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60" windowWidth="19380" windowHeight="1152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'Skill-O-Meter'!$D$1:$I$256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A4" i="13" l="1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10" i="13" l="1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B2" i="5"/>
  <c r="AB16" i="5" s="1"/>
  <c r="AB20" i="5" s="1"/>
  <c r="AA2" i="5"/>
  <c r="Z2" i="5"/>
  <c r="Y2" i="5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AT10" i="9" l="1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AF109" i="9"/>
  <c r="AM109" i="9" s="1"/>
  <c r="AH137" i="9"/>
  <c r="AO137" i="9" s="1"/>
  <c r="AG197" i="9"/>
  <c r="AN197" i="9" s="1"/>
  <c r="AI135" i="9"/>
  <c r="AP135" i="9" s="1"/>
  <c r="AG210" i="9"/>
  <c r="AN210" i="9" s="1"/>
  <c r="AI157" i="9"/>
  <c r="AP157" i="9" s="1"/>
  <c r="AH270" i="9"/>
  <c r="AO270" i="9" s="1"/>
  <c r="AF362" i="9"/>
  <c r="AM362" i="9" s="1"/>
  <c r="AH352" i="9"/>
  <c r="AO352" i="9" s="1"/>
  <c r="AI425" i="9"/>
  <c r="AP425" i="9" s="1"/>
  <c r="AH496" i="9"/>
  <c r="AO496" i="9" s="1"/>
  <c r="AI497" i="9"/>
  <c r="AP497" i="9" s="1"/>
  <c r="AG254" i="9"/>
  <c r="AN254" i="9" s="1"/>
  <c r="AG109" i="9"/>
  <c r="AN109" i="9" s="1"/>
  <c r="AI125" i="9"/>
  <c r="AP125" i="9" s="1"/>
  <c r="AF483" i="9"/>
  <c r="AM483" i="9" s="1"/>
  <c r="AF334" i="9"/>
  <c r="AM334" i="9" s="1"/>
  <c r="AF206" i="9"/>
  <c r="AM206" i="9" s="1"/>
  <c r="AF163" i="9"/>
  <c r="AM163" i="9" s="1"/>
  <c r="AF168" i="9"/>
  <c r="AM168" i="9" s="1"/>
  <c r="AH459" i="9"/>
  <c r="AO459" i="9" s="1"/>
  <c r="AH419" i="9"/>
  <c r="AO419" i="9" s="1"/>
  <c r="AH329" i="9"/>
  <c r="AO329" i="9" s="1"/>
  <c r="AH241" i="9"/>
  <c r="AO241" i="9" s="1"/>
  <c r="AH209" i="9"/>
  <c r="AO209" i="9" s="1"/>
  <c r="AH224" i="9"/>
  <c r="AO224" i="9" s="1"/>
  <c r="AH171" i="9"/>
  <c r="AO171" i="9" s="1"/>
  <c r="AH109" i="9"/>
  <c r="AO109" i="9" s="1"/>
  <c r="AH140" i="9"/>
  <c r="AO140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3" i="9"/>
  <c r="A7" i="5"/>
  <c r="C10" i="5"/>
  <c r="A9" i="5"/>
  <c r="A3" i="5"/>
  <c r="A8" i="5"/>
  <c r="AT81" i="9"/>
  <c r="W5" i="13"/>
  <c r="W10" i="13"/>
  <c r="W9" i="13"/>
  <c r="AT64" i="9"/>
  <c r="AT66" i="9"/>
  <c r="AT68" i="9"/>
  <c r="AT70" i="9"/>
  <c r="AT72" i="9"/>
  <c r="AT63" i="9"/>
  <c r="AT65" i="9"/>
  <c r="AT67" i="9"/>
  <c r="AT69" i="9"/>
  <c r="AT77" i="9"/>
  <c r="AT12" i="9"/>
  <c r="AT14" i="9"/>
  <c r="AT16" i="9"/>
  <c r="AT18" i="9"/>
  <c r="AT20" i="9"/>
  <c r="AT22" i="9"/>
  <c r="AT24" i="9"/>
  <c r="AT26" i="9"/>
  <c r="AT28" i="9"/>
  <c r="AT30" i="9"/>
  <c r="AT32" i="9"/>
  <c r="AT34" i="9"/>
  <c r="AT36" i="9"/>
  <c r="AT40" i="9"/>
  <c r="AT46" i="9"/>
  <c r="AT56" i="9"/>
  <c r="AT58" i="9"/>
  <c r="AT60" i="9"/>
  <c r="AT7" i="9"/>
  <c r="AT11" i="9"/>
  <c r="AT13" i="9"/>
  <c r="AT15" i="9"/>
  <c r="AT17" i="9"/>
  <c r="AT19" i="9"/>
  <c r="AT21" i="9"/>
  <c r="AT23" i="9"/>
  <c r="AT25" i="9"/>
  <c r="AT27" i="9"/>
  <c r="AT29" i="9"/>
  <c r="AT31" i="9"/>
  <c r="AT33" i="9"/>
  <c r="AT35" i="9"/>
  <c r="AT37" i="9"/>
  <c r="AT39" i="9"/>
  <c r="AT41" i="9"/>
  <c r="AT43" i="9"/>
  <c r="AT45" i="9"/>
  <c r="AT47" i="9"/>
  <c r="AT49" i="9"/>
  <c r="AT51" i="9"/>
  <c r="AT53" i="9"/>
  <c r="AT55" i="9"/>
  <c r="AT57" i="9"/>
  <c r="AT59" i="9"/>
  <c r="AT61" i="9"/>
  <c r="AT8" i="9"/>
  <c r="AT6" i="9"/>
  <c r="E10" i="5"/>
  <c r="AA19" i="5"/>
  <c r="AA23" i="5" s="1"/>
  <c r="B7" i="9"/>
  <c r="AT9" i="9"/>
  <c r="AT5" i="9"/>
  <c r="C6" i="9"/>
  <c r="AA16" i="5"/>
  <c r="AA20" i="5" s="1"/>
  <c r="Y18" i="5"/>
  <c r="Y22" i="5" s="1"/>
  <c r="AT4" i="9"/>
  <c r="AD2" i="5"/>
  <c r="C12" i="13"/>
  <c r="X18" i="5"/>
  <c r="X22" i="5" s="1"/>
  <c r="X19" i="5"/>
  <c r="X23" i="5" s="1"/>
  <c r="Z16" i="5"/>
  <c r="Z20" i="5" s="1"/>
  <c r="AB18" i="5"/>
  <c r="AB22" i="5" s="1"/>
  <c r="AB19" i="5"/>
  <c r="AB23" i="5" s="1"/>
  <c r="C14" i="5"/>
  <c r="D14" i="5"/>
  <c r="X4" i="5"/>
  <c r="Z4" i="5"/>
  <c r="AB4" i="5"/>
  <c r="Y4" i="5"/>
  <c r="AA4" i="5"/>
  <c r="AC4" i="5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F5" i="9" l="1"/>
  <c r="AH440" i="9"/>
  <c r="AO440" i="9" s="1"/>
  <c r="AH424" i="9"/>
  <c r="AO424" i="9" s="1"/>
  <c r="AF394" i="9"/>
  <c r="AM394" i="9" s="1"/>
  <c r="AC378" i="9" a="1"/>
  <c r="AC378" i="9" s="1"/>
  <c r="AJ378" i="9" s="1"/>
  <c r="AH160" i="9"/>
  <c r="AO160" i="9" s="1"/>
  <c r="AI140" i="9"/>
  <c r="AP140" i="9" s="1"/>
  <c r="AF136" i="9"/>
  <c r="AM136" i="9" s="1"/>
  <c r="AH122" i="9"/>
  <c r="AO122" i="9" s="1"/>
  <c r="AH98" i="9"/>
  <c r="AO98" i="9" s="1"/>
  <c r="AF92" i="9"/>
  <c r="AM92" i="9" s="1"/>
  <c r="AI438" i="9"/>
  <c r="AP438" i="9" s="1"/>
  <c r="AH366" i="9"/>
  <c r="AO366" i="9" s="1"/>
  <c r="AG318" i="9"/>
  <c r="AN318" i="9" s="1"/>
  <c r="AF270" i="9"/>
  <c r="AM270" i="9" s="1"/>
  <c r="AH254" i="9"/>
  <c r="AO254" i="9" s="1"/>
  <c r="AH238" i="9"/>
  <c r="AO238" i="9" s="1"/>
  <c r="AI108" i="9"/>
  <c r="AP108" i="9" s="1"/>
  <c r="AI483" i="9"/>
  <c r="AP483" i="9" s="1"/>
  <c r="AC469" i="9" a="1"/>
  <c r="AC469" i="9" s="1"/>
  <c r="AJ469" i="9" s="1"/>
  <c r="AH431" i="9"/>
  <c r="AO431" i="9" s="1"/>
  <c r="AH273" i="9"/>
  <c r="AO273" i="9" s="1"/>
  <c r="AI269" i="9"/>
  <c r="AP269" i="9" s="1"/>
  <c r="AH197" i="9"/>
  <c r="AO197" i="9" s="1"/>
  <c r="AF189" i="9"/>
  <c r="AM189" i="9" s="1"/>
  <c r="AH139" i="9"/>
  <c r="AO139" i="9" s="1"/>
  <c r="AG125" i="9"/>
  <c r="AN125" i="9" s="1"/>
  <c r="AH483" i="9"/>
  <c r="AO483" i="9" s="1"/>
  <c r="AF125" i="9"/>
  <c r="AM125" i="9" s="1"/>
  <c r="AF269" i="9"/>
  <c r="AM269" i="9" s="1"/>
  <c r="AT50" i="9"/>
  <c r="AT71" i="9"/>
  <c r="I4" i="13"/>
  <c r="E3" i="13"/>
  <c r="I3" i="13"/>
  <c r="M3" i="13"/>
  <c r="Q3" i="13"/>
  <c r="U3" i="13"/>
  <c r="Y3" i="13"/>
  <c r="AC3" i="13"/>
  <c r="G4" i="13"/>
  <c r="O4" i="13"/>
  <c r="S4" i="13"/>
  <c r="W4" i="13"/>
  <c r="AA4" i="13"/>
  <c r="G3" i="13"/>
  <c r="K3" i="13"/>
  <c r="O3" i="13"/>
  <c r="O22" i="13" s="1"/>
  <c r="S3" i="13"/>
  <c r="S22" i="13" s="1"/>
  <c r="W3" i="13"/>
  <c r="AA3" i="13"/>
  <c r="AA22" i="13" s="1"/>
  <c r="E4" i="13"/>
  <c r="M4" i="13"/>
  <c r="C4" i="13"/>
  <c r="K4" i="13"/>
  <c r="Q4" i="13"/>
  <c r="U4" i="13"/>
  <c r="Y4" i="13"/>
  <c r="AC4" i="13"/>
  <c r="F4" i="13"/>
  <c r="J4" i="13"/>
  <c r="N4" i="13"/>
  <c r="R4" i="13"/>
  <c r="V4" i="13"/>
  <c r="Z4" i="13"/>
  <c r="H4" i="13"/>
  <c r="L4" i="13"/>
  <c r="P4" i="13"/>
  <c r="T4" i="13"/>
  <c r="X4" i="13"/>
  <c r="AB4" i="13"/>
  <c r="D4" i="13"/>
  <c r="F3" i="13"/>
  <c r="J3" i="13"/>
  <c r="N3" i="13"/>
  <c r="R3" i="13"/>
  <c r="V3" i="13"/>
  <c r="Z3" i="13"/>
  <c r="D3" i="13"/>
  <c r="H3" i="13"/>
  <c r="L3" i="13"/>
  <c r="P3" i="13"/>
  <c r="T3" i="13"/>
  <c r="X3" i="13"/>
  <c r="X22" i="13" s="1"/>
  <c r="AB3" i="13"/>
  <c r="AB22" i="13" s="1"/>
  <c r="C3" i="13"/>
  <c r="AB5" i="5"/>
  <c r="AB25" i="5" s="1"/>
  <c r="X5" i="5"/>
  <c r="X25" i="5" s="1"/>
  <c r="T5" i="5"/>
  <c r="P5" i="5"/>
  <c r="P25" i="5" s="1"/>
  <c r="L5" i="5"/>
  <c r="H5" i="5"/>
  <c r="H25" i="5" s="1"/>
  <c r="D5" i="5"/>
  <c r="AA5" i="5"/>
  <c r="AA25" i="5" s="1"/>
  <c r="W5" i="5"/>
  <c r="W25" i="5" s="1"/>
  <c r="S5" i="5"/>
  <c r="O5" i="5"/>
  <c r="O25" i="5" s="1"/>
  <c r="K5" i="5"/>
  <c r="K25" i="5" s="1"/>
  <c r="G5" i="5"/>
  <c r="G25" i="5" s="1"/>
  <c r="Z5" i="5"/>
  <c r="Z25" i="5" s="1"/>
  <c r="V5" i="5"/>
  <c r="V25" i="5" s="1"/>
  <c r="R5" i="5"/>
  <c r="N5" i="5"/>
  <c r="N25" i="5" s="1"/>
  <c r="J5" i="5"/>
  <c r="J25" i="5" s="1"/>
  <c r="F5" i="5"/>
  <c r="F25" i="5" s="1"/>
  <c r="AC5" i="5"/>
  <c r="AC25" i="5" s="1"/>
  <c r="Y5" i="5"/>
  <c r="Y25" i="5" s="1"/>
  <c r="U5" i="5"/>
  <c r="U25" i="5" s="1"/>
  <c r="Q5" i="5"/>
  <c r="Q25" i="5" s="1"/>
  <c r="M5" i="5"/>
  <c r="M25" i="5" s="1"/>
  <c r="I5" i="5"/>
  <c r="I25" i="5" s="1"/>
  <c r="E5" i="5"/>
  <c r="E25" i="5" s="1"/>
  <c r="C5" i="5"/>
  <c r="C25" i="5" s="1"/>
  <c r="AT79" i="9"/>
  <c r="AT78" i="9"/>
  <c r="AT80" i="9"/>
  <c r="AT52" i="9"/>
  <c r="AT48" i="9"/>
  <c r="AT44" i="9"/>
  <c r="AT42" i="9"/>
  <c r="AT84" i="9"/>
  <c r="AT86" i="9"/>
  <c r="AT54" i="9"/>
  <c r="AT89" i="9"/>
  <c r="AT82" i="9"/>
  <c r="AT88" i="9"/>
  <c r="AT62" i="9"/>
  <c r="AT90" i="9"/>
  <c r="AT38" i="9"/>
  <c r="AT92" i="9"/>
  <c r="AF93" i="9"/>
  <c r="AM93" i="9" s="1"/>
  <c r="AI87" i="9"/>
  <c r="AP87" i="9" s="1"/>
  <c r="AI94" i="9"/>
  <c r="AP94" i="9" s="1"/>
  <c r="AF488" i="9"/>
  <c r="AM488" i="9" s="1"/>
  <c r="AH432" i="9"/>
  <c r="AO432" i="9" s="1"/>
  <c r="AI416" i="9"/>
  <c r="AP416" i="9" s="1"/>
  <c r="AH398" i="9"/>
  <c r="AO398" i="9" s="1"/>
  <c r="AH382" i="9"/>
  <c r="AO382" i="9" s="1"/>
  <c r="AH334" i="9"/>
  <c r="AO334" i="9" s="1"/>
  <c r="AF302" i="9"/>
  <c r="AM302" i="9" s="1"/>
  <c r="AH286" i="9"/>
  <c r="AO286" i="9" s="1"/>
  <c r="AF254" i="9"/>
  <c r="AM254" i="9" s="1"/>
  <c r="AF226" i="9"/>
  <c r="AM226" i="9" s="1"/>
  <c r="AH210" i="9"/>
  <c r="AO210" i="9" s="1"/>
  <c r="AC206" i="9" a="1"/>
  <c r="AC206" i="9" s="1"/>
  <c r="AJ206" i="9" s="1"/>
  <c r="AF194" i="9"/>
  <c r="AM194" i="9" s="1"/>
  <c r="AI190" i="9"/>
  <c r="AP190" i="9" s="1"/>
  <c r="AF180" i="9"/>
  <c r="AM180" i="9" s="1"/>
  <c r="AH156" i="9"/>
  <c r="AO156" i="9" s="1"/>
  <c r="AH152" i="9"/>
  <c r="AO152" i="9" s="1"/>
  <c r="AH150" i="9"/>
  <c r="AO150" i="9" s="1"/>
  <c r="AC140" i="9" a="1"/>
  <c r="AC140" i="9" s="1"/>
  <c r="AJ140" i="9" s="1"/>
  <c r="AH132" i="9"/>
  <c r="AO132" i="9" s="1"/>
  <c r="AF124" i="9"/>
  <c r="AM124" i="9" s="1"/>
  <c r="AH108" i="9"/>
  <c r="AO108" i="9" s="1"/>
  <c r="AH499" i="9"/>
  <c r="AO499" i="9" s="1"/>
  <c r="AG477" i="9"/>
  <c r="AN477" i="9" s="1"/>
  <c r="AH475" i="9"/>
  <c r="AO475" i="9" s="1"/>
  <c r="AG461" i="9"/>
  <c r="AN461" i="9" s="1"/>
  <c r="AH415" i="9"/>
  <c r="AO415" i="9" s="1"/>
  <c r="AF411" i="9"/>
  <c r="AM411" i="9" s="1"/>
  <c r="AH355" i="9"/>
  <c r="AO355" i="9" s="1"/>
  <c r="AH345" i="9"/>
  <c r="AO345" i="9" s="1"/>
  <c r="AF329" i="9"/>
  <c r="AM329" i="9" s="1"/>
  <c r="AH307" i="9"/>
  <c r="AO307" i="9" s="1"/>
  <c r="AH289" i="9"/>
  <c r="AO289" i="9" s="1"/>
  <c r="AH257" i="9"/>
  <c r="AO257" i="9" s="1"/>
  <c r="AF233" i="9"/>
  <c r="AM233" i="9" s="1"/>
  <c r="AH225" i="9"/>
  <c r="AO225" i="9" s="1"/>
  <c r="AG209" i="9"/>
  <c r="AN209" i="9" s="1"/>
  <c r="AH203" i="9"/>
  <c r="AO203" i="9" s="1"/>
  <c r="AF183" i="9"/>
  <c r="AM183" i="9" s="1"/>
  <c r="AI181" i="9"/>
  <c r="AP181" i="9" s="1"/>
  <c r="AH161" i="9"/>
  <c r="AO161" i="9" s="1"/>
  <c r="AI141" i="9"/>
  <c r="AP141" i="9" s="1"/>
  <c r="AF137" i="9"/>
  <c r="AM137" i="9" s="1"/>
  <c r="AF131" i="9"/>
  <c r="AM131" i="9" s="1"/>
  <c r="AH125" i="9"/>
  <c r="AO125" i="9" s="1"/>
  <c r="AH468" i="9"/>
  <c r="AO468" i="9" s="1"/>
  <c r="AH430" i="9"/>
  <c r="AO430" i="9" s="1"/>
  <c r="AH87" i="9"/>
  <c r="AO87" i="9" s="1"/>
  <c r="AH183" i="9"/>
  <c r="AO183" i="9" s="1"/>
  <c r="AH94" i="9"/>
  <c r="AO94" i="9" s="1"/>
  <c r="AH190" i="9"/>
  <c r="AO190" i="9" s="1"/>
  <c r="AH302" i="9"/>
  <c r="AO302" i="9" s="1"/>
  <c r="AH416" i="9"/>
  <c r="AO416" i="9" s="1"/>
  <c r="AG140" i="9"/>
  <c r="AN140" i="9" s="1"/>
  <c r="AC131" i="9" a="1"/>
  <c r="AC131" i="9" s="1"/>
  <c r="AJ131" i="9" s="1"/>
  <c r="AC141" i="9" a="1"/>
  <c r="AC141" i="9" s="1"/>
  <c r="AJ141" i="9" s="1"/>
  <c r="AH336" i="9"/>
  <c r="AO336" i="9" s="1"/>
  <c r="AH184" i="9"/>
  <c r="AO184" i="9" s="1"/>
  <c r="AH85" i="9"/>
  <c r="AO85" i="9" s="1"/>
  <c r="AH102" i="9"/>
  <c r="AO102" i="9" s="1"/>
  <c r="AF83" i="9"/>
  <c r="AM83" i="9" s="1"/>
  <c r="AG195" i="9"/>
  <c r="AN195" i="9" s="1"/>
  <c r="AI107" i="9"/>
  <c r="AP107" i="9" s="1"/>
  <c r="AC247" i="9" a="1"/>
  <c r="AC247" i="9" s="1"/>
  <c r="AJ247" i="9" s="1"/>
  <c r="AI225" i="9"/>
  <c r="AP225" i="9" s="1"/>
  <c r="AF217" i="9"/>
  <c r="AM217" i="9" s="1"/>
  <c r="AF207" i="9"/>
  <c r="AM207" i="9" s="1"/>
  <c r="AH272" i="9"/>
  <c r="AO272" i="9" s="1"/>
  <c r="AH220" i="9"/>
  <c r="AO220" i="9" s="1"/>
  <c r="AH134" i="9"/>
  <c r="AO134" i="9" s="1"/>
  <c r="AH118" i="9"/>
  <c r="AO118" i="9" s="1"/>
  <c r="AH124" i="9"/>
  <c r="AO124" i="9" s="1"/>
  <c r="AH143" i="9"/>
  <c r="AO143" i="9" s="1"/>
  <c r="AF133" i="9"/>
  <c r="AM133" i="9" s="1"/>
  <c r="AH447" i="9"/>
  <c r="AO447" i="9" s="1"/>
  <c r="AH153" i="9"/>
  <c r="AO153" i="9" s="1"/>
  <c r="AH467" i="9"/>
  <c r="AO467" i="9" s="1"/>
  <c r="AI471" i="9"/>
  <c r="AP471" i="9" s="1"/>
  <c r="AF173" i="9"/>
  <c r="AM173" i="9" s="1"/>
  <c r="AH317" i="9"/>
  <c r="AO317" i="9" s="1"/>
  <c r="AF326" i="9"/>
  <c r="AM326" i="9" s="1"/>
  <c r="AF310" i="9"/>
  <c r="AM310" i="9" s="1"/>
  <c r="AF294" i="9"/>
  <c r="AM294" i="9" s="1"/>
  <c r="AF278" i="9"/>
  <c r="AM278" i="9" s="1"/>
  <c r="AF262" i="9"/>
  <c r="AM262" i="9" s="1"/>
  <c r="AF120" i="9"/>
  <c r="AM120" i="9" s="1"/>
  <c r="AH202" i="9"/>
  <c r="AO202" i="9" s="1"/>
  <c r="AC172" i="9" a="1"/>
  <c r="AC172" i="9" s="1"/>
  <c r="AJ172" i="9" s="1"/>
  <c r="AI158" i="9"/>
  <c r="AP158" i="9" s="1"/>
  <c r="AH178" i="9"/>
  <c r="AO178" i="9" s="1"/>
  <c r="AI222" i="9"/>
  <c r="AP222" i="9" s="1"/>
  <c r="AH299" i="9"/>
  <c r="AO299" i="9" s="1"/>
  <c r="AH267" i="9"/>
  <c r="AO267" i="9" s="1"/>
  <c r="AH235" i="9"/>
  <c r="AO235" i="9" s="1"/>
  <c r="AH179" i="9"/>
  <c r="AO179" i="9" s="1"/>
  <c r="AG355" i="9"/>
  <c r="AN355" i="9" s="1"/>
  <c r="AI348" i="9"/>
  <c r="AP348" i="9" s="1"/>
  <c r="AH229" i="9"/>
  <c r="AO229" i="9" s="1"/>
  <c r="AH213" i="9"/>
  <c r="AO213" i="9" s="1"/>
  <c r="AH193" i="9"/>
  <c r="AO193" i="9" s="1"/>
  <c r="AF144" i="9"/>
  <c r="AM144" i="9" s="1"/>
  <c r="AH100" i="9"/>
  <c r="AO100" i="9" s="1"/>
  <c r="AF214" i="9"/>
  <c r="AM214" i="9" s="1"/>
  <c r="AF208" i="9"/>
  <c r="AM208" i="9" s="1"/>
  <c r="AG337" i="9"/>
  <c r="AN337" i="9" s="1"/>
  <c r="AF305" i="9"/>
  <c r="AM305" i="9" s="1"/>
  <c r="AH281" i="9"/>
  <c r="AO281" i="9" s="1"/>
  <c r="AC257" i="9" a="1"/>
  <c r="AC257" i="9" s="1"/>
  <c r="AJ257" i="9" s="1"/>
  <c r="AG249" i="9"/>
  <c r="AN249" i="9" s="1"/>
  <c r="AF241" i="9"/>
  <c r="AM241" i="9" s="1"/>
  <c r="AH119" i="9"/>
  <c r="AO119" i="9" s="1"/>
  <c r="AF201" i="9"/>
  <c r="AM201" i="9" s="1"/>
  <c r="AG169" i="9"/>
  <c r="AN169" i="9" s="1"/>
  <c r="AH360" i="9"/>
  <c r="AO360" i="9" s="1"/>
  <c r="AH376" i="9"/>
  <c r="AO376" i="9" s="1"/>
  <c r="AH392" i="9"/>
  <c r="AO392" i="9" s="1"/>
  <c r="AH93" i="9"/>
  <c r="AO93" i="9" s="1"/>
  <c r="AI165" i="9"/>
  <c r="AP165" i="9" s="1"/>
  <c r="AH83" i="9"/>
  <c r="AO83" i="9" s="1"/>
  <c r="AH131" i="9"/>
  <c r="AO131" i="9" s="1"/>
  <c r="AH165" i="9"/>
  <c r="AO165" i="9" s="1"/>
  <c r="AH144" i="9"/>
  <c r="AO144" i="9" s="1"/>
  <c r="AH194" i="9"/>
  <c r="AO194" i="9" s="1"/>
  <c r="AH217" i="9"/>
  <c r="AO217" i="9" s="1"/>
  <c r="AH318" i="9"/>
  <c r="AO318" i="9" s="1"/>
  <c r="AH249" i="9"/>
  <c r="AO249" i="9" s="1"/>
  <c r="AH337" i="9"/>
  <c r="AO337" i="9" s="1"/>
  <c r="AH348" i="9"/>
  <c r="AO348" i="9" s="1"/>
  <c r="AH411" i="9"/>
  <c r="AO411" i="9" s="1"/>
  <c r="AF87" i="9"/>
  <c r="AM87" i="9" s="1"/>
  <c r="AF141" i="9"/>
  <c r="AM141" i="9" s="1"/>
  <c r="AF140" i="9"/>
  <c r="AM140" i="9" s="1"/>
  <c r="AF286" i="9"/>
  <c r="AM286" i="9" s="1"/>
  <c r="AF318" i="9"/>
  <c r="AM318" i="9" s="1"/>
  <c r="AF424" i="9"/>
  <c r="AM424" i="9" s="1"/>
  <c r="AC394" i="9" a="1"/>
  <c r="AC394" i="9" s="1"/>
  <c r="AJ394" i="9" s="1"/>
  <c r="AH394" i="9"/>
  <c r="AO394" i="9" s="1"/>
  <c r="AI378" i="9"/>
  <c r="AP378" i="9" s="1"/>
  <c r="AF378" i="9"/>
  <c r="AM378" i="9" s="1"/>
  <c r="AH378" i="9"/>
  <c r="AO378" i="9" s="1"/>
  <c r="AC362" i="9" a="1"/>
  <c r="AC362" i="9" s="1"/>
  <c r="AJ362" i="9" s="1"/>
  <c r="AH362" i="9"/>
  <c r="AO362" i="9" s="1"/>
  <c r="AF232" i="9"/>
  <c r="AM232" i="9" s="1"/>
  <c r="AF139" i="9"/>
  <c r="AM139" i="9" s="1"/>
  <c r="AI209" i="9"/>
  <c r="AP209" i="9" s="1"/>
  <c r="AH487" i="9"/>
  <c r="AO487" i="9" s="1"/>
  <c r="AH425" i="9"/>
  <c r="AO425" i="9" s="1"/>
  <c r="AH304" i="9"/>
  <c r="AO304" i="9" s="1"/>
  <c r="AF204" i="9"/>
  <c r="AM204" i="9" s="1"/>
  <c r="AG163" i="9"/>
  <c r="AN163" i="9" s="1"/>
  <c r="AI163" i="9"/>
  <c r="AP163" i="9" s="1"/>
  <c r="AH163" i="9"/>
  <c r="AO163" i="9" s="1"/>
  <c r="AG160" i="9"/>
  <c r="AN160" i="9" s="1"/>
  <c r="AI160" i="9"/>
  <c r="AP160" i="9" s="1"/>
  <c r="AF160" i="9"/>
  <c r="AM160" i="9" s="1"/>
  <c r="AI134" i="9"/>
  <c r="AP134" i="9" s="1"/>
  <c r="AG122" i="9"/>
  <c r="AN122" i="9" s="1"/>
  <c r="AF122" i="9"/>
  <c r="AM122" i="9" s="1"/>
  <c r="AC108" i="9" a="1"/>
  <c r="AC108" i="9" s="1"/>
  <c r="AJ108" i="9" s="1"/>
  <c r="AF108" i="9"/>
  <c r="AM108" i="9" s="1"/>
  <c r="AF98" i="9"/>
  <c r="AM98" i="9" s="1"/>
  <c r="AI175" i="9"/>
  <c r="AP175" i="9" s="1"/>
  <c r="AF143" i="9"/>
  <c r="AM143" i="9" s="1"/>
  <c r="AH185" i="9"/>
  <c r="AO185" i="9" s="1"/>
  <c r="AF121" i="9"/>
  <c r="AM121" i="9" s="1"/>
  <c r="AH121" i="9"/>
  <c r="AO121" i="9" s="1"/>
  <c r="AF89" i="9"/>
  <c r="AM89" i="9" s="1"/>
  <c r="AH89" i="9"/>
  <c r="AO89" i="9" s="1"/>
  <c r="AF455" i="9"/>
  <c r="AM455" i="9" s="1"/>
  <c r="AH455" i="9"/>
  <c r="AO455" i="9" s="1"/>
  <c r="AH463" i="9"/>
  <c r="AO463" i="9" s="1"/>
  <c r="AH471" i="9"/>
  <c r="AO471" i="9" s="1"/>
  <c r="AH479" i="9"/>
  <c r="AO479" i="9" s="1"/>
  <c r="AG141" i="9"/>
  <c r="AN141" i="9" s="1"/>
  <c r="AH141" i="9"/>
  <c r="AO141" i="9" s="1"/>
  <c r="AI173" i="9"/>
  <c r="AP173" i="9" s="1"/>
  <c r="AH173" i="9"/>
  <c r="AO173" i="9" s="1"/>
  <c r="AH435" i="9"/>
  <c r="AO435" i="9" s="1"/>
  <c r="AH333" i="9"/>
  <c r="AO333" i="9" s="1"/>
  <c r="AF285" i="9"/>
  <c r="AM285" i="9" s="1"/>
  <c r="AH285" i="9"/>
  <c r="AO285" i="9" s="1"/>
  <c r="AH269" i="9"/>
  <c r="AO269" i="9" s="1"/>
  <c r="AI253" i="9"/>
  <c r="AP253" i="9" s="1"/>
  <c r="AH253" i="9"/>
  <c r="AO253" i="9" s="1"/>
  <c r="AF237" i="9"/>
  <c r="AM237" i="9" s="1"/>
  <c r="AH237" i="9"/>
  <c r="AO237" i="9" s="1"/>
  <c r="AF242" i="9"/>
  <c r="AM242" i="9" s="1"/>
  <c r="AI195" i="9"/>
  <c r="AP195" i="9" s="1"/>
  <c r="AF195" i="9"/>
  <c r="AM195" i="9" s="1"/>
  <c r="AH195" i="9"/>
  <c r="AO195" i="9" s="1"/>
  <c r="AH192" i="9"/>
  <c r="AO192" i="9" s="1"/>
  <c r="AH158" i="9"/>
  <c r="AO158" i="9" s="1"/>
  <c r="AC152" i="9" a="1"/>
  <c r="AC152" i="9" s="1"/>
  <c r="AJ152" i="9" s="1"/>
  <c r="AI152" i="9"/>
  <c r="AP152" i="9" s="1"/>
  <c r="AF152" i="9"/>
  <c r="AM152" i="9" s="1"/>
  <c r="AH95" i="9"/>
  <c r="AO95" i="9" s="1"/>
  <c r="AF222" i="9"/>
  <c r="AM222" i="9" s="1"/>
  <c r="AH222" i="9"/>
  <c r="AO222" i="9" s="1"/>
  <c r="AH206" i="9"/>
  <c r="AO206" i="9" s="1"/>
  <c r="AH442" i="9"/>
  <c r="AO442" i="9" s="1"/>
  <c r="AH339" i="9"/>
  <c r="AO339" i="9" s="1"/>
  <c r="AH275" i="9"/>
  <c r="AO275" i="9" s="1"/>
  <c r="AH243" i="9"/>
  <c r="AO243" i="9" s="1"/>
  <c r="AC179" i="9" a="1"/>
  <c r="AC179" i="9" s="1"/>
  <c r="AJ179" i="9" s="1"/>
  <c r="AF179" i="9"/>
  <c r="AM179" i="9" s="1"/>
  <c r="AI115" i="9"/>
  <c r="AP115" i="9" s="1"/>
  <c r="AH115" i="9"/>
  <c r="AO115" i="9" s="1"/>
  <c r="AF227" i="9"/>
  <c r="AM227" i="9" s="1"/>
  <c r="AH219" i="9"/>
  <c r="AO219" i="9" s="1"/>
  <c r="AF129" i="9"/>
  <c r="AM129" i="9" s="1"/>
  <c r="AH129" i="9"/>
  <c r="AO129" i="9" s="1"/>
  <c r="AF97" i="9"/>
  <c r="AM97" i="9" s="1"/>
  <c r="AI486" i="9"/>
  <c r="AP486" i="9" s="1"/>
  <c r="AH486" i="9"/>
  <c r="AO486" i="9" s="1"/>
  <c r="AH460" i="9"/>
  <c r="AO460" i="9" s="1"/>
  <c r="AH363" i="9"/>
  <c r="AO363" i="9" s="1"/>
  <c r="AH400" i="9"/>
  <c r="AO400" i="9" s="1"/>
  <c r="AH384" i="9"/>
  <c r="AO384" i="9" s="1"/>
  <c r="AH368" i="9"/>
  <c r="AO368" i="9" s="1"/>
  <c r="AH244" i="9"/>
  <c r="AO244" i="9" s="1"/>
  <c r="AF190" i="9"/>
  <c r="AM190" i="9" s="1"/>
  <c r="AH214" i="9"/>
  <c r="AO214" i="9" s="1"/>
  <c r="AC321" i="9" a="1"/>
  <c r="AC321" i="9" s="1"/>
  <c r="AJ321" i="9" s="1"/>
  <c r="AF321" i="9"/>
  <c r="AM321" i="9" s="1"/>
  <c r="AH321" i="9"/>
  <c r="AO321" i="9" s="1"/>
  <c r="AH313" i="9"/>
  <c r="AO313" i="9" s="1"/>
  <c r="AH305" i="9"/>
  <c r="AO305" i="9" s="1"/>
  <c r="AH297" i="9"/>
  <c r="AO297" i="9" s="1"/>
  <c r="AI289" i="9"/>
  <c r="AP289" i="9" s="1"/>
  <c r="AG273" i="9"/>
  <c r="AN273" i="9" s="1"/>
  <c r="AF265" i="9"/>
  <c r="AM265" i="9" s="1"/>
  <c r="AH265" i="9"/>
  <c r="AO265" i="9" s="1"/>
  <c r="AH233" i="9"/>
  <c r="AO233" i="9" s="1"/>
  <c r="AF351" i="9"/>
  <c r="AM351" i="9" s="1"/>
  <c r="AH351" i="9"/>
  <c r="AO351" i="9" s="1"/>
  <c r="AH201" i="9"/>
  <c r="AO201" i="9" s="1"/>
  <c r="AF169" i="9"/>
  <c r="AM169" i="9" s="1"/>
  <c r="AH169" i="9"/>
  <c r="AO169" i="9" s="1"/>
  <c r="AH181" i="9"/>
  <c r="AO181" i="9" s="1"/>
  <c r="AI376" i="9"/>
  <c r="AP376" i="9" s="1"/>
  <c r="AG93" i="9"/>
  <c r="AN93" i="9" s="1"/>
  <c r="AI93" i="9"/>
  <c r="AP93" i="9" s="1"/>
  <c r="AC165" i="9" a="1"/>
  <c r="AC165" i="9" s="1"/>
  <c r="AJ165" i="9" s="1"/>
  <c r="AH480" i="9"/>
  <c r="AO480" i="9" s="1"/>
  <c r="AF449" i="9"/>
  <c r="AM449" i="9" s="1"/>
  <c r="AI470" i="9"/>
  <c r="AP470" i="9" s="1"/>
  <c r="AH464" i="9"/>
  <c r="AO464" i="9" s="1"/>
  <c r="AI446" i="9"/>
  <c r="AP446" i="9" s="1"/>
  <c r="AI441" i="9"/>
  <c r="AP441" i="9" s="1"/>
  <c r="AF434" i="9"/>
  <c r="AM434" i="9" s="1"/>
  <c r="AG426" i="9"/>
  <c r="AN426" i="9" s="1"/>
  <c r="AH418" i="9"/>
  <c r="AO418" i="9" s="1"/>
  <c r="AF437" i="9"/>
  <c r="AM437" i="9" s="1"/>
  <c r="AF421" i="9"/>
  <c r="AM421" i="9" s="1"/>
  <c r="AC414" i="9" a="1"/>
  <c r="AC414" i="9" s="1"/>
  <c r="AJ414" i="9" s="1"/>
  <c r="AH407" i="9"/>
  <c r="AO407" i="9" s="1"/>
  <c r="AG399" i="9"/>
  <c r="AN399" i="9" s="1"/>
  <c r="AG391" i="9"/>
  <c r="AN391" i="9" s="1"/>
  <c r="AC383" i="9" a="1"/>
  <c r="AC383" i="9" s="1"/>
  <c r="AJ383" i="9" s="1"/>
  <c r="AG375" i="9"/>
  <c r="AN375" i="9" s="1"/>
  <c r="AG367" i="9"/>
  <c r="AN367" i="9" s="1"/>
  <c r="AG359" i="9"/>
  <c r="AN359" i="9" s="1"/>
  <c r="AH439" i="9"/>
  <c r="AO439" i="9" s="1"/>
  <c r="AH427" i="9"/>
  <c r="AO427" i="9" s="1"/>
  <c r="AH423" i="9"/>
  <c r="AO423" i="9" s="1"/>
  <c r="AI349" i="9"/>
  <c r="AP349" i="9" s="1"/>
  <c r="AH347" i="9"/>
  <c r="AO347" i="9" s="1"/>
  <c r="AH344" i="9"/>
  <c r="AO344" i="9" s="1"/>
  <c r="AF340" i="9"/>
  <c r="AM340" i="9" s="1"/>
  <c r="AH335" i="9"/>
  <c r="AO335" i="9" s="1"/>
  <c r="AH327" i="9"/>
  <c r="AO327" i="9" s="1"/>
  <c r="AI311" i="9"/>
  <c r="AP311" i="9" s="1"/>
  <c r="AH295" i="9"/>
  <c r="AO295" i="9" s="1"/>
  <c r="AH271" i="9"/>
  <c r="AO271" i="9" s="1"/>
  <c r="AH263" i="9"/>
  <c r="AO263" i="9" s="1"/>
  <c r="AF255" i="9"/>
  <c r="AM255" i="9" s="1"/>
  <c r="AF247" i="9"/>
  <c r="AM247" i="9" s="1"/>
  <c r="AH239" i="9"/>
  <c r="AO239" i="9" s="1"/>
  <c r="AH231" i="9"/>
  <c r="AO231" i="9" s="1"/>
  <c r="AI402" i="9"/>
  <c r="AP402" i="9" s="1"/>
  <c r="AH396" i="9"/>
  <c r="AO396" i="9" s="1"/>
  <c r="AI390" i="9"/>
  <c r="AP390" i="9" s="1"/>
  <c r="AG386" i="9"/>
  <c r="AN386" i="9" s="1"/>
  <c r="AH380" i="9"/>
  <c r="AO380" i="9" s="1"/>
  <c r="AH374" i="9"/>
  <c r="AO374" i="9" s="1"/>
  <c r="AI370" i="9"/>
  <c r="AP370" i="9" s="1"/>
  <c r="AH364" i="9"/>
  <c r="AO364" i="9" s="1"/>
  <c r="AH358" i="9"/>
  <c r="AO358" i="9" s="1"/>
  <c r="AG354" i="9"/>
  <c r="AN354" i="9" s="1"/>
  <c r="AH332" i="9"/>
  <c r="AO332" i="9" s="1"/>
  <c r="AH324" i="9"/>
  <c r="AO324" i="9" s="1"/>
  <c r="AH316" i="9"/>
  <c r="AO316" i="9" s="1"/>
  <c r="AH308" i="9"/>
  <c r="AO308" i="9" s="1"/>
  <c r="AH300" i="9"/>
  <c r="AO300" i="9" s="1"/>
  <c r="AH292" i="9"/>
  <c r="AO292" i="9" s="1"/>
  <c r="AH284" i="9"/>
  <c r="AO284" i="9" s="1"/>
  <c r="AH276" i="9"/>
  <c r="AO276" i="9" s="1"/>
  <c r="AH268" i="9"/>
  <c r="AO268" i="9" s="1"/>
  <c r="AH260" i="9"/>
  <c r="AO260" i="9" s="1"/>
  <c r="AH252" i="9"/>
  <c r="AO252" i="9" s="1"/>
  <c r="AH236" i="9"/>
  <c r="AO236" i="9" s="1"/>
  <c r="AI326" i="9"/>
  <c r="AP326" i="9" s="1"/>
  <c r="AH320" i="9"/>
  <c r="AO320" i="9" s="1"/>
  <c r="AI310" i="9"/>
  <c r="AP310" i="9" s="1"/>
  <c r="AI294" i="9"/>
  <c r="AP294" i="9" s="1"/>
  <c r="AH288" i="9"/>
  <c r="AO288" i="9" s="1"/>
  <c r="AI278" i="9"/>
  <c r="AP278" i="9" s="1"/>
  <c r="AI262" i="9"/>
  <c r="AP262" i="9" s="1"/>
  <c r="AH256" i="9"/>
  <c r="AO256" i="9" s="1"/>
  <c r="AI246" i="9"/>
  <c r="AP246" i="9" s="1"/>
  <c r="AH240" i="9"/>
  <c r="AO240" i="9" s="1"/>
  <c r="AF234" i="9"/>
  <c r="AM234" i="9" s="1"/>
  <c r="AI230" i="9"/>
  <c r="AP230" i="9" s="1"/>
  <c r="AH196" i="9"/>
  <c r="AO196" i="9" s="1"/>
  <c r="AF116" i="9"/>
  <c r="AM116" i="9" s="1"/>
  <c r="AF200" i="9"/>
  <c r="AM200" i="9" s="1"/>
  <c r="AI182" i="9"/>
  <c r="AP182" i="9" s="1"/>
  <c r="AF178" i="9"/>
  <c r="AM178" i="9" s="1"/>
  <c r="AI170" i="9"/>
  <c r="AP170" i="9" s="1"/>
  <c r="AF166" i="9"/>
  <c r="AM166" i="9" s="1"/>
  <c r="AH164" i="9"/>
  <c r="AO164" i="9" s="1"/>
  <c r="AI153" i="9"/>
  <c r="AP153" i="9" s="1"/>
  <c r="AG151" i="9"/>
  <c r="AN151" i="9" s="1"/>
  <c r="AG148" i="9"/>
  <c r="AN148" i="9" s="1"/>
  <c r="AI145" i="9"/>
  <c r="AP145" i="9" s="1"/>
  <c r="AI133" i="9"/>
  <c r="AP133" i="9" s="1"/>
  <c r="AH120" i="9"/>
  <c r="AO120" i="9" s="1"/>
  <c r="AI118" i="9"/>
  <c r="AP118" i="9" s="1"/>
  <c r="AH114" i="9"/>
  <c r="AO114" i="9" s="1"/>
  <c r="AH105" i="9"/>
  <c r="AO105" i="9" s="1"/>
  <c r="AG101" i="9"/>
  <c r="AN101" i="9" s="1"/>
  <c r="AG99" i="9"/>
  <c r="AN99" i="9" s="1"/>
  <c r="AI90" i="9"/>
  <c r="AP90" i="9" s="1"/>
  <c r="AH86" i="9"/>
  <c r="AO86" i="9" s="1"/>
  <c r="AH228" i="9"/>
  <c r="AO228" i="9" s="1"/>
  <c r="AF224" i="9"/>
  <c r="AM224" i="9" s="1"/>
  <c r="AF212" i="9"/>
  <c r="AM212" i="9" s="1"/>
  <c r="AH208" i="9"/>
  <c r="AO208" i="9" s="1"/>
  <c r="AH325" i="9"/>
  <c r="AO325" i="9" s="1"/>
  <c r="AI309" i="9"/>
  <c r="AP309" i="9" s="1"/>
  <c r="AI293" i="9"/>
  <c r="AP293" i="9" s="1"/>
  <c r="AI277" i="9"/>
  <c r="AP277" i="9" s="1"/>
  <c r="AI261" i="9"/>
  <c r="AP261" i="9" s="1"/>
  <c r="AI245" i="9"/>
  <c r="AP245" i="9" s="1"/>
  <c r="AI436" i="9"/>
  <c r="AP436" i="9" s="1"/>
  <c r="AI420" i="9"/>
  <c r="AP420" i="9" s="1"/>
  <c r="AH343" i="9"/>
  <c r="AO343" i="9" s="1"/>
  <c r="AF223" i="9"/>
  <c r="AM223" i="9" s="1"/>
  <c r="AC147" i="9" a="1"/>
  <c r="AC147" i="9" s="1"/>
  <c r="AJ147" i="9" s="1"/>
  <c r="AI499" i="9"/>
  <c r="AP499" i="9" s="1"/>
  <c r="AF149" i="9"/>
  <c r="AM149" i="9" s="1"/>
  <c r="AI117" i="9"/>
  <c r="AP117" i="9" s="1"/>
  <c r="AI154" i="9"/>
  <c r="AP154" i="9" s="1"/>
  <c r="AF491" i="9"/>
  <c r="AM491" i="9" s="1"/>
  <c r="AI467" i="9"/>
  <c r="AP467" i="9" s="1"/>
  <c r="AH476" i="9"/>
  <c r="AO476" i="9" s="1"/>
  <c r="AG406" i="9"/>
  <c r="AN406" i="9" s="1"/>
  <c r="AG168" i="9"/>
  <c r="AN168" i="9" s="1"/>
  <c r="AC214" i="9" a="1"/>
  <c r="AC214" i="9" s="1"/>
  <c r="AJ214" i="9" s="1"/>
  <c r="AH188" i="9"/>
  <c r="AO188" i="9" s="1"/>
  <c r="AH172" i="9"/>
  <c r="AO172" i="9" s="1"/>
  <c r="AH303" i="9"/>
  <c r="AO303" i="9" s="1"/>
  <c r="AF113" i="9"/>
  <c r="AM113" i="9" s="1"/>
  <c r="AF381" i="9"/>
  <c r="AM381" i="9" s="1"/>
  <c r="AH177" i="9"/>
  <c r="AO177" i="9" s="1"/>
  <c r="AH170" i="9"/>
  <c r="AO170" i="9" s="1"/>
  <c r="AH101" i="9"/>
  <c r="AO101" i="9" s="1"/>
  <c r="AH145" i="9"/>
  <c r="AO145" i="9" s="1"/>
  <c r="AF90" i="9"/>
  <c r="AM90" i="9" s="1"/>
  <c r="AF105" i="9"/>
  <c r="AM105" i="9" s="1"/>
  <c r="AF153" i="9"/>
  <c r="AM153" i="9" s="1"/>
  <c r="AF148" i="9"/>
  <c r="AM148" i="9" s="1"/>
  <c r="AF293" i="9"/>
  <c r="AM293" i="9" s="1"/>
  <c r="AF467" i="9"/>
  <c r="AM467" i="9" s="1"/>
  <c r="AI151" i="9"/>
  <c r="AP151" i="9" s="1"/>
  <c r="AH340" i="9"/>
  <c r="AO340" i="9" s="1"/>
  <c r="AF404" i="9"/>
  <c r="AM404" i="9" s="1"/>
  <c r="AF388" i="9"/>
  <c r="AM388" i="9" s="1"/>
  <c r="AF372" i="9"/>
  <c r="AM372" i="9" s="1"/>
  <c r="AF356" i="9"/>
  <c r="AM356" i="9" s="1"/>
  <c r="AF325" i="9"/>
  <c r="AM325" i="9" s="1"/>
  <c r="AI285" i="9"/>
  <c r="AP285" i="9" s="1"/>
  <c r="AI237" i="9"/>
  <c r="AP237" i="9" s="1"/>
  <c r="AF416" i="9"/>
  <c r="AM416" i="9" s="1"/>
  <c r="AI424" i="9"/>
  <c r="AP424" i="9" s="1"/>
  <c r="AF487" i="9"/>
  <c r="AM487" i="9" s="1"/>
  <c r="AG117" i="9"/>
  <c r="AN117" i="9" s="1"/>
  <c r="AI495" i="9"/>
  <c r="AP495" i="9" s="1"/>
  <c r="AF337" i="9"/>
  <c r="AM337" i="9" s="1"/>
  <c r="AI329" i="9"/>
  <c r="AP329" i="9" s="1"/>
  <c r="AF313" i="9"/>
  <c r="AM313" i="9" s="1"/>
  <c r="AG305" i="9"/>
  <c r="AN305" i="9" s="1"/>
  <c r="AF297" i="9"/>
  <c r="AM297" i="9" s="1"/>
  <c r="AF273" i="9"/>
  <c r="AM273" i="9" s="1"/>
  <c r="AI257" i="9"/>
  <c r="AP257" i="9" s="1"/>
  <c r="AC382" i="9" a="1"/>
  <c r="AC382" i="9" s="1"/>
  <c r="AJ382" i="9" s="1"/>
  <c r="AI366" i="9"/>
  <c r="AP366" i="9" s="1"/>
  <c r="AG286" i="9"/>
  <c r="AN286" i="9" s="1"/>
  <c r="AC270" i="9" a="1"/>
  <c r="AC270" i="9" s="1"/>
  <c r="AJ270" i="9" s="1"/>
  <c r="AC134" i="9" a="1"/>
  <c r="AC134" i="9" s="1"/>
  <c r="AJ134" i="9" s="1"/>
  <c r="AI169" i="9"/>
  <c r="AP169" i="9" s="1"/>
  <c r="AG108" i="9"/>
  <c r="AN108" i="9" s="1"/>
  <c r="AC160" i="9" a="1"/>
  <c r="AC160" i="9" s="1"/>
  <c r="AJ160" i="9" s="1"/>
  <c r="AF471" i="9"/>
  <c r="AM471" i="9" s="1"/>
  <c r="AG345" i="9"/>
  <c r="AN345" i="9" s="1"/>
  <c r="AC195" i="9" a="1"/>
  <c r="AC195" i="9" s="1"/>
  <c r="AJ195" i="9" s="1"/>
  <c r="AC163" i="9" a="1"/>
  <c r="AC163" i="9" s="1"/>
  <c r="AJ163" i="9" s="1"/>
  <c r="AI121" i="9"/>
  <c r="AP121" i="9" s="1"/>
  <c r="AG225" i="9"/>
  <c r="AN225" i="9" s="1"/>
  <c r="AI217" i="9"/>
  <c r="AP217" i="9" s="1"/>
  <c r="AI185" i="9"/>
  <c r="AP185" i="9" s="1"/>
  <c r="AI122" i="9"/>
  <c r="AP122" i="9" s="1"/>
  <c r="AI98" i="9"/>
  <c r="AP98" i="9" s="1"/>
  <c r="AG409" i="9"/>
  <c r="AN409" i="9" s="1"/>
  <c r="AF409" i="9"/>
  <c r="AM409" i="9" s="1"/>
  <c r="AF174" i="9"/>
  <c r="AM174" i="9" s="1"/>
  <c r="AI174" i="9"/>
  <c r="AP174" i="9" s="1"/>
  <c r="AG83" i="9"/>
  <c r="AN83" i="9" s="1"/>
  <c r="AI83" i="9"/>
  <c r="AP83" i="9" s="1"/>
  <c r="AG442" i="9"/>
  <c r="AN442" i="9" s="1"/>
  <c r="AF442" i="9"/>
  <c r="AM442" i="9" s="1"/>
  <c r="AC289" i="9" a="1"/>
  <c r="AC289" i="9" s="1"/>
  <c r="AJ289" i="9" s="1"/>
  <c r="AF289" i="9"/>
  <c r="AM289" i="9" s="1"/>
  <c r="AG194" i="9"/>
  <c r="AN194" i="9" s="1"/>
  <c r="AI194" i="9"/>
  <c r="AP194" i="9" s="1"/>
  <c r="AG137" i="9"/>
  <c r="AN137" i="9" s="1"/>
  <c r="AI137" i="9"/>
  <c r="AP137" i="9" s="1"/>
  <c r="AG179" i="9"/>
  <c r="AN179" i="9" s="1"/>
  <c r="AI179" i="9"/>
  <c r="AP179" i="9" s="1"/>
  <c r="AG143" i="9"/>
  <c r="AN143" i="9" s="1"/>
  <c r="AI143" i="9"/>
  <c r="AP143" i="9" s="1"/>
  <c r="AI463" i="9"/>
  <c r="AP463" i="9" s="1"/>
  <c r="AF463" i="9"/>
  <c r="AM463" i="9" s="1"/>
  <c r="AG131" i="9"/>
  <c r="AN131" i="9" s="1"/>
  <c r="AI131" i="9"/>
  <c r="AP131" i="9" s="1"/>
  <c r="AG89" i="9"/>
  <c r="AN89" i="9" s="1"/>
  <c r="AI89" i="9"/>
  <c r="AP89" i="9" s="1"/>
  <c r="AC392" i="9" a="1"/>
  <c r="AC392" i="9" s="1"/>
  <c r="AJ392" i="9" s="1"/>
  <c r="AI392" i="9"/>
  <c r="AP392" i="9" s="1"/>
  <c r="AC109" i="9" a="1"/>
  <c r="AC109" i="9" s="1"/>
  <c r="AJ109" i="9" s="1"/>
  <c r="AI109" i="9"/>
  <c r="AP109" i="9" s="1"/>
  <c r="AC222" i="9" a="1"/>
  <c r="AC222" i="9" s="1"/>
  <c r="AJ222" i="9" s="1"/>
  <c r="AG222" i="9"/>
  <c r="AN222" i="9" s="1"/>
  <c r="AG206" i="9"/>
  <c r="AN206" i="9" s="1"/>
  <c r="AI206" i="9"/>
  <c r="AP206" i="9" s="1"/>
  <c r="AC445" i="9" a="1"/>
  <c r="AC445" i="9" s="1"/>
  <c r="AJ445" i="9" s="1"/>
  <c r="AG403" i="9"/>
  <c r="AN403" i="9" s="1"/>
  <c r="AG395" i="9"/>
  <c r="AN395" i="9" s="1"/>
  <c r="AG387" i="9"/>
  <c r="AN387" i="9" s="1"/>
  <c r="AG379" i="9"/>
  <c r="AN379" i="9" s="1"/>
  <c r="AG371" i="9"/>
  <c r="AN371" i="9" s="1"/>
  <c r="AG363" i="9"/>
  <c r="AN363" i="9" s="1"/>
  <c r="AI355" i="9"/>
  <c r="AP355" i="9" s="1"/>
  <c r="AG435" i="9"/>
  <c r="AN435" i="9" s="1"/>
  <c r="AC431" i="9" a="1"/>
  <c r="AC431" i="9" s="1"/>
  <c r="AJ431" i="9" s="1"/>
  <c r="AG419" i="9"/>
  <c r="AN419" i="9" s="1"/>
  <c r="AC415" i="9" a="1"/>
  <c r="AC415" i="9" s="1"/>
  <c r="AJ415" i="9" s="1"/>
  <c r="AI352" i="9"/>
  <c r="AP352" i="9" s="1"/>
  <c r="AC398" i="9" a="1"/>
  <c r="AC398" i="9" s="1"/>
  <c r="AJ398" i="9" s="1"/>
  <c r="AG382" i="9"/>
  <c r="AN382" i="9" s="1"/>
  <c r="AC366" i="9" a="1"/>
  <c r="AC366" i="9" s="1"/>
  <c r="AJ366" i="9" s="1"/>
  <c r="AG121" i="9"/>
  <c r="AN121" i="9" s="1"/>
  <c r="AC122" i="9" a="1"/>
  <c r="AC122" i="9" s="1"/>
  <c r="AJ122" i="9" s="1"/>
  <c r="AH180" i="9"/>
  <c r="AO180" i="9" s="1"/>
  <c r="AH200" i="9"/>
  <c r="AO200" i="9" s="1"/>
  <c r="AG176" i="9"/>
  <c r="AN176" i="9" s="1"/>
  <c r="AI166" i="9"/>
  <c r="AP166" i="9" s="1"/>
  <c r="AF112" i="9"/>
  <c r="AM112" i="9" s="1"/>
  <c r="AH391" i="9"/>
  <c r="AO391" i="9" s="1"/>
  <c r="AI358" i="9"/>
  <c r="AP358" i="9" s="1"/>
  <c r="AH434" i="9"/>
  <c r="AO434" i="9" s="1"/>
  <c r="AI146" i="9"/>
  <c r="AP146" i="9" s="1"/>
  <c r="AH319" i="9"/>
  <c r="AO319" i="9" s="1"/>
  <c r="AH311" i="9"/>
  <c r="AO311" i="9" s="1"/>
  <c r="AH287" i="9"/>
  <c r="AO287" i="9" s="1"/>
  <c r="AH255" i="9"/>
  <c r="AO255" i="9" s="1"/>
  <c r="AH113" i="9"/>
  <c r="AO113" i="9" s="1"/>
  <c r="AI199" i="9"/>
  <c r="AP199" i="9" s="1"/>
  <c r="AF349" i="9"/>
  <c r="AM349" i="9" s="1"/>
  <c r="AH221" i="9"/>
  <c r="AO221" i="9" s="1"/>
  <c r="AH205" i="9"/>
  <c r="AO205" i="9" s="1"/>
  <c r="AI106" i="9"/>
  <c r="AP106" i="9" s="1"/>
  <c r="AH204" i="9"/>
  <c r="AO204" i="9" s="1"/>
  <c r="AH502" i="9"/>
  <c r="AO502" i="9" s="1"/>
  <c r="AI381" i="9"/>
  <c r="AP381" i="9" s="1"/>
  <c r="AH404" i="9"/>
  <c r="AO404" i="9" s="1"/>
  <c r="AH388" i="9"/>
  <c r="AO388" i="9" s="1"/>
  <c r="AH372" i="9"/>
  <c r="AO372" i="9" s="1"/>
  <c r="AH356" i="9"/>
  <c r="AO356" i="9" s="1"/>
  <c r="AH331" i="9"/>
  <c r="AO331" i="9" s="1"/>
  <c r="AH323" i="9"/>
  <c r="AO323" i="9" s="1"/>
  <c r="AH315" i="9"/>
  <c r="AO315" i="9" s="1"/>
  <c r="AH291" i="9"/>
  <c r="AO291" i="9" s="1"/>
  <c r="AH283" i="9"/>
  <c r="AO283" i="9" s="1"/>
  <c r="AF259" i="9"/>
  <c r="AM259" i="9" s="1"/>
  <c r="AF251" i="9"/>
  <c r="AM251" i="9" s="1"/>
  <c r="AH227" i="9"/>
  <c r="AO227" i="9" s="1"/>
  <c r="AF211" i="9"/>
  <c r="AM211" i="9" s="1"/>
  <c r="AH338" i="9"/>
  <c r="AO338" i="9" s="1"/>
  <c r="AH328" i="9"/>
  <c r="AO328" i="9" s="1"/>
  <c r="AH322" i="9"/>
  <c r="AO322" i="9" s="1"/>
  <c r="AH312" i="9"/>
  <c r="AO312" i="9" s="1"/>
  <c r="AH306" i="9"/>
  <c r="AO306" i="9" s="1"/>
  <c r="AH296" i="9"/>
  <c r="AO296" i="9" s="1"/>
  <c r="AH290" i="9"/>
  <c r="AO290" i="9" s="1"/>
  <c r="AH280" i="9"/>
  <c r="AO280" i="9" s="1"/>
  <c r="AH274" i="9"/>
  <c r="AO274" i="9" s="1"/>
  <c r="AH264" i="9"/>
  <c r="AO264" i="9" s="1"/>
  <c r="AH258" i="9"/>
  <c r="AO258" i="9" s="1"/>
  <c r="AF248" i="9"/>
  <c r="AM248" i="9" s="1"/>
  <c r="AH242" i="9"/>
  <c r="AO242" i="9" s="1"/>
  <c r="AH232" i="9"/>
  <c r="AO232" i="9" s="1"/>
  <c r="AG88" i="9"/>
  <c r="AN88" i="9" s="1"/>
  <c r="AF216" i="9"/>
  <c r="AM216" i="9" s="1"/>
  <c r="AG136" i="9"/>
  <c r="AN136" i="9" s="1"/>
  <c r="AI110" i="9"/>
  <c r="AP110" i="9" s="1"/>
  <c r="AI97" i="9"/>
  <c r="AP97" i="9" s="1"/>
  <c r="AF128" i="9"/>
  <c r="AM128" i="9" s="1"/>
  <c r="AI102" i="9"/>
  <c r="AP102" i="9" s="1"/>
  <c r="AI226" i="9"/>
  <c r="AP226" i="9" s="1"/>
  <c r="AI210" i="9"/>
  <c r="AP210" i="9" s="1"/>
  <c r="AF447" i="9"/>
  <c r="AM447" i="9" s="1"/>
  <c r="AH413" i="9"/>
  <c r="AO413" i="9" s="1"/>
  <c r="AH341" i="9"/>
  <c r="AO341" i="9" s="1"/>
  <c r="AI317" i="9"/>
  <c r="AP317" i="9" s="1"/>
  <c r="AF309" i="9"/>
  <c r="AM309" i="9" s="1"/>
  <c r="AI301" i="9"/>
  <c r="AP301" i="9" s="1"/>
  <c r="AI203" i="9"/>
  <c r="AP203" i="9" s="1"/>
  <c r="AC142" i="9" a="1"/>
  <c r="AC142" i="9" s="1"/>
  <c r="AJ142" i="9" s="1"/>
  <c r="AC218" i="9" a="1"/>
  <c r="AC218" i="9" s="1"/>
  <c r="AJ218" i="9" s="1"/>
  <c r="AG218" i="9"/>
  <c r="AN218" i="9" s="1"/>
  <c r="AI218" i="9"/>
  <c r="AP218" i="9" s="1"/>
  <c r="AI279" i="9"/>
  <c r="AP279" i="9" s="1"/>
  <c r="AI247" i="9"/>
  <c r="AP247" i="9" s="1"/>
  <c r="AG187" i="9"/>
  <c r="AN187" i="9" s="1"/>
  <c r="AG123" i="9"/>
  <c r="AN123" i="9" s="1"/>
  <c r="AI397" i="9"/>
  <c r="AP397" i="9" s="1"/>
  <c r="AI365" i="9"/>
  <c r="AP365" i="9" s="1"/>
  <c r="AG202" i="9"/>
  <c r="AN202" i="9" s="1"/>
  <c r="AI202" i="9"/>
  <c r="AP202" i="9" s="1"/>
  <c r="AG186" i="9"/>
  <c r="AN186" i="9" s="1"/>
  <c r="AC186" i="9" a="1"/>
  <c r="AC186" i="9" s="1"/>
  <c r="AJ186" i="9" s="1"/>
  <c r="AG116" i="9"/>
  <c r="AN116" i="9" s="1"/>
  <c r="AI351" i="9"/>
  <c r="AP351" i="9" s="1"/>
  <c r="AC351" i="9" a="1"/>
  <c r="AC351" i="9" s="1"/>
  <c r="AJ351" i="9" s="1"/>
  <c r="AG351" i="9"/>
  <c r="AN351" i="9" s="1"/>
  <c r="AH88" i="9"/>
  <c r="AO88" i="9" s="1"/>
  <c r="AH106" i="9"/>
  <c r="AO106" i="9" s="1"/>
  <c r="AH128" i="9"/>
  <c r="AO128" i="9" s="1"/>
  <c r="AH148" i="9"/>
  <c r="AO148" i="9" s="1"/>
  <c r="AH174" i="9"/>
  <c r="AO174" i="9" s="1"/>
  <c r="AH97" i="9"/>
  <c r="AO97" i="9" s="1"/>
  <c r="AH117" i="9"/>
  <c r="AO117" i="9" s="1"/>
  <c r="AH133" i="9"/>
  <c r="AO133" i="9" s="1"/>
  <c r="AH149" i="9"/>
  <c r="AO149" i="9" s="1"/>
  <c r="AH157" i="9"/>
  <c r="AO157" i="9" s="1"/>
  <c r="AH189" i="9"/>
  <c r="AO189" i="9" s="1"/>
  <c r="AH212" i="9"/>
  <c r="AO212" i="9" s="1"/>
  <c r="AH216" i="9"/>
  <c r="AO216" i="9" s="1"/>
  <c r="AH226" i="9"/>
  <c r="AO226" i="9" s="1"/>
  <c r="AH90" i="9"/>
  <c r="AO90" i="9" s="1"/>
  <c r="AH110" i="9"/>
  <c r="AO110" i="9" s="1"/>
  <c r="AH136" i="9"/>
  <c r="AO136" i="9" s="1"/>
  <c r="AH168" i="9"/>
  <c r="AO168" i="9" s="1"/>
  <c r="AH186" i="9"/>
  <c r="AO186" i="9" s="1"/>
  <c r="AH211" i="9"/>
  <c r="AO211" i="9" s="1"/>
  <c r="AH248" i="9"/>
  <c r="AO248" i="9" s="1"/>
  <c r="AH247" i="9"/>
  <c r="AO247" i="9" s="1"/>
  <c r="AH251" i="9"/>
  <c r="AO251" i="9" s="1"/>
  <c r="AH259" i="9"/>
  <c r="AO259" i="9" s="1"/>
  <c r="AH279" i="9"/>
  <c r="AO279" i="9" s="1"/>
  <c r="AH301" i="9"/>
  <c r="AO301" i="9" s="1"/>
  <c r="AH375" i="9"/>
  <c r="AO375" i="9" s="1"/>
  <c r="AH441" i="9"/>
  <c r="AO441" i="9" s="1"/>
  <c r="AH449" i="9"/>
  <c r="AO449" i="9" s="1"/>
  <c r="AH488" i="9"/>
  <c r="AO488" i="9" s="1"/>
  <c r="AH491" i="9"/>
  <c r="AO491" i="9" s="1"/>
  <c r="AF88" i="9"/>
  <c r="AM88" i="9" s="1"/>
  <c r="AF102" i="9"/>
  <c r="AM102" i="9" s="1"/>
  <c r="AF118" i="9"/>
  <c r="AM118" i="9" s="1"/>
  <c r="AF101" i="9"/>
  <c r="AM101" i="9" s="1"/>
  <c r="AF117" i="9"/>
  <c r="AM117" i="9" s="1"/>
  <c r="AF157" i="9"/>
  <c r="AM157" i="9" s="1"/>
  <c r="AF94" i="9"/>
  <c r="AM94" i="9" s="1"/>
  <c r="AF186" i="9"/>
  <c r="AM186" i="9" s="1"/>
  <c r="AF202" i="9"/>
  <c r="AM202" i="9" s="1"/>
  <c r="AF279" i="9"/>
  <c r="AM279" i="9" s="1"/>
  <c r="AF365" i="9"/>
  <c r="AM365" i="9" s="1"/>
  <c r="AF397" i="9"/>
  <c r="AM397" i="9" s="1"/>
  <c r="AF420" i="9"/>
  <c r="AM420" i="9" s="1"/>
  <c r="AF436" i="9"/>
  <c r="AM436" i="9" s="1"/>
  <c r="AI186" i="9"/>
  <c r="AP186" i="9" s="1"/>
  <c r="AI101" i="9"/>
  <c r="AP101" i="9" s="1"/>
  <c r="AI187" i="9"/>
  <c r="AP187" i="9" s="1"/>
  <c r="AI214" i="9"/>
  <c r="AP214" i="9" s="1"/>
  <c r="AG133" i="9"/>
  <c r="AN133" i="9" s="1"/>
  <c r="AG153" i="9"/>
  <c r="AN153" i="9" s="1"/>
  <c r="AC202" i="9" a="1"/>
  <c r="AC202" i="9" s="1"/>
  <c r="AJ202" i="9" s="1"/>
  <c r="AC409" i="9" a="1"/>
  <c r="AC409" i="9" s="1"/>
  <c r="AJ409" i="9" s="1"/>
  <c r="AF501" i="9"/>
  <c r="AM501" i="9" s="1"/>
  <c r="AI490" i="9"/>
  <c r="AP490" i="9" s="1"/>
  <c r="AF496" i="9"/>
  <c r="AM496" i="9" s="1"/>
  <c r="AG453" i="9"/>
  <c r="AN453" i="9" s="1"/>
  <c r="AH472" i="9"/>
  <c r="AO472" i="9" s="1"/>
  <c r="AG466" i="9"/>
  <c r="AN466" i="9" s="1"/>
  <c r="AC456" i="9" a="1"/>
  <c r="AC456" i="9" s="1"/>
  <c r="AJ456" i="9" s="1"/>
  <c r="AH438" i="9"/>
  <c r="AO438" i="9" s="1"/>
  <c r="AF448" i="9"/>
  <c r="AM448" i="9" s="1"/>
  <c r="AG346" i="9"/>
  <c r="AN346" i="9" s="1"/>
  <c r="AI341" i="9"/>
  <c r="AP341" i="9" s="1"/>
  <c r="AG339" i="9"/>
  <c r="AN339" i="9" s="1"/>
  <c r="AI323" i="9"/>
  <c r="AP323" i="9" s="1"/>
  <c r="AI315" i="9"/>
  <c r="AP315" i="9" s="1"/>
  <c r="AI291" i="9"/>
  <c r="AP291" i="9" s="1"/>
  <c r="AI283" i="9"/>
  <c r="AP283" i="9" s="1"/>
  <c r="AF275" i="9"/>
  <c r="AM275" i="9" s="1"/>
  <c r="AF267" i="9"/>
  <c r="AM267" i="9" s="1"/>
  <c r="AI259" i="9"/>
  <c r="AP259" i="9" s="1"/>
  <c r="AI251" i="9"/>
  <c r="AP251" i="9" s="1"/>
  <c r="AF243" i="9"/>
  <c r="AM243" i="9" s="1"/>
  <c r="AF235" i="9"/>
  <c r="AM235" i="9" s="1"/>
  <c r="AF338" i="9"/>
  <c r="AM338" i="9" s="1"/>
  <c r="AF306" i="9"/>
  <c r="AM306" i="9" s="1"/>
  <c r="AF274" i="9"/>
  <c r="AM274" i="9" s="1"/>
  <c r="AF104" i="9"/>
  <c r="AM104" i="9" s="1"/>
  <c r="AG199" i="9"/>
  <c r="AN199" i="9" s="1"/>
  <c r="AF177" i="9"/>
  <c r="AM177" i="9" s="1"/>
  <c r="AG128" i="9"/>
  <c r="AN128" i="9" s="1"/>
  <c r="AF119" i="9"/>
  <c r="AM119" i="9" s="1"/>
  <c r="AF110" i="9"/>
  <c r="AM110" i="9" s="1"/>
  <c r="AF85" i="9"/>
  <c r="AM85" i="9" s="1"/>
  <c r="AG226" i="9"/>
  <c r="AN226" i="9" s="1"/>
  <c r="AF210" i="9"/>
  <c r="AM210" i="9" s="1"/>
  <c r="AF333" i="9"/>
  <c r="AM333" i="9" s="1"/>
  <c r="AF317" i="9"/>
  <c r="AM317" i="9" s="1"/>
  <c r="AF301" i="9"/>
  <c r="AM301" i="9" s="1"/>
  <c r="AF253" i="9"/>
  <c r="AM253" i="9" s="1"/>
  <c r="AG103" i="9"/>
  <c r="AN103" i="9" s="1"/>
  <c r="AG289" i="9"/>
  <c r="AN289" i="9" s="1"/>
  <c r="AC463" i="9" a="1"/>
  <c r="AC463" i="9" s="1"/>
  <c r="AJ463" i="9" s="1"/>
  <c r="AI455" i="9"/>
  <c r="AP455" i="9" s="1"/>
  <c r="AI442" i="9"/>
  <c r="AP442" i="9" s="1"/>
  <c r="AC194" i="9" a="1"/>
  <c r="AC194" i="9" s="1"/>
  <c r="AJ194" i="9" s="1"/>
  <c r="AF162" i="9"/>
  <c r="AM162" i="9" s="1"/>
  <c r="AF161" i="9"/>
  <c r="AM161" i="9" s="1"/>
  <c r="AF433" i="9"/>
  <c r="AM433" i="9" s="1"/>
  <c r="AH359" i="9"/>
  <c r="AO359" i="9" s="1"/>
  <c r="AH367" i="9"/>
  <c r="AO367" i="9" s="1"/>
  <c r="AH383" i="9"/>
  <c r="AO383" i="9" s="1"/>
  <c r="AH399" i="9"/>
  <c r="AO399" i="9" s="1"/>
  <c r="AH414" i="9"/>
  <c r="AO414" i="9" s="1"/>
  <c r="AH426" i="9"/>
  <c r="AO426" i="9" s="1"/>
  <c r="AH446" i="9"/>
  <c r="AO446" i="9" s="1"/>
  <c r="AF414" i="9"/>
  <c r="AM414" i="9" s="1"/>
  <c r="AI449" i="9"/>
  <c r="AP449" i="9" s="1"/>
  <c r="K9" i="9"/>
  <c r="AI126" i="9"/>
  <c r="AP126" i="9" s="1"/>
  <c r="AG200" i="9"/>
  <c r="AN200" i="9" s="1"/>
  <c r="AF196" i="9"/>
  <c r="AM196" i="9" s="1"/>
  <c r="AF86" i="9"/>
  <c r="AM86" i="9" s="1"/>
  <c r="AF193" i="9"/>
  <c r="AM193" i="9" s="1"/>
  <c r="AF263" i="9"/>
  <c r="AM263" i="9" s="1"/>
  <c r="AI159" i="9"/>
  <c r="AP159" i="9" s="1"/>
  <c r="AG127" i="9"/>
  <c r="AN127" i="9" s="1"/>
  <c r="AF145" i="9"/>
  <c r="AM145" i="9" s="1"/>
  <c r="AF228" i="9"/>
  <c r="AM228" i="9" s="1"/>
  <c r="AF429" i="9"/>
  <c r="AM429" i="9" s="1"/>
  <c r="AF271" i="9"/>
  <c r="AM271" i="9" s="1"/>
  <c r="AI255" i="9"/>
  <c r="AP255" i="9" s="1"/>
  <c r="AF239" i="9"/>
  <c r="AM239" i="9" s="1"/>
  <c r="AF330" i="9"/>
  <c r="AM330" i="9" s="1"/>
  <c r="AF298" i="9"/>
  <c r="AM298" i="9" s="1"/>
  <c r="AF266" i="9"/>
  <c r="AM266" i="9" s="1"/>
  <c r="AF188" i="9"/>
  <c r="AM188" i="9" s="1"/>
  <c r="AC489" i="9" a="1"/>
  <c r="AC489" i="9" s="1"/>
  <c r="AJ489" i="9" s="1"/>
  <c r="AH489" i="9"/>
  <c r="AO489" i="9" s="1"/>
  <c r="AC478" i="9" a="1"/>
  <c r="AC478" i="9" s="1"/>
  <c r="AJ478" i="9" s="1"/>
  <c r="AF478" i="9"/>
  <c r="AM478" i="9" s="1"/>
  <c r="AI462" i="9"/>
  <c r="AP462" i="9" s="1"/>
  <c r="AC462" i="9" a="1"/>
  <c r="AC462" i="9" s="1"/>
  <c r="AJ462" i="9" s="1"/>
  <c r="AG462" i="9"/>
  <c r="AN462" i="9" s="1"/>
  <c r="AF430" i="9"/>
  <c r="AM430" i="9" s="1"/>
  <c r="AI430" i="9"/>
  <c r="AP430" i="9" s="1"/>
  <c r="AF422" i="9"/>
  <c r="AM422" i="9" s="1"/>
  <c r="AI422" i="9"/>
  <c r="AP422" i="9" s="1"/>
  <c r="AF413" i="9"/>
  <c r="AM413" i="9" s="1"/>
  <c r="AI413" i="9"/>
  <c r="AP413" i="9" s="1"/>
  <c r="AH410" i="9"/>
  <c r="AO410" i="9" s="1"/>
  <c r="AI410" i="9"/>
  <c r="AP410" i="9" s="1"/>
  <c r="AG348" i="9"/>
  <c r="AN348" i="9" s="1"/>
  <c r="AF348" i="9"/>
  <c r="AM348" i="9" s="1"/>
  <c r="AC334" i="9" a="1"/>
  <c r="AC334" i="9" s="1"/>
  <c r="AJ334" i="9" s="1"/>
  <c r="AG334" i="9"/>
  <c r="AN334" i="9" s="1"/>
  <c r="AI334" i="9"/>
  <c r="AP334" i="9" s="1"/>
  <c r="AG322" i="9"/>
  <c r="AN322" i="9" s="1"/>
  <c r="AF322" i="9"/>
  <c r="AM322" i="9" s="1"/>
  <c r="AC318" i="9" a="1"/>
  <c r="AC318" i="9" s="1"/>
  <c r="AJ318" i="9" s="1"/>
  <c r="AI318" i="9"/>
  <c r="AP318" i="9" s="1"/>
  <c r="AC302" i="9" a="1"/>
  <c r="AC302" i="9" s="1"/>
  <c r="AJ302" i="9" s="1"/>
  <c r="AG302" i="9"/>
  <c r="AN302" i="9" s="1"/>
  <c r="AI302" i="9"/>
  <c r="AP302" i="9" s="1"/>
  <c r="AC290" i="9" a="1"/>
  <c r="AC290" i="9" s="1"/>
  <c r="AJ290" i="9" s="1"/>
  <c r="AG290" i="9"/>
  <c r="AN290" i="9" s="1"/>
  <c r="AF290" i="9"/>
  <c r="AM290" i="9" s="1"/>
  <c r="AC286" i="9" a="1"/>
  <c r="AC286" i="9" s="1"/>
  <c r="AJ286" i="9" s="1"/>
  <c r="AI286" i="9"/>
  <c r="AP286" i="9" s="1"/>
  <c r="AG270" i="9"/>
  <c r="AN270" i="9" s="1"/>
  <c r="AI270" i="9"/>
  <c r="AP270" i="9" s="1"/>
  <c r="AG258" i="9"/>
  <c r="AN258" i="9" s="1"/>
  <c r="AF258" i="9"/>
  <c r="AM258" i="9" s="1"/>
  <c r="AC254" i="9" a="1"/>
  <c r="AC254" i="9" s="1"/>
  <c r="AJ254" i="9" s="1"/>
  <c r="AI254" i="9"/>
  <c r="AP254" i="9" s="1"/>
  <c r="AC238" i="9" a="1"/>
  <c r="AC238" i="9" s="1"/>
  <c r="AJ238" i="9" s="1"/>
  <c r="AG238" i="9"/>
  <c r="AN238" i="9" s="1"/>
  <c r="AI238" i="9"/>
  <c r="AP238" i="9" s="1"/>
  <c r="AF238" i="9"/>
  <c r="AM238" i="9" s="1"/>
  <c r="AG192" i="9"/>
  <c r="AN192" i="9" s="1"/>
  <c r="AC192" i="9" a="1"/>
  <c r="AC192" i="9" s="1"/>
  <c r="AJ192" i="9" s="1"/>
  <c r="AI192" i="9"/>
  <c r="AP192" i="9" s="1"/>
  <c r="AF192" i="9"/>
  <c r="AM192" i="9" s="1"/>
  <c r="AG184" i="9"/>
  <c r="AN184" i="9" s="1"/>
  <c r="AF184" i="9"/>
  <c r="AM184" i="9" s="1"/>
  <c r="AI150" i="9"/>
  <c r="AP150" i="9" s="1"/>
  <c r="AF150" i="9"/>
  <c r="AM150" i="9" s="1"/>
  <c r="AG201" i="9"/>
  <c r="AN201" i="9" s="1"/>
  <c r="AI201" i="9"/>
  <c r="AP201" i="9" s="1"/>
  <c r="AC190" i="9" a="1"/>
  <c r="AC190" i="9" s="1"/>
  <c r="AJ190" i="9" s="1"/>
  <c r="AG190" i="9"/>
  <c r="AN190" i="9" s="1"/>
  <c r="AG185" i="9"/>
  <c r="AN185" i="9" s="1"/>
  <c r="AF185" i="9"/>
  <c r="AM185" i="9" s="1"/>
  <c r="AC183" i="9" a="1"/>
  <c r="AC183" i="9" s="1"/>
  <c r="AJ183" i="9" s="1"/>
  <c r="AG183" i="9"/>
  <c r="AN183" i="9" s="1"/>
  <c r="AI183" i="9"/>
  <c r="AP183" i="9" s="1"/>
  <c r="AC173" i="9" a="1"/>
  <c r="AC173" i="9" s="1"/>
  <c r="AJ173" i="9" s="1"/>
  <c r="AG173" i="9"/>
  <c r="AN173" i="9" s="1"/>
  <c r="AG165" i="9"/>
  <c r="AN165" i="9" s="1"/>
  <c r="AF165" i="9"/>
  <c r="AM165" i="9" s="1"/>
  <c r="AC156" i="9" a="1"/>
  <c r="AC156" i="9" s="1"/>
  <c r="AJ156" i="9" s="1"/>
  <c r="AG156" i="9"/>
  <c r="AN156" i="9" s="1"/>
  <c r="AI156" i="9"/>
  <c r="AP156" i="9" s="1"/>
  <c r="AF156" i="9"/>
  <c r="AM156" i="9" s="1"/>
  <c r="AG132" i="9"/>
  <c r="AN132" i="9" s="1"/>
  <c r="AF132" i="9"/>
  <c r="AM132" i="9" s="1"/>
  <c r="AC115" i="9" a="1"/>
  <c r="AC115" i="9" s="1"/>
  <c r="AJ115" i="9" s="1"/>
  <c r="AG115" i="9"/>
  <c r="AN115" i="9" s="1"/>
  <c r="AF115" i="9"/>
  <c r="AM115" i="9" s="1"/>
  <c r="AG100" i="9"/>
  <c r="AN100" i="9" s="1"/>
  <c r="AF100" i="9"/>
  <c r="AM100" i="9" s="1"/>
  <c r="AC98" i="9" a="1"/>
  <c r="AC98" i="9" s="1"/>
  <c r="AJ98" i="9" s="1"/>
  <c r="AG98" i="9"/>
  <c r="AN98" i="9" s="1"/>
  <c r="AC158" i="9" a="1"/>
  <c r="AC158" i="9" s="1"/>
  <c r="AJ158" i="9" s="1"/>
  <c r="AG158" i="9"/>
  <c r="AN158" i="9" s="1"/>
  <c r="AF158" i="9"/>
  <c r="AM158" i="9" s="1"/>
  <c r="AG96" i="9"/>
  <c r="AN96" i="9" s="1"/>
  <c r="AF96" i="9"/>
  <c r="AM96" i="9" s="1"/>
  <c r="AF461" i="9"/>
  <c r="AM461" i="9" s="1"/>
  <c r="AG440" i="9"/>
  <c r="AN440" i="9" s="1"/>
  <c r="AI440" i="9"/>
  <c r="AP440" i="9" s="1"/>
  <c r="AF440" i="9"/>
  <c r="AM440" i="9" s="1"/>
  <c r="AI432" i="9"/>
  <c r="AP432" i="9" s="1"/>
  <c r="AF432" i="9"/>
  <c r="AM432" i="9" s="1"/>
  <c r="AC337" i="9" a="1"/>
  <c r="AC337" i="9" s="1"/>
  <c r="AJ337" i="9" s="1"/>
  <c r="AI337" i="9"/>
  <c r="AP337" i="9" s="1"/>
  <c r="AC329" i="9" a="1"/>
  <c r="AC329" i="9" s="1"/>
  <c r="AJ329" i="9" s="1"/>
  <c r="AG329" i="9"/>
  <c r="AN329" i="9" s="1"/>
  <c r="AG321" i="9"/>
  <c r="AN321" i="9" s="1"/>
  <c r="AI321" i="9"/>
  <c r="AP321" i="9" s="1"/>
  <c r="AC313" i="9" a="1"/>
  <c r="AC313" i="9" s="1"/>
  <c r="AJ313" i="9" s="1"/>
  <c r="AG313" i="9"/>
  <c r="AN313" i="9" s="1"/>
  <c r="AI313" i="9"/>
  <c r="AP313" i="9" s="1"/>
  <c r="AC305" i="9" a="1"/>
  <c r="AC305" i="9" s="1"/>
  <c r="AJ305" i="9" s="1"/>
  <c r="AI305" i="9"/>
  <c r="AP305" i="9" s="1"/>
  <c r="AC297" i="9" a="1"/>
  <c r="AC297" i="9" s="1"/>
  <c r="AJ297" i="9" s="1"/>
  <c r="AG297" i="9"/>
  <c r="AN297" i="9" s="1"/>
  <c r="AI297" i="9"/>
  <c r="AP297" i="9" s="1"/>
  <c r="AC281" i="9" a="1"/>
  <c r="AC281" i="9" s="1"/>
  <c r="AJ281" i="9" s="1"/>
  <c r="AG281" i="9"/>
  <c r="AN281" i="9" s="1"/>
  <c r="AI281" i="9"/>
  <c r="AP281" i="9" s="1"/>
  <c r="AF281" i="9"/>
  <c r="AM281" i="9" s="1"/>
  <c r="AC273" i="9" a="1"/>
  <c r="AC273" i="9" s="1"/>
  <c r="AJ273" i="9" s="1"/>
  <c r="AI273" i="9"/>
  <c r="AP273" i="9" s="1"/>
  <c r="AC265" i="9" a="1"/>
  <c r="AC265" i="9" s="1"/>
  <c r="AJ265" i="9" s="1"/>
  <c r="AG265" i="9"/>
  <c r="AN265" i="9" s="1"/>
  <c r="AI265" i="9"/>
  <c r="AP265" i="9" s="1"/>
  <c r="AG257" i="9"/>
  <c r="AN257" i="9" s="1"/>
  <c r="AF257" i="9"/>
  <c r="AM257" i="9" s="1"/>
  <c r="AC249" i="9" a="1"/>
  <c r="AC249" i="9" s="1"/>
  <c r="AJ249" i="9" s="1"/>
  <c r="AI249" i="9"/>
  <c r="AP249" i="9" s="1"/>
  <c r="AF249" i="9"/>
  <c r="AM249" i="9" s="1"/>
  <c r="AG241" i="9"/>
  <c r="AN241" i="9" s="1"/>
  <c r="AI241" i="9"/>
  <c r="AP241" i="9" s="1"/>
  <c r="AG233" i="9"/>
  <c r="AN233" i="9" s="1"/>
  <c r="AI233" i="9"/>
  <c r="AP233" i="9" s="1"/>
  <c r="AG219" i="9"/>
  <c r="AN219" i="9" s="1"/>
  <c r="AI219" i="9"/>
  <c r="AP219" i="9" s="1"/>
  <c r="AF219" i="9"/>
  <c r="AM219" i="9" s="1"/>
  <c r="AG203" i="9"/>
  <c r="AN203" i="9" s="1"/>
  <c r="AF203" i="9"/>
  <c r="AM203" i="9" s="1"/>
  <c r="AI171" i="9"/>
  <c r="AP171" i="9" s="1"/>
  <c r="AF171" i="9"/>
  <c r="AM171" i="9" s="1"/>
  <c r="AI139" i="9"/>
  <c r="AP139" i="9" s="1"/>
  <c r="AC129" i="9" a="1"/>
  <c r="AC129" i="9" s="1"/>
  <c r="AJ129" i="9" s="1"/>
  <c r="AG129" i="9"/>
  <c r="AN129" i="9" s="1"/>
  <c r="AI129" i="9"/>
  <c r="AP129" i="9" s="1"/>
  <c r="AG231" i="9"/>
  <c r="AN231" i="9" s="1"/>
  <c r="AF231" i="9"/>
  <c r="AM231" i="9" s="1"/>
  <c r="AG95" i="9"/>
  <c r="AN95" i="9" s="1"/>
  <c r="AI95" i="9"/>
  <c r="AP95" i="9" s="1"/>
  <c r="AF95" i="9"/>
  <c r="AM95" i="9" s="1"/>
  <c r="AF225" i="9"/>
  <c r="AM225" i="9" s="1"/>
  <c r="AG217" i="9"/>
  <c r="AN217" i="9" s="1"/>
  <c r="AF209" i="9"/>
  <c r="AM209" i="9" s="1"/>
  <c r="AC87" i="9" a="1"/>
  <c r="AC87" i="9" s="1"/>
  <c r="AJ87" i="9" s="1"/>
  <c r="AG87" i="9"/>
  <c r="AN87" i="9" s="1"/>
  <c r="AC495" i="9" a="1"/>
  <c r="AC495" i="9" s="1"/>
  <c r="AJ495" i="9" s="1"/>
  <c r="AF495" i="9"/>
  <c r="AM495" i="9" s="1"/>
  <c r="AH495" i="9"/>
  <c r="AO495" i="9" s="1"/>
  <c r="AI487" i="9"/>
  <c r="AP487" i="9" s="1"/>
  <c r="AI479" i="9"/>
  <c r="AP479" i="9" s="1"/>
  <c r="AF479" i="9"/>
  <c r="AM479" i="9" s="1"/>
  <c r="AC486" i="9" a="1"/>
  <c r="AC486" i="9" s="1"/>
  <c r="AJ486" i="9" s="1"/>
  <c r="AG486" i="9"/>
  <c r="AN486" i="9" s="1"/>
  <c r="AF486" i="9"/>
  <c r="AM486" i="9" s="1"/>
  <c r="AF445" i="9"/>
  <c r="AM445" i="9" s="1"/>
  <c r="AC411" i="9" a="1"/>
  <c r="AC411" i="9" s="1"/>
  <c r="AJ411" i="9" s="1"/>
  <c r="AG411" i="9"/>
  <c r="AN411" i="9" s="1"/>
  <c r="AI411" i="9"/>
  <c r="AP411" i="9" s="1"/>
  <c r="AI393" i="9"/>
  <c r="AP393" i="9" s="1"/>
  <c r="AF393" i="9"/>
  <c r="AM393" i="9" s="1"/>
  <c r="AI377" i="9"/>
  <c r="AP377" i="9" s="1"/>
  <c r="AF377" i="9"/>
  <c r="AM377" i="9" s="1"/>
  <c r="AI361" i="9"/>
  <c r="AP361" i="9" s="1"/>
  <c r="AF361" i="9"/>
  <c r="AM361" i="9" s="1"/>
  <c r="AI435" i="9"/>
  <c r="AP435" i="9" s="1"/>
  <c r="AG425" i="9"/>
  <c r="AN425" i="9" s="1"/>
  <c r="AG392" i="9"/>
  <c r="AN392" i="9" s="1"/>
  <c r="AF392" i="9"/>
  <c r="AM392" i="9" s="1"/>
  <c r="AC376" i="9" a="1"/>
  <c r="AC376" i="9" s="1"/>
  <c r="AJ376" i="9" s="1"/>
  <c r="AG376" i="9"/>
  <c r="AN376" i="9" s="1"/>
  <c r="AF376" i="9"/>
  <c r="AM376" i="9" s="1"/>
  <c r="AG360" i="9"/>
  <c r="AN360" i="9" s="1"/>
  <c r="AC360" i="9" a="1"/>
  <c r="AC360" i="9" s="1"/>
  <c r="AJ360" i="9" s="1"/>
  <c r="AI360" i="9"/>
  <c r="AP360" i="9" s="1"/>
  <c r="AF360" i="9"/>
  <c r="AM360" i="9" s="1"/>
  <c r="AI345" i="9"/>
  <c r="AP345" i="9" s="1"/>
  <c r="AF345" i="9"/>
  <c r="AM345" i="9" s="1"/>
  <c r="AI287" i="9"/>
  <c r="AP287" i="9" s="1"/>
  <c r="AF287" i="9"/>
  <c r="AM287" i="9" s="1"/>
  <c r="AI398" i="9"/>
  <c r="AP398" i="9" s="1"/>
  <c r="AF398" i="9"/>
  <c r="AM398" i="9" s="1"/>
  <c r="AF382" i="9"/>
  <c r="AM382" i="9" s="1"/>
  <c r="AF366" i="9"/>
  <c r="AM366" i="9" s="1"/>
  <c r="AG215" i="9"/>
  <c r="AN215" i="9" s="1"/>
  <c r="AI215" i="9"/>
  <c r="AP215" i="9" s="1"/>
  <c r="AF215" i="9"/>
  <c r="AM215" i="9" s="1"/>
  <c r="AG314" i="9"/>
  <c r="AN314" i="9" s="1"/>
  <c r="AF314" i="9"/>
  <c r="AM314" i="9" s="1"/>
  <c r="AG282" i="9"/>
  <c r="AN282" i="9" s="1"/>
  <c r="AF282" i="9"/>
  <c r="AM282" i="9" s="1"/>
  <c r="AG250" i="9"/>
  <c r="AN250" i="9" s="1"/>
  <c r="AF250" i="9"/>
  <c r="AM250" i="9" s="1"/>
  <c r="AF240" i="9"/>
  <c r="AM240" i="9" s="1"/>
  <c r="AG152" i="9"/>
  <c r="AN152" i="9" s="1"/>
  <c r="AG134" i="9"/>
  <c r="AN134" i="9" s="1"/>
  <c r="AF134" i="9"/>
  <c r="AM134" i="9" s="1"/>
  <c r="AC106" i="9" a="1"/>
  <c r="AC106" i="9" s="1"/>
  <c r="AJ106" i="9" s="1"/>
  <c r="AF220" i="9"/>
  <c r="AM220" i="9" s="1"/>
  <c r="AI197" i="9"/>
  <c r="AP197" i="9" s="1"/>
  <c r="AF197" i="9"/>
  <c r="AM197" i="9" s="1"/>
  <c r="AF181" i="9"/>
  <c r="AM181" i="9" s="1"/>
  <c r="AF485" i="9"/>
  <c r="AM485" i="9" s="1"/>
  <c r="AI498" i="9"/>
  <c r="AP498" i="9" s="1"/>
  <c r="AC492" i="9" a="1"/>
  <c r="AC492" i="9" s="1"/>
  <c r="AJ492" i="9" s="1"/>
  <c r="AI458" i="9"/>
  <c r="AP458" i="9" s="1"/>
  <c r="AF444" i="9"/>
  <c r="AM444" i="9" s="1"/>
  <c r="AG350" i="9"/>
  <c r="AN350" i="9" s="1"/>
  <c r="AI342" i="9"/>
  <c r="AP342" i="9" s="1"/>
  <c r="AI335" i="9"/>
  <c r="AP335" i="9" s="1"/>
  <c r="AI319" i="9"/>
  <c r="AP319" i="9" s="1"/>
  <c r="AG247" i="9"/>
  <c r="AN247" i="9" s="1"/>
  <c r="AC276" i="9" a="1"/>
  <c r="AC276" i="9" s="1"/>
  <c r="AJ276" i="9" s="1"/>
  <c r="AC330" i="9" a="1"/>
  <c r="AC330" i="9" s="1"/>
  <c r="AJ330" i="9" s="1"/>
  <c r="AC314" i="9" a="1"/>
  <c r="AC314" i="9" s="1"/>
  <c r="AJ314" i="9" s="1"/>
  <c r="AC298" i="9" a="1"/>
  <c r="AC298" i="9" s="1"/>
  <c r="AJ298" i="9" s="1"/>
  <c r="AC282" i="9" a="1"/>
  <c r="AC282" i="9" s="1"/>
  <c r="AJ282" i="9" s="1"/>
  <c r="AC266" i="9" a="1"/>
  <c r="AC266" i="9" s="1"/>
  <c r="AJ266" i="9" s="1"/>
  <c r="AC250" i="9" a="1"/>
  <c r="AC250" i="9" s="1"/>
  <c r="AJ250" i="9" s="1"/>
  <c r="AC234" i="9" a="1"/>
  <c r="AC234" i="9" s="1"/>
  <c r="AJ234" i="9" s="1"/>
  <c r="AH484" i="9"/>
  <c r="AO484" i="9" s="1"/>
  <c r="AH450" i="9"/>
  <c r="AO450" i="9" s="1"/>
  <c r="AF417" i="9"/>
  <c r="AM417" i="9" s="1"/>
  <c r="AH371" i="9"/>
  <c r="AO371" i="9" s="1"/>
  <c r="AH379" i="9"/>
  <c r="AO379" i="9" s="1"/>
  <c r="AH387" i="9"/>
  <c r="AO387" i="9" s="1"/>
  <c r="AH395" i="9"/>
  <c r="AO395" i="9" s="1"/>
  <c r="AH403" i="9"/>
  <c r="AO403" i="9" s="1"/>
  <c r="AH422" i="9"/>
  <c r="AO422" i="9" s="1"/>
  <c r="AH453" i="9"/>
  <c r="AO453" i="9" s="1"/>
  <c r="AH478" i="9"/>
  <c r="AO478" i="9" s="1"/>
  <c r="AH469" i="9"/>
  <c r="AO469" i="9" s="1"/>
  <c r="AF283" i="9"/>
  <c r="AM283" i="9" s="1"/>
  <c r="AF341" i="9"/>
  <c r="AM341" i="9" s="1"/>
  <c r="AF352" i="9"/>
  <c r="AM352" i="9" s="1"/>
  <c r="AF355" i="9"/>
  <c r="AM355" i="9" s="1"/>
  <c r="AF363" i="9"/>
  <c r="AM363" i="9" s="1"/>
  <c r="AF371" i="9"/>
  <c r="AM371" i="9" s="1"/>
  <c r="AF379" i="9"/>
  <c r="AM379" i="9" s="1"/>
  <c r="AF387" i="9"/>
  <c r="AM387" i="9" s="1"/>
  <c r="AF395" i="9"/>
  <c r="AM395" i="9" s="1"/>
  <c r="AF403" i="9"/>
  <c r="AM403" i="9" s="1"/>
  <c r="AF438" i="9"/>
  <c r="AM438" i="9" s="1"/>
  <c r="AI363" i="9"/>
  <c r="AP363" i="9" s="1"/>
  <c r="AI371" i="9"/>
  <c r="AP371" i="9" s="1"/>
  <c r="AI379" i="9"/>
  <c r="AP379" i="9" s="1"/>
  <c r="AI387" i="9"/>
  <c r="AP387" i="9" s="1"/>
  <c r="AI395" i="9"/>
  <c r="AP395" i="9" s="1"/>
  <c r="AI403" i="9"/>
  <c r="AP403" i="9" s="1"/>
  <c r="AI362" i="9"/>
  <c r="AP362" i="9" s="1"/>
  <c r="AI382" i="9"/>
  <c r="AP382" i="9" s="1"/>
  <c r="AI419" i="9"/>
  <c r="AP419" i="9" s="1"/>
  <c r="AG352" i="9"/>
  <c r="AN352" i="9" s="1"/>
  <c r="AG366" i="9"/>
  <c r="AN366" i="9" s="1"/>
  <c r="AG378" i="9"/>
  <c r="AN378" i="9" s="1"/>
  <c r="AG398" i="9"/>
  <c r="AN398" i="9" s="1"/>
  <c r="AG497" i="9"/>
  <c r="AN497" i="9" s="1"/>
  <c r="AC348" i="9" a="1"/>
  <c r="AC348" i="9" s="1"/>
  <c r="AJ348" i="9" s="1"/>
  <c r="AC352" i="9" a="1"/>
  <c r="AC352" i="9" s="1"/>
  <c r="AJ352" i="9" s="1"/>
  <c r="AC477" i="9" a="1"/>
  <c r="AC477" i="9" s="1"/>
  <c r="AJ477" i="9" s="1"/>
  <c r="AF443" i="9"/>
  <c r="AM443" i="9" s="1"/>
  <c r="AF425" i="9"/>
  <c r="AM425" i="9" s="1"/>
  <c r="AH445" i="9"/>
  <c r="AO445" i="9" s="1"/>
  <c r="AH456" i="9"/>
  <c r="AO456" i="9" s="1"/>
  <c r="AH462" i="9"/>
  <c r="AO462" i="9" s="1"/>
  <c r="AH461" i="9"/>
  <c r="AO461" i="9" s="1"/>
  <c r="AH477" i="9"/>
  <c r="AO477" i="9" s="1"/>
  <c r="AH497" i="9"/>
  <c r="AO497" i="9" s="1"/>
  <c r="AF415" i="9"/>
  <c r="AM415" i="9" s="1"/>
  <c r="AF419" i="9"/>
  <c r="AM419" i="9" s="1"/>
  <c r="AF431" i="9"/>
  <c r="AM431" i="9" s="1"/>
  <c r="AF435" i="9"/>
  <c r="AM435" i="9" s="1"/>
  <c r="AF462" i="9"/>
  <c r="AM462" i="9" s="1"/>
  <c r="AF469" i="9"/>
  <c r="AM469" i="9" s="1"/>
  <c r="AF477" i="9"/>
  <c r="AM477" i="9" s="1"/>
  <c r="AF489" i="9"/>
  <c r="AM489" i="9" s="1"/>
  <c r="AF497" i="9"/>
  <c r="AM497" i="9" s="1"/>
  <c r="AI394" i="9"/>
  <c r="AP394" i="9" s="1"/>
  <c r="AI415" i="9"/>
  <c r="AP415" i="9" s="1"/>
  <c r="AI431" i="9"/>
  <c r="AP431" i="9" s="1"/>
  <c r="AI461" i="9"/>
  <c r="AP461" i="9" s="1"/>
  <c r="AG362" i="9"/>
  <c r="AN362" i="9" s="1"/>
  <c r="AG394" i="9"/>
  <c r="AN394" i="9" s="1"/>
  <c r="AG415" i="9"/>
  <c r="AN415" i="9" s="1"/>
  <c r="AG469" i="9"/>
  <c r="AN469" i="9" s="1"/>
  <c r="AG478" i="9"/>
  <c r="AN478" i="9" s="1"/>
  <c r="AC497" i="9" a="1"/>
  <c r="AC497" i="9" s="1"/>
  <c r="AJ497" i="9" s="1"/>
  <c r="AC461" i="9" a="1"/>
  <c r="AC461" i="9" s="1"/>
  <c r="AJ461" i="9" s="1"/>
  <c r="AG191" i="9"/>
  <c r="AN191" i="9" s="1"/>
  <c r="AG223" i="9"/>
  <c r="AN223" i="9" s="1"/>
  <c r="AG207" i="9"/>
  <c r="AN207" i="9" s="1"/>
  <c r="AI149" i="9"/>
  <c r="AP149" i="9" s="1"/>
  <c r="AC443" i="9" a="1"/>
  <c r="AC443" i="9" s="1"/>
  <c r="AJ443" i="9" s="1"/>
  <c r="AC425" i="9" a="1"/>
  <c r="AC425" i="9" s="1"/>
  <c r="AJ425" i="9" s="1"/>
  <c r="AI445" i="9"/>
  <c r="AP445" i="9" s="1"/>
  <c r="AI469" i="9"/>
  <c r="AP469" i="9" s="1"/>
  <c r="AI477" i="9"/>
  <c r="AP477" i="9" s="1"/>
  <c r="AI489" i="9"/>
  <c r="AP489" i="9" s="1"/>
  <c r="AI478" i="9"/>
  <c r="AP478" i="9" s="1"/>
  <c r="AG431" i="9"/>
  <c r="AN431" i="9" s="1"/>
  <c r="AG445" i="9"/>
  <c r="AN445" i="9" s="1"/>
  <c r="AG489" i="9"/>
  <c r="AN489" i="9" s="1"/>
  <c r="AF159" i="9"/>
  <c r="AM159" i="9" s="1"/>
  <c r="AC151" i="9" a="1"/>
  <c r="AC151" i="9" s="1"/>
  <c r="AJ151" i="9" s="1"/>
  <c r="AI127" i="9"/>
  <c r="AP127" i="9" s="1"/>
  <c r="AG107" i="9"/>
  <c r="AN107" i="9" s="1"/>
  <c r="AI401" i="9"/>
  <c r="AP401" i="9" s="1"/>
  <c r="AH393" i="9"/>
  <c r="AO393" i="9" s="1"/>
  <c r="AI385" i="9"/>
  <c r="AP385" i="9" s="1"/>
  <c r="AH377" i="9"/>
  <c r="AO377" i="9" s="1"/>
  <c r="AI369" i="9"/>
  <c r="AP369" i="9" s="1"/>
  <c r="AH361" i="9"/>
  <c r="AO361" i="9" s="1"/>
  <c r="AI353" i="9"/>
  <c r="AP353" i="9" s="1"/>
  <c r="AH215" i="9"/>
  <c r="AO215" i="9" s="1"/>
  <c r="AC350" i="9" a="1"/>
  <c r="AC350" i="9" s="1"/>
  <c r="AJ350" i="9" s="1"/>
  <c r="AG458" i="9"/>
  <c r="AN458" i="9" s="1"/>
  <c r="AI454" i="9"/>
  <c r="AP454" i="9" s="1"/>
  <c r="AH492" i="9"/>
  <c r="AO492" i="9" s="1"/>
  <c r="AF458" i="9"/>
  <c r="AM458" i="9" s="1"/>
  <c r="AF470" i="9"/>
  <c r="AM470" i="9" s="1"/>
  <c r="AI426" i="9"/>
  <c r="AP426" i="9" s="1"/>
  <c r="AG383" i="9"/>
  <c r="AN383" i="9" s="1"/>
  <c r="AG374" i="9"/>
  <c r="AN374" i="9" s="1"/>
  <c r="AC434" i="9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17" i="5" a="1"/>
  <c r="W17" i="5" s="1"/>
  <c r="W21" i="5" s="1"/>
  <c r="W18" i="5"/>
  <c r="W22" i="5" s="1"/>
  <c r="W19" i="5"/>
  <c r="W23" i="5" s="1"/>
  <c r="W16" i="5"/>
  <c r="W20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AH36" i="9"/>
  <c r="AO36" i="9" s="1"/>
  <c r="AF32" i="9"/>
  <c r="AM32" i="9" s="1"/>
  <c r="AF28" i="9"/>
  <c r="AM28" i="9" s="1"/>
  <c r="AH20" i="9"/>
  <c r="AO20" i="9" s="1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25" i="5"/>
  <c r="L2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Z24" i="5" l="1"/>
  <c r="X24" i="5"/>
  <c r="Q22" i="13"/>
  <c r="AC22" i="13"/>
  <c r="Y22" i="13"/>
  <c r="AB24" i="5"/>
  <c r="AA24" i="5"/>
  <c r="Z22" i="13"/>
  <c r="AC24" i="5"/>
  <c r="Y24" i="5"/>
  <c r="R10" i="13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M7" i="5"/>
  <c r="R3" i="5"/>
  <c r="AD10" i="13"/>
  <c r="H7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F6" i="5" l="1"/>
  <c r="L7" i="5"/>
  <c r="G9" i="5"/>
  <c r="W3" i="5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H53" i="9"/>
  <c r="AO53" i="9" s="1"/>
  <c r="AF53" i="9"/>
  <c r="AI53" i="9"/>
  <c r="AP53" i="9" s="1"/>
  <c r="AQ53" i="9" l="1"/>
  <c r="AW275" i="9" s="1" a="1"/>
  <c r="AW275" i="9" s="1"/>
  <c r="AM53" i="9"/>
  <c r="AR53" i="9"/>
  <c r="AK53" i="9"/>
  <c r="AN53" i="9"/>
  <c r="AW500" i="9" l="1" a="1"/>
  <c r="AW500" i="9" s="1"/>
  <c r="AW119" i="9" a="1"/>
  <c r="AW119" i="9" s="1"/>
  <c r="AW149" i="9" a="1"/>
  <c r="AW149" i="9" s="1"/>
  <c r="AW86" i="9" a="1"/>
  <c r="AW86" i="9" s="1"/>
  <c r="AW102" i="9" a="1"/>
  <c r="AW102" i="9" s="1"/>
  <c r="AW118" i="9" a="1"/>
  <c r="AW118" i="9" s="1"/>
  <c r="AW134" i="9" a="1"/>
  <c r="AW134" i="9" s="1"/>
  <c r="AW105" i="9" a="1"/>
  <c r="AW105" i="9" s="1"/>
  <c r="AW139" i="9" a="1"/>
  <c r="AW139" i="9" s="1"/>
  <c r="AW157" i="9" a="1"/>
  <c r="AW157" i="9" s="1"/>
  <c r="AW94" i="9" a="1"/>
  <c r="AW94" i="9" s="1"/>
  <c r="AW110" i="9" a="1"/>
  <c r="AW110" i="9" s="1"/>
  <c r="AW126" i="9" a="1"/>
  <c r="AW126" i="9" s="1"/>
  <c r="AW142" i="9" a="1"/>
  <c r="AW142" i="9" s="1"/>
  <c r="AW186" i="9" a="1"/>
  <c r="AW186" i="9" s="1"/>
  <c r="AW154" i="9" a="1"/>
  <c r="AW154" i="9" s="1"/>
  <c r="AW91" i="9" a="1"/>
  <c r="AW91" i="9" s="1"/>
  <c r="AW159" i="9" a="1"/>
  <c r="AW159" i="9" s="1"/>
  <c r="AW170" i="9" a="1"/>
  <c r="AW170" i="9" s="1"/>
  <c r="AW202" i="9" a="1"/>
  <c r="AW202" i="9" s="1"/>
  <c r="AW117" i="9" a="1"/>
  <c r="AW117" i="9" s="1"/>
  <c r="AW179" i="9" a="1"/>
  <c r="AW179" i="9" s="1"/>
  <c r="AW195" i="9" a="1"/>
  <c r="AW195" i="9" s="1"/>
  <c r="AW10" i="9" a="1"/>
  <c r="AW10" i="9" s="1"/>
  <c r="A26" i="9" s="1"/>
  <c r="F26" i="9" s="1"/>
  <c r="AW54" i="9" a="1"/>
  <c r="AW54" i="9" s="1"/>
  <c r="A70" i="9" s="1"/>
  <c r="F70" i="9" s="1"/>
  <c r="AW89" i="9" a="1"/>
  <c r="AW89" i="9" s="1"/>
  <c r="AW109" i="9" a="1"/>
  <c r="AW109" i="9" s="1"/>
  <c r="AW131" i="9" a="1"/>
  <c r="AW131" i="9" s="1"/>
  <c r="AW143" i="9" a="1"/>
  <c r="AW143" i="9" s="1"/>
  <c r="AW153" i="9" a="1"/>
  <c r="AW153" i="9" s="1"/>
  <c r="AW175" i="9" a="1"/>
  <c r="AW175" i="9" s="1"/>
  <c r="AW90" i="9" a="1"/>
  <c r="AW90" i="9" s="1"/>
  <c r="AW98" i="9" a="1"/>
  <c r="AW98" i="9" s="1"/>
  <c r="AW106" i="9" a="1"/>
  <c r="AW106" i="9" s="1"/>
  <c r="AW114" i="9" a="1"/>
  <c r="AW114" i="9" s="1"/>
  <c r="AW122" i="9" a="1"/>
  <c r="AW122" i="9" s="1"/>
  <c r="AW130" i="9" a="1"/>
  <c r="AW130" i="9" s="1"/>
  <c r="AW138" i="9" a="1"/>
  <c r="AW138" i="9" s="1"/>
  <c r="AW146" i="9" a="1"/>
  <c r="AW146" i="9" s="1"/>
  <c r="AW162" i="9" a="1"/>
  <c r="AW162" i="9" s="1"/>
  <c r="AW178" i="9" a="1"/>
  <c r="AW178" i="9" s="1"/>
  <c r="AW194" i="9" a="1"/>
  <c r="AW194" i="9" s="1"/>
  <c r="AW243" i="9" a="1"/>
  <c r="AW243" i="9" s="1"/>
  <c r="AW99" i="9" a="1"/>
  <c r="AW99" i="9" s="1"/>
  <c r="AW127" i="9" a="1"/>
  <c r="AW127" i="9" s="1"/>
  <c r="AW167" i="9" a="1"/>
  <c r="AW167" i="9" s="1"/>
  <c r="AW187" i="9" a="1"/>
  <c r="AW187" i="9" s="1"/>
  <c r="AW203" i="9" a="1"/>
  <c r="AW203" i="9" s="1"/>
  <c r="AW227" i="9" a="1"/>
  <c r="AW227" i="9" s="1"/>
  <c r="AW211" i="9" a="1"/>
  <c r="AW211" i="9" s="1"/>
  <c r="AW253" i="9" a="1"/>
  <c r="AW253" i="9" s="1"/>
  <c r="AW269" i="9" a="1"/>
  <c r="AW269" i="9" s="1"/>
  <c r="AW219" i="9" a="1"/>
  <c r="AW219" i="9" s="1"/>
  <c r="AW241" i="9" a="1"/>
  <c r="AW241" i="9" s="1"/>
  <c r="AW261" i="9" a="1"/>
  <c r="AW261" i="9" s="1"/>
  <c r="AW277" i="9" a="1"/>
  <c r="AW277" i="9" s="1"/>
  <c r="AW293" i="9" a="1"/>
  <c r="AW293" i="9" s="1"/>
  <c r="AW285" i="9" a="1"/>
  <c r="AW285" i="9" s="1"/>
  <c r="AW309" i="9" a="1"/>
  <c r="AW309" i="9" s="1"/>
  <c r="AW325" i="9" a="1"/>
  <c r="AW325" i="9" s="1"/>
  <c r="AW301" i="9" a="1"/>
  <c r="AW301" i="9" s="1"/>
  <c r="AW317" i="9" a="1"/>
  <c r="AW317" i="9" s="1"/>
  <c r="AW333" i="9" a="1"/>
  <c r="AW333" i="9" s="1"/>
  <c r="AW206" i="9" a="1"/>
  <c r="AW206" i="9" s="1"/>
  <c r="AW222" i="9" a="1"/>
  <c r="AW222" i="9" s="1"/>
  <c r="AW214" i="9" a="1"/>
  <c r="AW214" i="9" s="1"/>
  <c r="AW230" i="9" a="1"/>
  <c r="AW230" i="9" s="1"/>
  <c r="AW246" i="9" a="1"/>
  <c r="AW246" i="9" s="1"/>
  <c r="AW238" i="9" a="1"/>
  <c r="AW238" i="9" s="1"/>
  <c r="AW278" i="9" a="1"/>
  <c r="AW278" i="9" s="1"/>
  <c r="AW262" i="9" a="1"/>
  <c r="AW262" i="9" s="1"/>
  <c r="AW294" i="9" a="1"/>
  <c r="AW294" i="9" s="1"/>
  <c r="AW326" i="9" a="1"/>
  <c r="AW326" i="9" s="1"/>
  <c r="AW310" i="9" a="1"/>
  <c r="AW310" i="9" s="1"/>
  <c r="AW342" i="9" a="1"/>
  <c r="AW342" i="9" s="1"/>
  <c r="AW345" i="9" a="1"/>
  <c r="AW345" i="9" s="1"/>
  <c r="AW385" i="9" a="1"/>
  <c r="AW385" i="9" s="1"/>
  <c r="AW361" i="9" a="1"/>
  <c r="AW361" i="9" s="1"/>
  <c r="AW362" i="9" a="1"/>
  <c r="AW362" i="9" s="1"/>
  <c r="AW418" i="9" a="1"/>
  <c r="AW418" i="9" s="1"/>
  <c r="AW394" i="9" a="1"/>
  <c r="AW394" i="9" s="1"/>
  <c r="AW425" i="9" a="1"/>
  <c r="AW425" i="9" s="1"/>
  <c r="AW449" i="9" a="1"/>
  <c r="AW449" i="9" s="1"/>
  <c r="AW475" i="9" a="1"/>
  <c r="AW475" i="9" s="1"/>
  <c r="AW476" i="9" a="1"/>
  <c r="AW476" i="9" s="1"/>
  <c r="AW490" i="9" a="1"/>
  <c r="AW490" i="9" s="1"/>
  <c r="AW88" i="9" a="1"/>
  <c r="AW88" i="9" s="1"/>
  <c r="AW129" i="9" a="1"/>
  <c r="AW129" i="9" s="1"/>
  <c r="AW136" i="9" a="1"/>
  <c r="AW136" i="9" s="1"/>
  <c r="AW254" i="9" a="1"/>
  <c r="AW254" i="9" s="1"/>
  <c r="AW270" i="9" a="1"/>
  <c r="AW270" i="9" s="1"/>
  <c r="AW286" i="9" a="1"/>
  <c r="AW286" i="9" s="1"/>
  <c r="AW302" i="9" a="1"/>
  <c r="AW302" i="9" s="1"/>
  <c r="AW318" i="9" a="1"/>
  <c r="AW318" i="9" s="1"/>
  <c r="AW334" i="9" a="1"/>
  <c r="AW334" i="9" s="1"/>
  <c r="AW350" i="9" a="1"/>
  <c r="AW350" i="9" s="1"/>
  <c r="AW353" i="9" a="1"/>
  <c r="AW353" i="9" s="1"/>
  <c r="AW369" i="9" a="1"/>
  <c r="AW369" i="9" s="1"/>
  <c r="AW401" i="9" a="1"/>
  <c r="AW401" i="9" s="1"/>
  <c r="AW378" i="9" a="1"/>
  <c r="AW378" i="9" s="1"/>
  <c r="AW410" i="9" a="1"/>
  <c r="AW410" i="9" s="1"/>
  <c r="AW434" i="9" a="1"/>
  <c r="AW434" i="9" s="1"/>
  <c r="AW441" i="9" a="1"/>
  <c r="AW441" i="9" s="1"/>
  <c r="AW459" i="9" a="1"/>
  <c r="AW459" i="9" s="1"/>
  <c r="AW460" i="9" a="1"/>
  <c r="AW460" i="9" s="1"/>
  <c r="AW493" i="9" a="1"/>
  <c r="AW493" i="9" s="1"/>
  <c r="AW87" i="9" a="1"/>
  <c r="AW87" i="9" s="1"/>
  <c r="AW151" i="9" a="1"/>
  <c r="AW151" i="9" s="1"/>
  <c r="AW104" i="9" a="1"/>
  <c r="AW104" i="9" s="1"/>
  <c r="AW200" i="9" a="1"/>
  <c r="AW200" i="9" s="1"/>
  <c r="AW201" i="9" a="1"/>
  <c r="AW201" i="9" s="1"/>
  <c r="AW168" i="9" a="1"/>
  <c r="AW168" i="9" s="1"/>
  <c r="AW113" i="9" a="1"/>
  <c r="AW113" i="9" s="1"/>
  <c r="AW212" i="9" a="1"/>
  <c r="AW212" i="9" s="1"/>
  <c r="AW307" i="9" a="1"/>
  <c r="AW307" i="9" s="1"/>
  <c r="AW237" i="9" a="1"/>
  <c r="AW237" i="9" s="1"/>
  <c r="AW165" i="9" a="1"/>
  <c r="AW165" i="9" s="1"/>
  <c r="AW85" i="9" a="1"/>
  <c r="AW85" i="9" s="1"/>
  <c r="AW184" i="9" a="1"/>
  <c r="AW184" i="9" s="1"/>
  <c r="AW152" i="9" a="1"/>
  <c r="AW152" i="9" s="1"/>
  <c r="AW120" i="9" a="1"/>
  <c r="AW120" i="9" s="1"/>
  <c r="AW96" i="9" a="1"/>
  <c r="AW96" i="9" s="1"/>
  <c r="AW169" i="9" a="1"/>
  <c r="AW169" i="9" s="1"/>
  <c r="AW141" i="9" a="1"/>
  <c r="AW141" i="9" s="1"/>
  <c r="AW107" i="9" a="1"/>
  <c r="AW107" i="9" s="1"/>
  <c r="AW498" i="9" a="1"/>
  <c r="AW498" i="9" s="1"/>
  <c r="AW501" i="9" a="1"/>
  <c r="AW501" i="9" s="1"/>
  <c r="AW485" i="9" a="1"/>
  <c r="AW485" i="9" s="1"/>
  <c r="AW468" i="9" a="1"/>
  <c r="AW468" i="9" s="1"/>
  <c r="AW483" i="9" a="1"/>
  <c r="AW483" i="9" s="1"/>
  <c r="AW467" i="9" a="1"/>
  <c r="AW467" i="9" s="1"/>
  <c r="AW446" i="9" a="1"/>
  <c r="AW446" i="9" s="1"/>
  <c r="AW440" i="9" a="1"/>
  <c r="AW440" i="9" s="1"/>
  <c r="AW433" i="9" a="1"/>
  <c r="AW433" i="9" s="1"/>
  <c r="AW417" i="9" a="1"/>
  <c r="AW417" i="9" s="1"/>
  <c r="AW426" i="9" a="1"/>
  <c r="AW426" i="9" s="1"/>
  <c r="AW411" i="9" a="1"/>
  <c r="AW411" i="9" s="1"/>
  <c r="AW402" i="9" a="1"/>
  <c r="AW402" i="9" s="1"/>
  <c r="AW386" i="9" a="1"/>
  <c r="AW386" i="9" s="1"/>
  <c r="AW370" i="9" a="1"/>
  <c r="AW370" i="9" s="1"/>
  <c r="AW354" i="9" a="1"/>
  <c r="AW354" i="9" s="1"/>
  <c r="AW393" i="9" a="1"/>
  <c r="AW393" i="9" s="1"/>
  <c r="AW377" i="9" a="1"/>
  <c r="AW377" i="9" s="1"/>
  <c r="AW365" i="9" a="1"/>
  <c r="AW365" i="9" s="1"/>
  <c r="AW357" i="9" a="1"/>
  <c r="AW357" i="9" s="1"/>
  <c r="AW349" i="9" a="1"/>
  <c r="AW349" i="9" s="1"/>
  <c r="AW341" i="9" a="1"/>
  <c r="AW341" i="9" s="1"/>
  <c r="AW346" i="9" a="1"/>
  <c r="AW346" i="9" s="1"/>
  <c r="AW338" i="9" a="1"/>
  <c r="AW338" i="9" s="1"/>
  <c r="AW330" i="9" a="1"/>
  <c r="AW330" i="9" s="1"/>
  <c r="AW322" i="9" a="1"/>
  <c r="AW322" i="9" s="1"/>
  <c r="AW314" i="9" a="1"/>
  <c r="AW314" i="9" s="1"/>
  <c r="AW306" i="9" a="1"/>
  <c r="AW306" i="9" s="1"/>
  <c r="AW298" i="9" a="1"/>
  <c r="AW298" i="9" s="1"/>
  <c r="AW290" i="9" a="1"/>
  <c r="AW290" i="9" s="1"/>
  <c r="AW282" i="9" a="1"/>
  <c r="AW282" i="9" s="1"/>
  <c r="AW274" i="9" a="1"/>
  <c r="AW274" i="9" s="1"/>
  <c r="AW266" i="9" a="1"/>
  <c r="AW266" i="9" s="1"/>
  <c r="AW258" i="9" a="1"/>
  <c r="AW258" i="9" s="1"/>
  <c r="AW250" i="9" a="1"/>
  <c r="AW250" i="9" s="1"/>
  <c r="AW242" i="9" a="1"/>
  <c r="AW242" i="9" s="1"/>
  <c r="AW234" i="9" a="1"/>
  <c r="AW234" i="9" s="1"/>
  <c r="AW226" i="9" a="1"/>
  <c r="AW226" i="9" s="1"/>
  <c r="AW218" i="9" a="1"/>
  <c r="AW218" i="9" s="1"/>
  <c r="AW210" i="9" a="1"/>
  <c r="AW210" i="9" s="1"/>
  <c r="AW337" i="9" a="1"/>
  <c r="AW337" i="9" s="1"/>
  <c r="AW329" i="9" a="1"/>
  <c r="AW329" i="9" s="1"/>
  <c r="AW321" i="9" a="1"/>
  <c r="AW321" i="9" s="1"/>
  <c r="AW313" i="9" a="1"/>
  <c r="AW313" i="9" s="1"/>
  <c r="AW305" i="9" a="1"/>
  <c r="AW305" i="9" s="1"/>
  <c r="AW297" i="9" a="1"/>
  <c r="AW297" i="9" s="1"/>
  <c r="AW289" i="9" a="1"/>
  <c r="AW289" i="9" s="1"/>
  <c r="AW281" i="9" a="1"/>
  <c r="AW281" i="9" s="1"/>
  <c r="AW273" i="9" a="1"/>
  <c r="AW273" i="9" s="1"/>
  <c r="AW265" i="9" a="1"/>
  <c r="AW265" i="9" s="1"/>
  <c r="AW257" i="9" a="1"/>
  <c r="AW257" i="9" s="1"/>
  <c r="AW249" i="9" a="1"/>
  <c r="AW249" i="9" s="1"/>
  <c r="AW233" i="9" a="1"/>
  <c r="AW233" i="9" s="1"/>
  <c r="AW223" i="9" a="1"/>
  <c r="AW223" i="9" s="1"/>
  <c r="AW215" i="9" a="1"/>
  <c r="AW215" i="9" s="1"/>
  <c r="AW207" i="9" a="1"/>
  <c r="AW207" i="9" s="1"/>
  <c r="AW199" i="9" a="1"/>
  <c r="AW199" i="9" s="1"/>
  <c r="AW191" i="9" a="1"/>
  <c r="AW191" i="9" s="1"/>
  <c r="AW183" i="9" a="1"/>
  <c r="AW183" i="9" s="1"/>
  <c r="AW173" i="9" a="1"/>
  <c r="AW173" i="9" s="1"/>
  <c r="AW163" i="9" a="1"/>
  <c r="AW163" i="9" s="1"/>
  <c r="AW137" i="9" a="1"/>
  <c r="AW137" i="9" s="1"/>
  <c r="AW123" i="9" a="1"/>
  <c r="AW123" i="9" s="1"/>
  <c r="AW111" i="9" a="1"/>
  <c r="AW111" i="9" s="1"/>
  <c r="AW95" i="9" a="1"/>
  <c r="AW95" i="9" s="1"/>
  <c r="AW83" i="9" a="1"/>
  <c r="AW83" i="9" s="1"/>
  <c r="AW235" i="9" a="1"/>
  <c r="AW235" i="9" s="1"/>
  <c r="AW198" i="9" a="1"/>
  <c r="AW198" i="9" s="1"/>
  <c r="AW190" i="9" a="1"/>
  <c r="AW190" i="9" s="1"/>
  <c r="AW182" i="9" a="1"/>
  <c r="AW182" i="9" s="1"/>
  <c r="AW174" i="9" a="1"/>
  <c r="AW174" i="9" s="1"/>
  <c r="AW166" i="9" a="1"/>
  <c r="AW166" i="9" s="1"/>
  <c r="AW158" i="9" a="1"/>
  <c r="AW158" i="9" s="1"/>
  <c r="AW150" i="9" a="1"/>
  <c r="AW150" i="9" s="1"/>
  <c r="AW112" i="9" a="1"/>
  <c r="AW112" i="9" s="1"/>
  <c r="AW128" i="9" a="1"/>
  <c r="AW128" i="9" s="1"/>
  <c r="AW144" i="9" a="1"/>
  <c r="AW144" i="9" s="1"/>
  <c r="AW160" i="9" a="1"/>
  <c r="AW160" i="9" s="1"/>
  <c r="AW176" i="9" a="1"/>
  <c r="AW176" i="9" s="1"/>
  <c r="AW192" i="9" a="1"/>
  <c r="AW192" i="9" s="1"/>
  <c r="AW239" i="9" a="1"/>
  <c r="AW239" i="9" s="1"/>
  <c r="AW97" i="9" a="1"/>
  <c r="AW97" i="9" s="1"/>
  <c r="AW125" i="9" a="1"/>
  <c r="AW125" i="9" s="1"/>
  <c r="AW185" i="9" a="1"/>
  <c r="AW185" i="9" s="1"/>
  <c r="AW217" i="9" a="1"/>
  <c r="AW217" i="9" s="1"/>
  <c r="AW259" i="9" a="1"/>
  <c r="AW259" i="9" s="1"/>
  <c r="AW291" i="9" a="1"/>
  <c r="AW291" i="9" s="1"/>
  <c r="AW323" i="9" a="1"/>
  <c r="AW323" i="9" s="1"/>
  <c r="AW145" i="9" a="1"/>
  <c r="AW145" i="9" s="1"/>
  <c r="AW177" i="9" a="1"/>
  <c r="AW177" i="9" s="1"/>
  <c r="AW193" i="9" a="1"/>
  <c r="AW193" i="9" s="1"/>
  <c r="AW209" i="9" a="1"/>
  <c r="AW209" i="9" s="1"/>
  <c r="AW225" i="9" a="1"/>
  <c r="AW225" i="9" s="1"/>
  <c r="AW251" i="9" a="1"/>
  <c r="AW251" i="9" s="1"/>
  <c r="AW267" i="9" a="1"/>
  <c r="AW267" i="9" s="1"/>
  <c r="AW283" i="9" a="1"/>
  <c r="AW283" i="9" s="1"/>
  <c r="AW299" i="9" a="1"/>
  <c r="AW299" i="9" s="1"/>
  <c r="AW315" i="9" a="1"/>
  <c r="AW315" i="9" s="1"/>
  <c r="AW204" i="9" a="1"/>
  <c r="AW204" i="9" s="1"/>
  <c r="AW331" i="9" a="1"/>
  <c r="AW331" i="9" s="1"/>
  <c r="AW496" i="9" a="1"/>
  <c r="AW496" i="9" s="1"/>
  <c r="AW216" i="9" a="1"/>
  <c r="AW216" i="9" s="1"/>
  <c r="AW208" i="9" a="1"/>
  <c r="AW208" i="9" s="1"/>
  <c r="AW335" i="9" a="1"/>
  <c r="AW335" i="9" s="1"/>
  <c r="AW327" i="9" a="1"/>
  <c r="AW327" i="9" s="1"/>
  <c r="AW319" i="9" a="1"/>
  <c r="AW319" i="9" s="1"/>
  <c r="AW311" i="9" a="1"/>
  <c r="AW311" i="9" s="1"/>
  <c r="AW303" i="9" a="1"/>
  <c r="AW303" i="9" s="1"/>
  <c r="AW295" i="9" a="1"/>
  <c r="AW295" i="9" s="1"/>
  <c r="AW287" i="9" a="1"/>
  <c r="AW287" i="9" s="1"/>
  <c r="AW279" i="9" a="1"/>
  <c r="AW279" i="9" s="1"/>
  <c r="AW271" i="9" a="1"/>
  <c r="AW271" i="9" s="1"/>
  <c r="AW263" i="9" a="1"/>
  <c r="AW263" i="9" s="1"/>
  <c r="AW255" i="9" a="1"/>
  <c r="AW255" i="9" s="1"/>
  <c r="AW245" i="9" a="1"/>
  <c r="AW245" i="9" s="1"/>
  <c r="AW229" i="9" a="1"/>
  <c r="AW229" i="9" s="1"/>
  <c r="AW221" i="9" a="1"/>
  <c r="AW221" i="9" s="1"/>
  <c r="AW213" i="9" a="1"/>
  <c r="AW213" i="9" s="1"/>
  <c r="AW205" i="9" a="1"/>
  <c r="AW205" i="9" s="1"/>
  <c r="AW197" i="9" a="1"/>
  <c r="AW197" i="9" s="1"/>
  <c r="AW189" i="9" a="1"/>
  <c r="AW189" i="9" s="1"/>
  <c r="AW181" i="9" a="1"/>
  <c r="AW181" i="9" s="1"/>
  <c r="AW171" i="9" a="1"/>
  <c r="AW171" i="9" s="1"/>
  <c r="AW161" i="9" a="1"/>
  <c r="AW161" i="9" s="1"/>
  <c r="AW135" i="9" a="1"/>
  <c r="AW135" i="9" s="1"/>
  <c r="AW121" i="9" a="1"/>
  <c r="AW121" i="9" s="1"/>
  <c r="AW101" i="9" a="1"/>
  <c r="AW101" i="9" s="1"/>
  <c r="AW93" i="9" a="1"/>
  <c r="AW93" i="9" s="1"/>
  <c r="AW247" i="9" a="1"/>
  <c r="AW247" i="9" s="1"/>
  <c r="AW231" i="9" a="1"/>
  <c r="AW231" i="9" s="1"/>
  <c r="AW196" i="9" a="1"/>
  <c r="AW196" i="9" s="1"/>
  <c r="AW188" i="9" a="1"/>
  <c r="AW188" i="9" s="1"/>
  <c r="AW180" i="9" a="1"/>
  <c r="AW180" i="9" s="1"/>
  <c r="AW172" i="9" a="1"/>
  <c r="AW172" i="9" s="1"/>
  <c r="AW164" i="9" a="1"/>
  <c r="AW164" i="9" s="1"/>
  <c r="AW156" i="9" a="1"/>
  <c r="AW156" i="9" s="1"/>
  <c r="AW148" i="9" a="1"/>
  <c r="AW148" i="9" s="1"/>
  <c r="AW140" i="9" a="1"/>
  <c r="AW140" i="9" s="1"/>
  <c r="AW132" i="9" a="1"/>
  <c r="AW132" i="9" s="1"/>
  <c r="AW124" i="9" a="1"/>
  <c r="AW124" i="9" s="1"/>
  <c r="AW116" i="9" a="1"/>
  <c r="AW116" i="9" s="1"/>
  <c r="AW108" i="9" a="1"/>
  <c r="AW108" i="9" s="1"/>
  <c r="AW100" i="9" a="1"/>
  <c r="AW100" i="9" s="1"/>
  <c r="AW92" i="9" a="1"/>
  <c r="AW92" i="9" s="1"/>
  <c r="AW84" i="9" a="1"/>
  <c r="AW84" i="9" s="1"/>
  <c r="AW155" i="9" a="1"/>
  <c r="AW155" i="9" s="1"/>
  <c r="AW147" i="9" a="1"/>
  <c r="AW147" i="9" s="1"/>
  <c r="AW133" i="9" a="1"/>
  <c r="AW133" i="9" s="1"/>
  <c r="AW115" i="9" a="1"/>
  <c r="AW115" i="9" s="1"/>
  <c r="AW103" i="9" a="1"/>
  <c r="AW103" i="9" s="1"/>
  <c r="AW502" i="9" a="1"/>
  <c r="AW502" i="9" s="1"/>
  <c r="AW494" i="9" a="1"/>
  <c r="AW494" i="9" s="1"/>
  <c r="AW486" i="9" a="1"/>
  <c r="AW486" i="9" s="1"/>
  <c r="AW497" i="9" a="1"/>
  <c r="AW497" i="9" s="1"/>
  <c r="AW489" i="9" a="1"/>
  <c r="AW489" i="9" s="1"/>
  <c r="AW480" i="9" a="1"/>
  <c r="AW480" i="9" s="1"/>
  <c r="AW472" i="9" a="1"/>
  <c r="AW472" i="9" s="1"/>
  <c r="AW464" i="9" a="1"/>
  <c r="AW464" i="9" s="1"/>
  <c r="AW456" i="9" a="1"/>
  <c r="AW456" i="9" s="1"/>
  <c r="AW479" i="9" a="1"/>
  <c r="AW479" i="9" s="1"/>
  <c r="AW471" i="9" a="1"/>
  <c r="AW471" i="9" s="1"/>
  <c r="AW463" i="9" a="1"/>
  <c r="AW463" i="9" s="1"/>
  <c r="AW450" i="9" a="1"/>
  <c r="AW450" i="9" s="1"/>
  <c r="AW453" i="9" a="1"/>
  <c r="AW453" i="9" s="1"/>
  <c r="AW444" i="9" a="1"/>
  <c r="AW444" i="9" s="1"/>
  <c r="AW445" i="9" a="1"/>
  <c r="AW445" i="9" s="1"/>
  <c r="AW437" i="9" a="1"/>
  <c r="AW437" i="9" s="1"/>
  <c r="AW429" i="9" a="1"/>
  <c r="AW429" i="9" s="1"/>
  <c r="AW421" i="9" a="1"/>
  <c r="AW421" i="9" s="1"/>
  <c r="AW438" i="9" a="1"/>
  <c r="AW438" i="9" s="1"/>
  <c r="AW430" i="9" a="1"/>
  <c r="AW430" i="9" s="1"/>
  <c r="AW422" i="9" a="1"/>
  <c r="AW422" i="9" s="1"/>
  <c r="AW414" i="9" a="1"/>
  <c r="AW414" i="9" s="1"/>
  <c r="AW407" i="9" a="1"/>
  <c r="AW407" i="9" s="1"/>
  <c r="AW406" i="9" a="1"/>
  <c r="AW406" i="9" s="1"/>
  <c r="AW398" i="9" a="1"/>
  <c r="AW398" i="9" s="1"/>
  <c r="AW390" i="9" a="1"/>
  <c r="AW390" i="9" s="1"/>
  <c r="AW382" i="9" a="1"/>
  <c r="AW382" i="9" s="1"/>
  <c r="AW374" i="9" a="1"/>
  <c r="AW374" i="9" s="1"/>
  <c r="AW366" i="9" a="1"/>
  <c r="AW366" i="9" s="1"/>
  <c r="AW358" i="9" a="1"/>
  <c r="AW358" i="9" s="1"/>
  <c r="AW405" i="9" a="1"/>
  <c r="AW405" i="9" s="1"/>
  <c r="AW397" i="9" a="1"/>
  <c r="AW397" i="9" s="1"/>
  <c r="AW389" i="9" a="1"/>
  <c r="AW389" i="9" s="1"/>
  <c r="AW381" i="9" a="1"/>
  <c r="AW381" i="9" s="1"/>
  <c r="AW373" i="9" a="1"/>
  <c r="AW373" i="9" s="1"/>
  <c r="AW220" i="9" a="1"/>
  <c r="AW220" i="9" s="1"/>
  <c r="AW224" i="9" a="1"/>
  <c r="AW224" i="9" s="1"/>
  <c r="AW228" i="9" a="1"/>
  <c r="AW228" i="9" s="1"/>
  <c r="AW232" i="9" a="1"/>
  <c r="AW232" i="9" s="1"/>
  <c r="AW236" i="9" a="1"/>
  <c r="AW236" i="9" s="1"/>
  <c r="AW244" i="9" a="1"/>
  <c r="AW244" i="9" s="1"/>
  <c r="AW260" i="9" a="1"/>
  <c r="AW260" i="9" s="1"/>
  <c r="AW276" i="9" a="1"/>
  <c r="AW276" i="9" s="1"/>
  <c r="AW252" i="9" a="1"/>
  <c r="AW252" i="9" s="1"/>
  <c r="AW268" i="9" a="1"/>
  <c r="AW268" i="9" s="1"/>
  <c r="AW284" i="9" a="1"/>
  <c r="AW284" i="9" s="1"/>
  <c r="AW292" i="9" a="1"/>
  <c r="AW292" i="9" s="1"/>
  <c r="AW300" i="9" a="1"/>
  <c r="AW300" i="9" s="1"/>
  <c r="AW308" i="9" a="1"/>
  <c r="AW308" i="9" s="1"/>
  <c r="AW316" i="9" a="1"/>
  <c r="AW316" i="9" s="1"/>
  <c r="AW324" i="9" a="1"/>
  <c r="AW324" i="9" s="1"/>
  <c r="AW340" i="9" a="1"/>
  <c r="AW340" i="9" s="1"/>
  <c r="AW332" i="9" a="1"/>
  <c r="AW332" i="9" s="1"/>
  <c r="AW348" i="9" a="1"/>
  <c r="AW348" i="9" s="1"/>
  <c r="AW343" i="9" a="1"/>
  <c r="AW343" i="9" s="1"/>
  <c r="AW351" i="9" a="1"/>
  <c r="AW351" i="9" s="1"/>
  <c r="AW359" i="9" a="1"/>
  <c r="AW359" i="9" s="1"/>
  <c r="AW375" i="9" a="1"/>
  <c r="AW375" i="9" s="1"/>
  <c r="AW367" i="9" a="1"/>
  <c r="AW367" i="9" s="1"/>
  <c r="AW391" i="9" a="1"/>
  <c r="AW391" i="9" s="1"/>
  <c r="AW383" i="9" a="1"/>
  <c r="AW383" i="9" s="1"/>
  <c r="AW352" i="9" a="1"/>
  <c r="AW352" i="9" s="1"/>
  <c r="AW399" i="9" a="1"/>
  <c r="AW399" i="9" s="1"/>
  <c r="AW368" i="9" a="1"/>
  <c r="AW368" i="9" s="1"/>
  <c r="AW360" i="9" a="1"/>
  <c r="AW360" i="9" s="1"/>
  <c r="AW376" i="9" a="1"/>
  <c r="AW376" i="9" s="1"/>
  <c r="AW384" i="9" a="1"/>
  <c r="AW384" i="9" s="1"/>
  <c r="AW400" i="9" a="1"/>
  <c r="AW400" i="9" s="1"/>
  <c r="AW409" i="9" a="1"/>
  <c r="AW409" i="9" s="1"/>
  <c r="AW424" i="9" a="1"/>
  <c r="AW424" i="9" s="1"/>
  <c r="AW392" i="9" a="1"/>
  <c r="AW392" i="9" s="1"/>
  <c r="AW408" i="9" a="1"/>
  <c r="AW408" i="9" s="1"/>
  <c r="AW416" i="9" a="1"/>
  <c r="AW416" i="9" s="1"/>
  <c r="AW432" i="9" a="1"/>
  <c r="AW432" i="9" s="1"/>
  <c r="AW415" i="9" a="1"/>
  <c r="AW415" i="9" s="1"/>
  <c r="AW455" i="9" a="1"/>
  <c r="AW455" i="9" s="1"/>
  <c r="AW431" i="9" a="1"/>
  <c r="AW431" i="9" s="1"/>
  <c r="AW457" i="9" a="1"/>
  <c r="AW457" i="9" s="1"/>
  <c r="AW465" i="9" a="1"/>
  <c r="AW465" i="9" s="1"/>
  <c r="AW240" i="9" a="1"/>
  <c r="AW240" i="9" s="1"/>
  <c r="AW248" i="9" a="1"/>
  <c r="AW248" i="9" s="1"/>
  <c r="AW256" i="9" a="1"/>
  <c r="AW256" i="9" s="1"/>
  <c r="AW264" i="9" a="1"/>
  <c r="AW264" i="9" s="1"/>
  <c r="AW272" i="9" a="1"/>
  <c r="AW272" i="9" s="1"/>
  <c r="AW280" i="9" a="1"/>
  <c r="AW280" i="9" s="1"/>
  <c r="AW288" i="9" a="1"/>
  <c r="AW288" i="9" s="1"/>
  <c r="AW296" i="9" a="1"/>
  <c r="AW296" i="9" s="1"/>
  <c r="AW304" i="9" a="1"/>
  <c r="AW304" i="9" s="1"/>
  <c r="AW312" i="9" a="1"/>
  <c r="AW312" i="9" s="1"/>
  <c r="AW320" i="9" a="1"/>
  <c r="AW320" i="9" s="1"/>
  <c r="AW328" i="9" a="1"/>
  <c r="AW328" i="9" s="1"/>
  <c r="AW336" i="9" a="1"/>
  <c r="AW336" i="9" s="1"/>
  <c r="AW344" i="9" a="1"/>
  <c r="AW344" i="9" s="1"/>
  <c r="AW339" i="9" a="1"/>
  <c r="AW339" i="9" s="1"/>
  <c r="AW347" i="9" a="1"/>
  <c r="AW347" i="9" s="1"/>
  <c r="AW355" i="9" a="1"/>
  <c r="AW355" i="9" s="1"/>
  <c r="AW363" i="9" a="1"/>
  <c r="AW363" i="9" s="1"/>
  <c r="AW371" i="9" a="1"/>
  <c r="AW371" i="9" s="1"/>
  <c r="AW379" i="9" a="1"/>
  <c r="AW379" i="9" s="1"/>
  <c r="AW387" i="9" a="1"/>
  <c r="AW387" i="9" s="1"/>
  <c r="AW395" i="9" a="1"/>
  <c r="AW395" i="9" s="1"/>
  <c r="AW403" i="9" a="1"/>
  <c r="AW403" i="9" s="1"/>
  <c r="AW356" i="9" a="1"/>
  <c r="AW356" i="9" s="1"/>
  <c r="AW364" i="9" a="1"/>
  <c r="AW364" i="9" s="1"/>
  <c r="AW372" i="9" a="1"/>
  <c r="AW372" i="9" s="1"/>
  <c r="AW380" i="9" a="1"/>
  <c r="AW380" i="9" s="1"/>
  <c r="AW388" i="9" a="1"/>
  <c r="AW388" i="9" s="1"/>
  <c r="AW396" i="9" a="1"/>
  <c r="AW396" i="9" s="1"/>
  <c r="AW404" i="9" a="1"/>
  <c r="AW404" i="9" s="1"/>
  <c r="AW412" i="9" a="1"/>
  <c r="AW412" i="9" s="1"/>
  <c r="AW413" i="9" a="1"/>
  <c r="AW413" i="9" s="1"/>
  <c r="AW420" i="9" a="1"/>
  <c r="AW420" i="9" s="1"/>
  <c r="AW428" i="9" a="1"/>
  <c r="AW428" i="9" s="1"/>
  <c r="AW436" i="9" a="1"/>
  <c r="AW436" i="9" s="1"/>
  <c r="AW423" i="9" a="1"/>
  <c r="AW423" i="9" s="1"/>
  <c r="AW439" i="9" a="1"/>
  <c r="AW439" i="9" s="1"/>
  <c r="AW447" i="9" a="1"/>
  <c r="AW447" i="9" s="1"/>
  <c r="AW452" i="9" a="1"/>
  <c r="AW452" i="9" s="1"/>
  <c r="AW473" i="9" a="1"/>
  <c r="AW473" i="9" s="1"/>
  <c r="AW419" i="9" a="1"/>
  <c r="AW419" i="9" s="1"/>
  <c r="AW427" i="9" a="1"/>
  <c r="AW427" i="9" s="1"/>
  <c r="AW435" i="9" a="1"/>
  <c r="AW435" i="9" s="1"/>
  <c r="AW443" i="9" a="1"/>
  <c r="AW443" i="9" s="1"/>
  <c r="AW442" i="9" a="1"/>
  <c r="AW442" i="9" s="1"/>
  <c r="AW451" i="9" a="1"/>
  <c r="AW451" i="9" s="1"/>
  <c r="AW448" i="9" a="1"/>
  <c r="AW448" i="9" s="1"/>
  <c r="AW461" i="9" a="1"/>
  <c r="AW461" i="9" s="1"/>
  <c r="AW469" i="9" a="1"/>
  <c r="AW469" i="9" s="1"/>
  <c r="AW477" i="9" a="1"/>
  <c r="AW477" i="9" s="1"/>
  <c r="AW481" i="9" a="1"/>
  <c r="AW481" i="9" s="1"/>
  <c r="AW454" i="9" a="1"/>
  <c r="AW454" i="9" s="1"/>
  <c r="AW462" i="9" a="1"/>
  <c r="AW462" i="9" s="1"/>
  <c r="AW458" i="9" a="1"/>
  <c r="AW458" i="9" s="1"/>
  <c r="AW466" i="9" a="1"/>
  <c r="AW466" i="9" s="1"/>
  <c r="AW470" i="9" a="1"/>
  <c r="AW470" i="9" s="1"/>
  <c r="AW474" i="9" a="1"/>
  <c r="AW474" i="9" s="1"/>
  <c r="AW478" i="9" a="1"/>
  <c r="AW478" i="9" s="1"/>
  <c r="AW482" i="9" a="1"/>
  <c r="AW482" i="9" s="1"/>
  <c r="AW487" i="9" a="1"/>
  <c r="AW487" i="9" s="1"/>
  <c r="AW491" i="9" a="1"/>
  <c r="AW491" i="9" s="1"/>
  <c r="AW495" i="9" a="1"/>
  <c r="AW495" i="9" s="1"/>
  <c r="AW484" i="9" a="1"/>
  <c r="AW484" i="9" s="1"/>
  <c r="AW499" i="9" a="1"/>
  <c r="AW499" i="9" s="1"/>
  <c r="AW492" i="9" a="1"/>
  <c r="AW492" i="9" s="1"/>
  <c r="AW488" i="9" a="1"/>
  <c r="AW488" i="9" s="1"/>
  <c r="AW7" i="9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  <c r="A12" i="5" l="1"/>
  <c r="AD12" i="5" s="1"/>
  <c r="AE12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M89" authorId="0">
      <text>
        <r>
          <rPr>
            <b/>
            <sz val="9"/>
            <color indexed="81"/>
            <rFont val="Tahoma"/>
            <charset val="1"/>
          </rPr>
          <t>Klima, Christian:</t>
        </r>
        <r>
          <rPr>
            <sz val="9"/>
            <color indexed="81"/>
            <rFont val="Tahoma"/>
            <charset val="1"/>
          </rPr>
          <t xml:space="preserve">
Summe aller Final-Holes
wenn 0 --&gt; 999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4-09-27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<sst xmlns="http://schemas.openxmlformats.org/spreadsheetml/2006/main" count="8530" uniqueCount="1197">
  <si>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</si>
  <si>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</si>
  <si>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</si>
  <si>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</si>
  <si>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</si>
  <si>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</si>
  <si>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</si>
  <si>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</si>
  <si>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</si>
  <si>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</si>
  <si>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</si>
  <si>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</si>
  <si>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</si>
  <si>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</si>
  <si>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</si>
  <si>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</si>
  <si>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</si>
  <si>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</si>
  <si>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</si>
  <si>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</si>
  <si>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</si>
  <si>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</si>
  <si>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</si>
  <si>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</si>
  <si>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</si>
  <si>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</si>
  <si>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</si>
  <si>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</si>
  <si>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</si>
  <si>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</si>
  <si>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</si>
  <si>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</si>
  <si>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</si>
  <si>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</si>
  <si>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</si>
  <si>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</si>
  <si>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</si>
  <si>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</si>
  <si>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</si>
  <si>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</si>
  <si>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</si>
  <si>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</si>
  <si>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</si>
  <si>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</si>
  <si>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</si>
  <si>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</si>
  <si>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</si>
  <si>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</si>
  <si>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</si>
  <si>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</si>
  <si>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</si>
  <si>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</si>
  <si>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</si>
  <si>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</si>
  <si>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</si>
  <si>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</si>
  <si>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</si>
  <si>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</si>
  <si>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</si>
  <si>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</si>
  <si>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</si>
  <si>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</si>
  <si>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</si>
  <si>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</si>
  <si>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</si>
  <si>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</si>
  <si>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</si>
  <si>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</si>
  <si>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</si>
  <si>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</si>
  <si>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</si>
  <si>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</si>
  <si>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</si>
  <si>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</si>
  <si>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</si>
  <si>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</si>
  <si>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</si>
  <si>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</si>
  <si>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</si>
  <si>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</si>
  <si>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</si>
  <si>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</si>
  <si>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</si>
  <si>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</si>
  <si>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</si>
  <si>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</si>
  <si>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</si>
  <si>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</si>
  <si>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</si>
  <si>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</si>
  <si>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</si>
  <si>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</si>
  <si>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</si>
  <si>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</si>
  <si>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</si>
  <si>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</si>
  <si>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</si>
  <si>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</si>
  <si>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</si>
  <si>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</si>
  <si>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</si>
  <si>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</si>
  <si>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</si>
  <si>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</si>
  <si>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</si>
  <si>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</si>
  <si>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</si>
  <si>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</si>
  <si>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</si>
  <si>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</si>
  <si>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</si>
  <si>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</si>
  <si>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</si>
  <si>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</si>
  <si>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</si>
  <si>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</si>
  <si>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</si>
  <si>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</si>
  <si>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</si>
  <si>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</si>
  <si>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</si>
  <si>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</si>
  <si>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</si>
  <si>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</si>
  <si>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</si>
  <si>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</si>
  <si>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</si>
  <si>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</si>
  <si>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</si>
  <si>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</si>
  <si>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</si>
  <si>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</si>
  <si>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</si>
  <si>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</si>
  <si>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</si>
  <si>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</si>
  <si>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</si>
  <si>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</si>
  <si>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</si>
  <si>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</si>
  <si>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</si>
  <si>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</si>
  <si>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</si>
  <si>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</si>
  <si>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</si>
  <si>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</si>
  <si>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</si>
  <si>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</si>
  <si>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</si>
  <si>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</si>
  <si>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</si>
  <si>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</si>
  <si>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</si>
  <si>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</si>
  <si>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</si>
  <si>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</si>
  <si>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</si>
  <si>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</si>
  <si>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</si>
  <si>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</si>
  <si>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</si>
  <si>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</si>
  <si>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</si>
  <si>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</si>
  <si>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</si>
  <si>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</si>
  <si>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</si>
  <si>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</si>
  <si>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</si>
  <si>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</si>
  <si>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</si>
  <si>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</si>
  <si>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</si>
  <si>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</si>
  <si>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</si>
  <si>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</si>
  <si>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</si>
  <si>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</si>
  <si>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</si>
  <si>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</si>
  <si>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</si>
  <si>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</si>
  <si>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</si>
  <si>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</si>
  <si>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</si>
  <si>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</si>
  <si>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</si>
  <si>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</si>
  <si>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</si>
  <si>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</si>
  <si>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</si>
  <si>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</si>
  <si>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</si>
  <si>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</si>
  <si>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</si>
  <si>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</si>
  <si>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</si>
  <si>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</si>
  <si>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</si>
  <si>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</si>
  <si>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</si>
  <si>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</si>
  <si>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</si>
  <si>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</si>
  <si>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</si>
  <si>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</si>
  <si>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</si>
  <si>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</si>
  <si>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</si>
  <si>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</si>
  <si>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</si>
  <si>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</si>
  <si>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</si>
  <si>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</si>
  <si>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</si>
  <si>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</si>
  <si>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</si>
  <si>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</si>
  <si>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</si>
  <si>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</si>
  <si>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</si>
  <si>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</si>
  <si>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</si>
  <si>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</si>
  <si>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</si>
  <si>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</si>
  <si>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</si>
  <si>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</si>
  <si>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</si>
  <si>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</si>
  <si>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</si>
  <si>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</si>
  <si>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</si>
  <si>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</si>
  <si>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</si>
  <si>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</si>
  <si>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</si>
  <si>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</si>
  <si>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</si>
  <si>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</si>
  <si>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</si>
  <si>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</si>
  <si>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</si>
  <si>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</si>
  <si>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</si>
  <si>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</si>
  <si>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</si>
  <si>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</si>
  <si>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</si>
  <si>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</si>
  <si>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</si>
  <si>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</si>
  <si>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</si>
  <si>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</si>
  <si>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</si>
  <si>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</si>
  <si>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</si>
  <si>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</si>
  <si>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</si>
  <si>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</si>
  <si>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</si>
  <si>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</si>
  <si>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</si>
  <si>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</si>
  <si>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</si>
  <si>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</si>
  <si>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</si>
  <si>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</si>
  <si>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</si>
  <si>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</si>
  <si>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</si>
  <si>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</si>
  <si>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</si>
  <si>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</si>
  <si>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</si>
  <si>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</si>
  <si>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</si>
  <si>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</si>
  <si>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</si>
  <si>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</si>
  <si>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</si>
  <si>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</si>
  <si>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</si>
  <si>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</si>
  <si>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</si>
  <si>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</si>
  <si>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</si>
  <si>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</si>
  <si>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</si>
  <si>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</si>
  <si>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</si>
  <si>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</si>
  <si>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</si>
  <si>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</si>
  <si>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</si>
  <si>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</si>
  <si>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</si>
  <si>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</si>
  <si>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</si>
  <si>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</si>
  <si>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</si>
  <si>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</si>
  <si>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</si>
  <si>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</si>
  <si>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</si>
  <si>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</si>
  <si>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</si>
  <si>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</si>
  <si>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</si>
  <si>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</si>
  <si>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</si>
  <si>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</si>
  <si>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</si>
  <si>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</si>
  <si>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</si>
  <si>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</si>
  <si>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</si>
  <si>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</si>
  <si>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</si>
  <si>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</si>
  <si>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</si>
  <si>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</si>
  <si>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</si>
  <si>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</si>
  <si>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</si>
  <si>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</si>
  <si>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</si>
  <si>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</si>
  <si>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</si>
  <si>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</si>
  <si>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</si>
  <si>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</si>
  <si>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</si>
  <si>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</si>
  <si>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</si>
  <si>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</si>
  <si>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</si>
  <si>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</si>
  <si>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</si>
  <si>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</si>
  <si>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</si>
  <si>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</si>
  <si>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</si>
  <si>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</si>
  <si>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</si>
  <si>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</si>
  <si>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</si>
  <si>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</si>
  <si>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</si>
  <si>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</si>
  <si>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</si>
  <si>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</si>
  <si>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</si>
  <si>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</si>
  <si>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</si>
  <si>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</si>
  <si>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</si>
  <si>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</si>
  <si>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</si>
  <si>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</si>
  <si>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</si>
  <si>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</si>
  <si>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</si>
  <si>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</si>
  <si>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</si>
  <si>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</si>
  <si>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</si>
  <si>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</si>
  <si>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</si>
  <si>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</si>
  <si>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Florian Wallisch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</si>
  <si>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</si>
  <si>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</si>
  <si>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</si>
  <si>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</si>
  <si>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</si>
  <si>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</si>
  <si>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</si>
  <si>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</si>
  <si>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</si>
  <si>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</si>
  <si>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</si>
  <si>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</si>
  <si>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</si>
  <si>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</si>
  <si>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</si>
  <si>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</si>
  <si>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</si>
  <si>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</si>
  <si>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</si>
  <si>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</si>
  <si>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</si>
  <si>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</si>
  <si>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</si>
  <si>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</si>
  <si>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</si>
  <si>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</si>
  <si>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</si>
  <si>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</si>
  <si>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</si>
  <si>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</si>
  <si>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</si>
  <si>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</si>
  <si>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</si>
  <si>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</si>
  <si>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</si>
  <si>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</si>
  <si>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</si>
  <si>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</si>
  <si>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</si>
  <si>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</si>
  <si>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</si>
  <si>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</si>
  <si>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</si>
  <si>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</si>
  <si>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</si>
  <si>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</si>
  <si>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Martin Kricka (SK)</t>
  </si>
  <si>
    <t>Franz Hable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</si>
  <si>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</si>
  <si>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</si>
  <si>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</si>
  <si>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</si>
  <si>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</si>
  <si>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</si>
  <si>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</si>
  <si>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Sebastian Sattler</t>
  </si>
  <si>
    <t>Matthias Palmetshofer</t>
  </si>
  <si>
    <t>Richard Fasching</t>
  </si>
  <si>
    <t>Bernhard Palmetshofer</t>
  </si>
  <si>
    <t>László Vass (HU)</t>
  </si>
  <si>
    <t>Franz Weichselbaumer</t>
  </si>
  <si>
    <t>Martin Schönmayr</t>
  </si>
  <si>
    <t>Bernadette Brandeis</t>
  </si>
  <si>
    <t>Manuel Schrenk</t>
  </si>
  <si>
    <t>Christian Stepanek</t>
  </si>
  <si>
    <t>Dominik Killinger</t>
  </si>
  <si>
    <t>Manuel Auböck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</si>
  <si>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</si>
  <si>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</si>
  <si>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</si>
  <si>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</si>
  <si>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</si>
  <si>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</si>
  <si>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</si>
  <si>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</si>
  <si>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</si>
  <si>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</si>
  <si>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</si>
  <si>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</si>
  <si>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</si>
  <si>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</si>
  <si>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</si>
  <si>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</si>
  <si>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</si>
  <si>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</si>
  <si>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Erich Altoray (SE)</t>
  </si>
  <si>
    <t>Paul Davies (DE)</t>
  </si>
  <si>
    <t>Stefan Dobrev (SK)</t>
  </si>
  <si>
    <t>Martin Killinger</t>
  </si>
  <si>
    <t>Niki Graeser</t>
  </si>
  <si>
    <t>Werner Riebesel (DE)</t>
  </si>
  <si>
    <t>Ákos Szabó (HU)</t>
  </si>
  <si>
    <t>Szymon Wacior (PL)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</si>
  <si>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</si>
  <si>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</si>
  <si>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</si>
  <si>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</si>
  <si>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</si>
  <si>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</si>
  <si>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Tobias Reindl</t>
  </si>
  <si>
    <t>Andreas Holzer</t>
  </si>
  <si>
    <t>Andreas Blesberger</t>
  </si>
  <si>
    <t>Michael Maier</t>
  </si>
  <si>
    <t>László Boga (HU)</t>
  </si>
  <si>
    <t>Alois Obernberger</t>
  </si>
  <si>
    <t>Gert Hofstätter</t>
  </si>
  <si>
    <t>Karl Hinterlechner (IT)</t>
  </si>
  <si>
    <t>Simon Steiner</t>
  </si>
  <si>
    <t>Michael Keinprecht</t>
  </si>
  <si>
    <t>György Csepeli (HU)</t>
  </si>
  <si>
    <t>Thomas Kanitz (DE)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</si>
  <si>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</si>
  <si>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</si>
  <si>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</si>
  <si>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</si>
  <si>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</si>
  <si>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</si>
  <si>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</si>
  <si>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</si>
  <si>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Janne Lahtinen (FI)</t>
  </si>
  <si>
    <t>3 empty</t>
  </si>
  <si>
    <t>Sigi Psutka</t>
  </si>
  <si>
    <t>Jozef ?ierny (SK)</t>
  </si>
  <si>
    <t>Dávid Petri (HU)</t>
  </si>
  <si>
    <t>Balázs Veres (HU)</t>
  </si>
  <si>
    <t>Antti Vuento (FI)</t>
  </si>
  <si>
    <t>Tamás Kovács (HU)</t>
  </si>
  <si>
    <t>40 down</t>
  </si>
  <si>
    <t>András Rácz (HU)</t>
  </si>
  <si>
    <t>Gergely Hrubó (HU)</t>
  </si>
  <si>
    <t>Kornél Tári (HU)</t>
  </si>
  <si>
    <t>Benedek Orbán (HU)</t>
  </si>
  <si>
    <t>Alexander Kukuvec</t>
  </si>
  <si>
    <t>56 down</t>
  </si>
  <si>
    <t>Ádám Oláh (HU)</t>
  </si>
  <si>
    <t>Vladimir Spacil (SK)</t>
  </si>
  <si>
    <t>Daniel Reitmayr</t>
  </si>
  <si>
    <t>Matthew Reppert</t>
  </si>
  <si>
    <t>Vanja Brozovi? (HR)</t>
  </si>
  <si>
    <t>Lars Edlund (SE)</t>
  </si>
  <si>
    <t>Kristijan SklepiÄ? (HR)</t>
  </si>
  <si>
    <t>Thomas Bruckner</t>
  </si>
  <si>
    <t>Wolfgang Hoffer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</si>
  <si>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</si>
  <si>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</si>
  <si>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</si>
  <si>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</si>
  <si>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</si>
  <si>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</si>
  <si>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</si>
  <si>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</si>
  <si>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</si>
  <si>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</si>
  <si>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</si>
  <si>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</si>
  <si>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</si>
  <si>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Luká? Filandr (CZ)</t>
  </si>
  <si>
    <t>13 empty</t>
  </si>
  <si>
    <t>Michael Kulmer</t>
  </si>
  <si>
    <t>Martin Zeilbauer</t>
  </si>
  <si>
    <t>37 down</t>
  </si>
  <si>
    <t>Dominik Fischer</t>
  </si>
  <si>
    <t>Szilárd Pálinkás (HU)</t>
  </si>
  <si>
    <t>Simon Arh (SI)</t>
  </si>
  <si>
    <t>Daniela Filandrová (CZ)</t>
  </si>
  <si>
    <t>Bernhard Freytag</t>
  </si>
  <si>
    <t>Class</t>
  </si>
  <si>
    <t>MPO</t>
  </si>
  <si>
    <t>Total-Ranking (calculated)</t>
  </si>
  <si>
    <t>FPO</t>
  </si>
  <si>
    <t>MJ1</t>
  </si>
  <si>
    <t>Leo Reichel</t>
  </si>
  <si>
    <t>Dani Hatvani</t>
  </si>
  <si>
    <t>Roland Wieland</t>
  </si>
  <si>
    <t>Reinhard Lichtenwörther</t>
  </si>
  <si>
    <t>Simon Lizotte (DE)</t>
  </si>
  <si>
    <t>Avery Jenkins (US)</t>
  </si>
  <si>
    <t>14 empty</t>
  </si>
  <si>
    <t>Andreas Kucera (DE)</t>
  </si>
  <si>
    <t>Gregor Marter (DE)</t>
  </si>
  <si>
    <t>Marco Triendl</t>
  </si>
  <si>
    <t>Daniel Oswald</t>
  </si>
  <si>
    <t>Julian Abt</t>
  </si>
  <si>
    <t>44 up</t>
  </si>
  <si>
    <t>48 up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</si>
  <si>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</si>
  <si>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</si>
  <si>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</si>
  <si>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</si>
  <si>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</si>
  <si>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</si>
  <si>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</si>
  <si>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4 empty</t>
  </si>
  <si>
    <t>7 down</t>
  </si>
  <si>
    <t>11 down</t>
  </si>
  <si>
    <t>15 up</t>
  </si>
  <si>
    <t>19 empty</t>
  </si>
  <si>
    <t>21 down</t>
  </si>
  <si>
    <t>23 up</t>
  </si>
  <si>
    <t>Florian Knoll (DE)</t>
  </si>
  <si>
    <t>24 down</t>
  </si>
  <si>
    <t>Tinu Schär (CH)</t>
  </si>
  <si>
    <t>Alexander Müller (DE)</t>
  </si>
  <si>
    <t>Stefan Pientschik (DE)</t>
  </si>
  <si>
    <t>27 down</t>
  </si>
  <si>
    <t>Markus Abrell (DE)</t>
  </si>
  <si>
    <t>31 down</t>
  </si>
  <si>
    <t>33 down</t>
  </si>
  <si>
    <t>Sebastian Esser (DE)</t>
  </si>
  <si>
    <t>34 down</t>
  </si>
  <si>
    <t>35 down</t>
  </si>
  <si>
    <t>Tobias Fuchs (DE)</t>
  </si>
  <si>
    <t>36 down</t>
  </si>
  <si>
    <t>42 down</t>
  </si>
  <si>
    <t>Daniel Veble (DE)</t>
  </si>
  <si>
    <t>Anton Abrell (DE)</t>
  </si>
  <si>
    <t>51 down</t>
  </si>
  <si>
    <t>55 down</t>
  </si>
  <si>
    <t>Christian Eß (DE)</t>
  </si>
  <si>
    <t>Florian Zaha (DE)</t>
  </si>
  <si>
    <t>Georg Pitterle (IT)</t>
  </si>
  <si>
    <t>Matthias Türmer (DE)</t>
  </si>
  <si>
    <t>80 empty</t>
  </si>
  <si>
    <t>Christian Maul (DE)</t>
  </si>
  <si>
    <t>Christof Waibel (DE)</t>
  </si>
  <si>
    <t>keine</t>
  </si>
  <si>
    <t>Richard Kollar</t>
  </si>
  <si>
    <t>Katka Bodova</t>
  </si>
  <si>
    <t>Benny Zalán</t>
  </si>
  <si>
    <t>Diamond Tournament 2014</t>
  </si>
  <si>
    <t>(Tragwein / 11.10. - 12.10.2014)</t>
  </si>
  <si>
    <t>Viktor Schelhas (DE)</t>
  </si>
  <si>
    <t>50 down</t>
  </si>
  <si>
    <t>53 up</t>
  </si>
  <si>
    <t>54 down</t>
  </si>
  <si>
    <t>58 down</t>
  </si>
  <si>
    <t>62 empty</t>
  </si>
  <si>
    <t>63 empty</t>
  </si>
  <si>
    <t>64 empty</t>
  </si>
  <si>
    <t>65 up</t>
  </si>
  <si>
    <t>68 down</t>
  </si>
  <si>
    <t>70 empty</t>
  </si>
  <si>
    <t>74 empty</t>
  </si>
  <si>
    <t>Jerome Braun (DE)</t>
  </si>
  <si>
    <t>1 up</t>
  </si>
  <si>
    <t>2 down</t>
  </si>
  <si>
    <t>Krystof Novak (CZ)</t>
  </si>
  <si>
    <t>Dominik Stampfer (DE)</t>
  </si>
  <si>
    <t>5 empty</t>
  </si>
  <si>
    <t>6 up</t>
  </si>
  <si>
    <t>8 down</t>
  </si>
  <si>
    <t>9 down</t>
  </si>
  <si>
    <t>10 down</t>
  </si>
  <si>
    <t>Ralf Hüpper (DE)</t>
  </si>
  <si>
    <t>Marian Ludwig (DE)</t>
  </si>
  <si>
    <t>Michal Kúdela (SK)</t>
  </si>
  <si>
    <t>12 empty</t>
  </si>
  <si>
    <t>16 down</t>
  </si>
  <si>
    <t>17 empty</t>
  </si>
  <si>
    <t>18 empty</t>
  </si>
  <si>
    <t>20 up</t>
  </si>
  <si>
    <t>22 down</t>
  </si>
  <si>
    <t>Laszló Bak (HU)</t>
  </si>
  <si>
    <t>Nino Djurak (HR)</t>
  </si>
  <si>
    <t>25 up</t>
  </si>
  <si>
    <t>26 down</t>
  </si>
  <si>
    <t>28 down</t>
  </si>
  <si>
    <t>29 down</t>
  </si>
  <si>
    <t>30 down</t>
  </si>
  <si>
    <t>32 down</t>
  </si>
  <si>
    <t>38 empty</t>
  </si>
  <si>
    <t>39 up</t>
  </si>
  <si>
    <t>41 up</t>
  </si>
  <si>
    <t>43 up</t>
  </si>
  <si>
    <t>45 down</t>
  </si>
  <si>
    <t>46 up</t>
  </si>
  <si>
    <t>47 down</t>
  </si>
  <si>
    <t>49 up</t>
  </si>
  <si>
    <t>Dirk Bergold (DE)</t>
  </si>
  <si>
    <t>52 down</t>
  </si>
  <si>
    <t>57 down</t>
  </si>
  <si>
    <t>Tomislav Goricki (HU)</t>
  </si>
  <si>
    <t>59 empty</t>
  </si>
  <si>
    <t>Roman Miezga (SK)</t>
  </si>
  <si>
    <t>60 empty</t>
  </si>
  <si>
    <t>61 empty</t>
  </si>
  <si>
    <t>Wolfram Kittl</t>
  </si>
  <si>
    <t>Tadeas Priklopil (FI)</t>
  </si>
  <si>
    <t>66 down</t>
  </si>
  <si>
    <t>67 down</t>
  </si>
  <si>
    <t>Andras Racz (HU)</t>
  </si>
  <si>
    <t>69 empty</t>
  </si>
  <si>
    <t>71 empty</t>
  </si>
  <si>
    <t>Dalibor Pales (SK)</t>
  </si>
  <si>
    <t>Martin Kukuvec</t>
  </si>
  <si>
    <t>Richard Hazod</t>
  </si>
  <si>
    <t>72 empty</t>
  </si>
  <si>
    <t>73 empty</t>
  </si>
  <si>
    <t>75 empty</t>
  </si>
  <si>
    <t>76 empty</t>
  </si>
  <si>
    <t>77 empty</t>
  </si>
  <si>
    <t>78 empty</t>
  </si>
  <si>
    <t>Kornél Kazai (HU)</t>
  </si>
  <si>
    <t>Michael Kukuvec</t>
  </si>
  <si>
    <t>Ira Molnar (HU)</t>
  </si>
  <si>
    <t>79 empty</t>
  </si>
  <si>
    <t>So?a ?vecová (SK)</t>
  </si>
  <si>
    <t>81 empty</t>
  </si>
  <si>
    <t>Natalija Jarec (HU)</t>
  </si>
  <si>
    <t>Róbert Furka</t>
  </si>
  <si>
    <t>Péter Krámer</t>
  </si>
  <si>
    <t>Barnabas Jozsa</t>
  </si>
  <si>
    <t>Benedek Orban</t>
  </si>
  <si>
    <t>Tommy Vacca</t>
  </si>
  <si>
    <t>Laszló Bak</t>
  </si>
  <si>
    <t>Rudolf Haag</t>
  </si>
  <si>
    <t>Péter Hársfai</t>
  </si>
  <si>
    <t>Peter Naderer</t>
  </si>
  <si>
    <t>Tamas Gajer</t>
  </si>
  <si>
    <t>Róbert Hatvani</t>
  </si>
  <si>
    <t>Michael Himmer</t>
  </si>
  <si>
    <t>2 Player(s) didn't finish</t>
  </si>
  <si>
    <t>Men: 2 / Women: 0</t>
  </si>
  <si>
    <t>Best score in tournament: 54</t>
  </si>
  <si>
    <t>Several rounds or players</t>
  </si>
  <si>
    <t>Jakob Gusenbauer played 19 hole(s) under par</t>
  </si>
  <si>
    <t>Birdies: 19 / Eagles/+: 0</t>
  </si>
  <si>
    <t>2 player(s) played only 9 holes over par</t>
  </si>
  <si>
    <t>Top 5 Women played better than Top 5 Men on hole 9 (par 3)</t>
  </si>
  <si>
    <t>1 Ace(s) on hole 9 (par 3)</t>
  </si>
  <si>
    <t>Sonja Palmetshofer / Round 3</t>
  </si>
  <si>
    <t>No Eagles in tournament</t>
  </si>
  <si>
    <t>No Birdies on hole(s) 18</t>
  </si>
  <si>
    <t>On hole 1 (par 3) only Markus Riepler played all rounds under par</t>
  </si>
  <si>
    <t>On hole 6 (par 3) only Johannes Petz played all rounds under par</t>
  </si>
  <si>
    <t>On hole 13 (par 3) only Jakob Gusenbauer played all rounds under par</t>
  </si>
  <si>
    <t>On hole 19 (par 3) only Johannes Hielfer played all rounds under par</t>
  </si>
  <si>
    <t>Biggest Skill-O-Meter-Improvement Men Rating &gt; 850</t>
  </si>
  <si>
    <t>Lukas Froschauer played 12 % better than his last rating (866)</t>
  </si>
  <si>
    <t>Rating in this tournament: 970</t>
  </si>
  <si>
    <t>Biggest Skill-O-Meter-Worsening Men Rating &gt; 850</t>
  </si>
  <si>
    <t>Bernhard Palmetshofer played 7 % worst than his last rating (888)</t>
  </si>
  <si>
    <t>Rating in this tournament: 825</t>
  </si>
  <si>
    <t>On hole 17 (par 4) Johannes Hielfer took 17 throws in total (3 rounds)</t>
  </si>
  <si>
    <t>Best men took only 12 throws</t>
  </si>
  <si>
    <t>On hole 6 (par 3) Johannes Petz played 3 throws better than best men (3 rounds)</t>
  </si>
  <si>
    <t>Best men took 9 throws</t>
  </si>
  <si>
    <t># Triple-Bogeys Men Rating &gt; 850</t>
  </si>
  <si>
    <t>Only 1 Triple-Bogey on hole 1 (par 3)</t>
  </si>
  <si>
    <t>Thorsten Hasawenth / Final</t>
  </si>
  <si>
    <t>Only 1 Triple-Bogey on hole 4 (par 3)</t>
  </si>
  <si>
    <t>Benedek Orban / Round 3</t>
  </si>
  <si>
    <t>Only 1 Triple-Bogey on hole 16 (par 3)</t>
  </si>
  <si>
    <t>Robin Binder / Round 2</t>
  </si>
  <si>
    <t>Only 1 Triple-Bogey on hole 17 (par 4)</t>
  </si>
  <si>
    <t>Jakob Gusenbauer / Round 1</t>
  </si>
  <si>
    <t># Oh dear Men Rating &gt; 850</t>
  </si>
  <si>
    <t>Only 1 Oh Dear on hole 1 (par 3)</t>
  </si>
  <si>
    <t>Benny Zalán / Round 3</t>
  </si>
  <si>
    <t>Only 1 Oh Dear on hole 12 (par 4)</t>
  </si>
  <si>
    <t>Tommy Vacca / Round 2</t>
  </si>
  <si>
    <t>Only 1 Oh Dear on hole 17 (par 4)</t>
  </si>
  <si>
    <t>Johannes Hielfer / Round 3</t>
  </si>
  <si>
    <t>Only 1 Oh Dear on hole 18 (par 3)</t>
  </si>
  <si>
    <t>Robin Binder / Round 1</t>
  </si>
  <si>
    <t>Best/Worst-Difference Men Rating &gt; 850</t>
  </si>
  <si>
    <t>On hole 8 (par 3) 2 Players took 14 throws in total (3 rounds)</t>
  </si>
  <si>
    <t>Best men took only 8 throws</t>
  </si>
  <si>
    <t>Best score in tournament: 59</t>
  </si>
  <si>
    <t>Katharina Gusenbauer / Round 2</t>
  </si>
  <si>
    <t>Biggest Skill-O-Meter-Improvement Women Rating &gt; 600</t>
  </si>
  <si>
    <t>Katharina Gusenbauer played 13 % better than her last rating (840)</t>
  </si>
  <si>
    <t>Rating in this tournament: 953</t>
  </si>
  <si>
    <t>On hole 13 (par 3) Katka Bodova played 3 throws better than best women (3 rounds)</t>
  </si>
  <si>
    <t>Best women took 11 throws</t>
  </si>
  <si>
    <t># Triple-Bogeys Women Rating &gt; 600</t>
  </si>
  <si>
    <t>Gabriele Gould / Round 1</t>
  </si>
  <si>
    <t>Only 1 Triple-Bogey on hole 2 (par 3)</t>
  </si>
  <si>
    <t>Gabriele Gould / Round 3</t>
  </si>
  <si>
    <t>Irmgard Derschmidt / Round 1</t>
  </si>
  <si>
    <t>Only 1 Triple-Bogey on hole 10 (par 3)</t>
  </si>
  <si>
    <t>Only 1 Triple-Bogey on hole 18 (par 3)</t>
  </si>
  <si>
    <t>Birgit Lingenhel / Round 1</t>
  </si>
  <si>
    <t># Oh dear Women Rating &gt; 600</t>
  </si>
  <si>
    <t>Katka Bodova / Round 3</t>
  </si>
  <si>
    <t>Best/Worst-Difference Women Rating &gt; 600</t>
  </si>
  <si>
    <t>On hole 17 (par 4) Sonja Palmetshofer took 18 throws in total (3 rounds)</t>
  </si>
  <si>
    <t>Best women took only 10 throws</t>
  </si>
  <si>
    <t>Laurenz Schaurhofer (70 -&gt; 59)</t>
  </si>
  <si>
    <t>Helmut Heizeneder (71 -&gt; 58)</t>
  </si>
  <si>
    <t>2 Players (6 throws better)</t>
  </si>
  <si>
    <t>Richard Kollar (55)</t>
  </si>
  <si>
    <t>Johannes Hielfer (54)</t>
  </si>
  <si>
    <t>2 Players (54)</t>
  </si>
  <si>
    <t>4 Players (27)</t>
  </si>
  <si>
    <t>6 Players (6)</t>
  </si>
  <si>
    <t>Johannes Hielfer (8)</t>
  </si>
  <si>
    <t>2 Players (8)</t>
  </si>
  <si>
    <t>Reinhold Schachner (4)</t>
  </si>
  <si>
    <t>3 Players (2)</t>
  </si>
  <si>
    <t>Otfried Derschmidt (0)</t>
  </si>
  <si>
    <t>Johannes Hielfer (1)</t>
  </si>
  <si>
    <t>8 Players (1)</t>
  </si>
  <si>
    <t>Martin Gutternigg (Rating 855)</t>
  </si>
  <si>
    <t>Laurenz Schaurhofer (Rating 714)</t>
  </si>
  <si>
    <t>Helmut Heizeneder (Rating 834)</t>
  </si>
  <si>
    <t>Lukas Froschauer (Rating 866)</t>
  </si>
  <si>
    <t>0,7 % better</t>
  </si>
  <si>
    <t>1 % better</t>
  </si>
  <si>
    <t># Scores under par / over par Men Rating &gt; 850</t>
  </si>
  <si>
    <t>Richard Kollar (33 -&gt; 27)</t>
  </si>
  <si>
    <t>Biggest Improvement Men Rating &gt; 850</t>
  </si>
  <si>
    <t>Biggest Worsening Men Rating &gt; 850</t>
  </si>
  <si>
    <t>Barnabas Jozsa (60 -&gt; 67)</t>
  </si>
  <si>
    <t>2 Players (9 throws worse)</t>
  </si>
  <si>
    <t>Gerhard Fluch (28 -&gt; 34)</t>
  </si>
  <si>
    <t>Worst Round Men Rating &gt; 850</t>
  </si>
  <si>
    <t>Benedek Orban (71)</t>
  </si>
  <si>
    <t>Helmut Heizeneder (71)</t>
  </si>
  <si>
    <t>Benny Zalán (70)</t>
  </si>
  <si>
    <t>Gerhard Fluch (34)</t>
  </si>
  <si>
    <t>3,1 % better</t>
  </si>
  <si>
    <t>1,2 % worse</t>
  </si>
  <si>
    <t># Scores under par / over par Women Rating &gt; 600</t>
  </si>
  <si>
    <t>Michaela Trimmel (96 -&gt; 91)</t>
  </si>
  <si>
    <t>Michaela Trimmel (91 -&gt; 84)</t>
  </si>
  <si>
    <t>Katka Bodova (36 -&gt; 30)</t>
  </si>
  <si>
    <t>Biggest Improvement Women Rating &gt; 600</t>
  </si>
  <si>
    <t>2 Players (4 throws better)</t>
  </si>
  <si>
    <t>Sonja Palmetshofer (70 -&gt; 67)</t>
  </si>
  <si>
    <t>Biggest Worsening Women Rating &gt; 600</t>
  </si>
  <si>
    <t>No Worsenings</t>
  </si>
  <si>
    <t>Katka Bodova (61 -&gt; 72)</t>
  </si>
  <si>
    <t>2 Players (1 throws worse)</t>
  </si>
  <si>
    <t>2 Players (63)</t>
  </si>
  <si>
    <t>Katharina Gusenbauer (59)</t>
  </si>
  <si>
    <t>Katharina Gusenbauer (61)</t>
  </si>
  <si>
    <t>2 Players (30)</t>
  </si>
  <si>
    <t>Worst Round Women Rating &gt; 600</t>
  </si>
  <si>
    <t>Gabriele Gould (81)</t>
  </si>
  <si>
    <t>Gabriele Gould (80)</t>
  </si>
  <si>
    <t>2 Players (35)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</si>
  <si>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</si>
  <si>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</si>
  <si>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</si>
  <si>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</si>
  <si>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</si>
  <si>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</si>
  <si>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</si>
  <si>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</si>
  <si>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</si>
  <si>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</si>
  <si>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</si>
  <si>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</si>
  <si>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</si>
  <si>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</si>
  <si>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</si>
  <si>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</si>
  <si>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</si>
  <si>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</si>
  <si>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</si>
  <si>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</si>
  <si>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</si>
  <si>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</si>
  <si>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</si>
  <si>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</si>
  <si>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</si>
  <si>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</si>
  <si>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</si>
  <si>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</si>
  <si>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</si>
  <si>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</si>
  <si>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</si>
  <si>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</si>
  <si>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</si>
  <si>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</si>
  <si>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</si>
  <si>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</si>
  <si>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</si>
  <si>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</si>
  <si>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</si>
  <si>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</si>
  <si>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</si>
  <si>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</si>
  <si>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</si>
  <si>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</si>
  <si>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</si>
  <si>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</si>
  <si>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</si>
  <si>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</si>
  <si>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</si>
  <si>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</si>
  <si>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</si>
  <si>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</si>
  <si>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</si>
  <si>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</si>
  <si>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</si>
  <si>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</si>
  <si>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</si>
  <si>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</si>
  <si>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</si>
  <si>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</si>
  <si>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</si>
  <si>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</si>
  <si>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</si>
  <si>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</si>
  <si>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</si>
  <si>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</si>
  <si>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</si>
  <si>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</si>
  <si>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</si>
  <si>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</si>
  <si>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</si>
  <si>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</si>
  <si>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</si>
  <si>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</si>
  <si>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</si>
  <si>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</si>
  <si>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</si>
  <si>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</si>
  <si>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</si>
  <si>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</si>
  <si>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</si>
  <si>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</si>
  <si>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</si>
  <si>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</si>
  <si>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</si>
  <si>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</si>
  <si>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</si>
  <si>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</si>
  <si>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</si>
  <si>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</si>
  <si>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</si>
  <si>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</si>
  <si>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</si>
  <si>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</si>
  <si>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</si>
  <si>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</si>
  <si>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</si>
  <si>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</si>
  <si>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</si>
  <si>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</si>
  <si>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</si>
  <si>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</si>
  <si>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</si>
  <si>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</si>
  <si>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</si>
  <si>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</si>
  <si>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</si>
  <si>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</si>
  <si>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</si>
  <si>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</si>
  <si>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</si>
  <si>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</si>
  <si>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</si>
  <si>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</si>
  <si>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</si>
  <si>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</si>
  <si>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</si>
  <si>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</si>
  <si>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</si>
  <si>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</si>
  <si>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</si>
  <si>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</si>
  <si>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</si>
  <si>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</si>
  <si>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</si>
  <si>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</si>
  <si>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</si>
  <si>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</si>
  <si>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</si>
  <si>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</si>
  <si>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</si>
  <si>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</si>
  <si>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</si>
  <si>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</si>
  <si>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</si>
  <si>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</si>
  <si>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</si>
  <si>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</si>
  <si>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</si>
  <si>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Final/1</t>
  </si>
  <si>
    <t>Final/2</t>
  </si>
  <si>
    <t>Final/3</t>
  </si>
  <si>
    <t>Final/10</t>
  </si>
  <si>
    <t>Final/11</t>
  </si>
  <si>
    <t>Final/12</t>
  </si>
  <si>
    <t>Final/14</t>
  </si>
  <si>
    <t>Final/15</t>
  </si>
  <si>
    <t>Final/18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</si>
  <si>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</si>
  <si>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</si>
  <si>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</si>
  <si>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</si>
  <si>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</si>
  <si>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</si>
  <si>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</si>
  <si>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</si>
  <si>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</si>
  <si>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</si>
  <si>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</si>
  <si>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</si>
  <si>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</si>
  <si>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</si>
  <si>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</si>
  <si>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</si>
  <si>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W1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</si>
  <si>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</si>
  <si>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</si>
  <si>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</si>
  <si>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</si>
  <si>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</si>
  <si>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</si>
  <si>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</si>
  <si>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</si>
  <si>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</si>
  <si>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M33</t>
  </si>
  <si>
    <t>M26</t>
  </si>
  <si>
    <t>W2</t>
  </si>
  <si>
    <t>M27</t>
  </si>
  <si>
    <t>M28</t>
  </si>
  <si>
    <t>M29</t>
  </si>
  <si>
    <t>M30</t>
  </si>
  <si>
    <t>W3</t>
  </si>
  <si>
    <t>W4</t>
  </si>
  <si>
    <t>M48</t>
  </si>
  <si>
    <t>M31</t>
  </si>
  <si>
    <t>M32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</si>
  <si>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</si>
  <si>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</si>
  <si>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</si>
  <si>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</si>
  <si>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</si>
  <si>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</si>
  <si>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</si>
  <si>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</si>
  <si>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</si>
  <si>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</si>
  <si>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</si>
  <si>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</si>
  <si>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W5</t>
  </si>
  <si>
    <t>M46</t>
  </si>
  <si>
    <t>M47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</si>
  <si>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</si>
  <si>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</si>
  <si>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</si>
  <si>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</si>
  <si>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</si>
  <si>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</si>
  <si>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</si>
  <si>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</si>
  <si>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</si>
  <si>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W6</t>
  </si>
  <si>
    <t>M58</t>
  </si>
  <si>
    <t>W7</t>
  </si>
  <si>
    <t>MNF0</t>
  </si>
  <si>
    <t>MNF</t>
  </si>
  <si>
    <t>MNF1</t>
  </si>
  <si>
    <t>7, 9</t>
  </si>
  <si>
    <t>Michael Himmer / Round 3</t>
  </si>
  <si>
    <t>Only 1 Triple-Bogey on hole 11 (par 3)</t>
  </si>
  <si>
    <t>7, 9, 15</t>
  </si>
  <si>
    <t>No Triple-Bogeys on hole(s) 7, 9, 15</t>
  </si>
  <si>
    <t>2, 3</t>
  </si>
  <si>
    <t>Someone /Round 3</t>
  </si>
  <si>
    <t>Only 1 Oh Dear on hole 4 (par 3)</t>
  </si>
  <si>
    <t>2, 3, 5</t>
  </si>
  <si>
    <t>2, 3, 5, 6</t>
  </si>
  <si>
    <t>2, 3, 5, 6, 7</t>
  </si>
  <si>
    <t>2, 3, 5, 6, 7, 9</t>
  </si>
  <si>
    <t>2, 3, 5, 6, 7, 9, 10</t>
  </si>
  <si>
    <t>2, 3, 5, 6, 7, 9, 10, 11</t>
  </si>
  <si>
    <t>2, 3, 5, 6, 7, 9, 10, 11, 13</t>
  </si>
  <si>
    <t>2, 3, 5, 6, 7, 9, 10, 11, 13, 15</t>
  </si>
  <si>
    <t>Someone /Round 1</t>
  </si>
  <si>
    <t>2, 3, 5, 6, 7, 9, 10, 11, 13, 15, 19</t>
  </si>
  <si>
    <t>No Oh Dears on hole(s) 2, 3, 5, 6, 7, 9, 10, 11, 13, 15, 19</t>
  </si>
  <si>
    <t>0 Players</t>
  </si>
  <si>
    <t>5 Players</t>
  </si>
  <si>
    <t>2 Players</t>
  </si>
  <si>
    <t>7 Player(s) without Skill-O-Meter-Rating</t>
  </si>
  <si>
    <t>4 Players</t>
  </si>
  <si>
    <t>Best men took only 11 throws</t>
  </si>
  <si>
    <t>Best men took only 13 throws</t>
  </si>
  <si>
    <t>Best men took only 9 throws</t>
  </si>
  <si>
    <t>Best men took only 10 throws</t>
  </si>
  <si>
    <t>Best men took only 14 throws</t>
  </si>
  <si>
    <t>Best men took only 15 throws</t>
  </si>
  <si>
    <t>Best men took only 0 throws</t>
  </si>
  <si>
    <t>Best men took 11 throws</t>
  </si>
  <si>
    <t>Best men took 13 throws</t>
  </si>
  <si>
    <t>3 Players</t>
  </si>
  <si>
    <t>Best men took 10 throws</t>
  </si>
  <si>
    <t>Best men took 8 throws</t>
  </si>
  <si>
    <t>Best men took 14 throws</t>
  </si>
  <si>
    <t>Best men took 12 throws</t>
  </si>
  <si>
    <t>Best men took 15 throws</t>
  </si>
  <si>
    <t>Best men took 0 throws</t>
  </si>
  <si>
    <t>Biggest Skill-O-Meter-Worsening Women Rating &gt; 600</t>
  </si>
  <si>
    <t>Best women took only 14 throws</t>
  </si>
  <si>
    <t>Best women took only 13 throws</t>
  </si>
  <si>
    <t>Best women took only 12 throws</t>
  </si>
  <si>
    <t>Best women took only 8 throws</t>
  </si>
  <si>
    <t>Best women took only 9 throws</t>
  </si>
  <si>
    <t>Best women took only 6 throws</t>
  </si>
  <si>
    <t>Best women took only 17 throws</t>
  </si>
  <si>
    <t>Best women took only 11 throws</t>
  </si>
  <si>
    <t>Best women took only 0 throws</t>
  </si>
  <si>
    <t>Best women took 14 throws</t>
  </si>
  <si>
    <t>Best women took 13 throws</t>
  </si>
  <si>
    <t>Best women took 12 throws</t>
  </si>
  <si>
    <t>Best women took 10 throws</t>
  </si>
  <si>
    <t>Best women took 8 throws</t>
  </si>
  <si>
    <t>Best women took 9 throws</t>
  </si>
  <si>
    <t>Best women took 6 throws</t>
  </si>
  <si>
    <t>Best women took 17 throws</t>
  </si>
  <si>
    <t>Best women took 0 throws</t>
  </si>
  <si>
    <t>Dominik Killinger (0 -&gt; 82)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</si>
  <si>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</si>
  <si>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</si>
  <si>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</si>
  <si>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</si>
  <si>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Michael Himmer (74 -&gt; 89)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</si>
  <si>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</si>
  <si>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</si>
  <si>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</si>
  <si>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</si>
  <si>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</si>
  <si>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</si>
  <si>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</si>
  <si>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</si>
  <si>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Michaela Trimmel (96)</t>
  </si>
  <si>
    <t>Michaela Trimmel (91)</t>
  </si>
  <si>
    <t>Michael Himmer (89)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</si>
  <si>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</si>
  <si>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</si>
  <si>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</si>
  <si>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</si>
  <si>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</si>
  <si>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</si>
  <si>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</si>
  <si>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</si>
  <si>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</si>
  <si>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</si>
  <si>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Jerome Braun</t>
  </si>
  <si>
    <t>Janne Lahtinen</t>
  </si>
  <si>
    <t>Krystof Novak</t>
  </si>
  <si>
    <t>Mike Gordon</t>
  </si>
  <si>
    <t>Erich Altoray</t>
  </si>
  <si>
    <t>Dominik Stampfer</t>
  </si>
  <si>
    <t>Jesse Hawkins</t>
  </si>
  <si>
    <t>Bostjan Babic</t>
  </si>
  <si>
    <t>Ralf Hüpper</t>
  </si>
  <si>
    <t>Marian Ludwig</t>
  </si>
  <si>
    <t>Michal Kúdela</t>
  </si>
  <si>
    <t>Luká? Filandr</t>
  </si>
  <si>
    <t>Andreas Kucera</t>
  </si>
  <si>
    <t>Stefan Dobrev</t>
  </si>
  <si>
    <t>Gregor Marter</t>
  </si>
  <si>
    <t>Dylan Cooper</t>
  </si>
  <si>
    <t>Benedikt Heiß</t>
  </si>
  <si>
    <t>Florian Knoll</t>
  </si>
  <si>
    <t>Dinko Simenc</t>
  </si>
  <si>
    <t>Martin Kricka</t>
  </si>
  <si>
    <t>Tinu Schär</t>
  </si>
  <si>
    <t>Alexander Müller</t>
  </si>
  <si>
    <t>Nino Djurak</t>
  </si>
  <si>
    <t>Paul Davies</t>
  </si>
  <si>
    <t>Dávid Petri</t>
  </si>
  <si>
    <t>Tamás Kovács</t>
  </si>
  <si>
    <t>Bálint Kazai</t>
  </si>
  <si>
    <t>Christopher Kranz</t>
  </si>
  <si>
    <t>Stefan Pientschik</t>
  </si>
  <si>
    <t>Tobias Fuchs</t>
  </si>
  <si>
    <t>Ákos Szabó</t>
  </si>
  <si>
    <t>Markus Abrell</t>
  </si>
  <si>
    <t>Radule Mikic</t>
  </si>
  <si>
    <t>Balázs Veres</t>
  </si>
  <si>
    <t>Sebastian Esser</t>
  </si>
  <si>
    <t>Antti Vuento</t>
  </si>
  <si>
    <t>Robert Mayer</t>
  </si>
  <si>
    <t>Werner Riebesel</t>
  </si>
  <si>
    <t>Lucas Konstantinoff</t>
  </si>
  <si>
    <t>Aki Vuckovic</t>
  </si>
  <si>
    <t>Jozef ?ierny</t>
  </si>
  <si>
    <t>András Rácz</t>
  </si>
  <si>
    <t>Tino Fillinger</t>
  </si>
  <si>
    <t>László Vass</t>
  </si>
  <si>
    <t>Marcus Holzmüller</t>
  </si>
  <si>
    <t>Szymon Wacior</t>
  </si>
  <si>
    <t>Dirk Bergold</t>
  </si>
  <si>
    <t>János Kazai</t>
  </si>
  <si>
    <t>Daniel Veble</t>
  </si>
  <si>
    <t>Anton Abrell</t>
  </si>
  <si>
    <t>Gergely Hrubó</t>
  </si>
  <si>
    <t>Kornél Tári</t>
  </si>
  <si>
    <t>Pavol Kudela</t>
  </si>
  <si>
    <t>Benedek Orbán</t>
  </si>
  <si>
    <t>Szilárd Pálinkás</t>
  </si>
  <si>
    <t>Christian Eß</t>
  </si>
  <si>
    <t>Viktor Schelhas</t>
  </si>
  <si>
    <t>Maja Simenc</t>
  </si>
  <si>
    <t>Aaron Maxwell Andrews</t>
  </si>
  <si>
    <t>Ádám Oláh</t>
  </si>
  <si>
    <t>Tomislav Goricki</t>
  </si>
  <si>
    <t>Franjo Kiri?</t>
  </si>
  <si>
    <t>Karl Hinterlechner</t>
  </si>
  <si>
    <t>Simon Arh</t>
  </si>
  <si>
    <t>Csaba Balsai</t>
  </si>
  <si>
    <t>Roman Miezga</t>
  </si>
  <si>
    <t>Vladimir Spacil</t>
  </si>
  <si>
    <t>Daniela Filandrová</t>
  </si>
  <si>
    <t>Andreas Spang</t>
  </si>
  <si>
    <t>Florian Zaha</t>
  </si>
  <si>
    <t>Georg Pitterle</t>
  </si>
  <si>
    <t>Marcel Gala</t>
  </si>
  <si>
    <t>Nils Haag</t>
  </si>
  <si>
    <t>Tadeas Priklopil</t>
  </si>
  <si>
    <t>Harald Kucera</t>
  </si>
  <si>
    <t>László Boga</t>
  </si>
  <si>
    <t>Matthias Türmer</t>
  </si>
  <si>
    <t>Andras Racz</t>
  </si>
  <si>
    <t>Kristijan SklepiÄ?</t>
  </si>
  <si>
    <t>Dalibor Pales</t>
  </si>
  <si>
    <t>Daniela Schälchli-Spang</t>
  </si>
  <si>
    <t>György Csepeli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</si>
</sst>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1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0" fillId="15" borderId="0" xfId="0" quotePrefix="1" applyFill="1"/>
    <xf numFmtId="0" fontId="46" fillId="39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7"/>
                <c:pt idx="0">
                  <c:v>Bernd Wender</c:v>
                </c:pt>
                <c:pt idx="1">
                  <c:v>Dani Hatvani</c:v>
                </c:pt>
                <c:pt idx="2">
                  <c:v>Johannes Hielfer</c:v>
                </c:pt>
                <c:pt idx="3">
                  <c:v>Günther Kaimberger</c:v>
                </c:pt>
                <c:pt idx="4">
                  <c:v>Johannes Petz</c:v>
                </c:pt>
                <c:pt idx="5">
                  <c:v>Reinhold Schachner</c:v>
                </c:pt>
                <c:pt idx="6">
                  <c:v>Jakob Gusenbauer</c:v>
                </c:pt>
                <c:pt idx="7">
                  <c:v>Róbert Furka</c:v>
                </c:pt>
                <c:pt idx="8">
                  <c:v>Richard Kollar</c:v>
                </c:pt>
                <c:pt idx="9">
                  <c:v>Otfried Derschmidt</c:v>
                </c:pt>
                <c:pt idx="10">
                  <c:v>Lukas Froschauer</c:v>
                </c:pt>
                <c:pt idx="11">
                  <c:v>Karl Seper</c:v>
                </c:pt>
                <c:pt idx="12">
                  <c:v>Markus Riepler</c:v>
                </c:pt>
                <c:pt idx="13">
                  <c:v>Harald Dehner</c:v>
                </c:pt>
                <c:pt idx="14">
                  <c:v>Bernd Kolmanz</c:v>
                </c:pt>
                <c:pt idx="15">
                  <c:v>Arno Lingenhel</c:v>
                </c:pt>
                <c:pt idx="16">
                  <c:v>Katharina Gusenbauer</c:v>
                </c:pt>
                <c:pt idx="17">
                  <c:v>Péter Krámer</c:v>
                </c:pt>
                <c:pt idx="18">
                  <c:v>Gerold Lehner</c:v>
                </c:pt>
                <c:pt idx="19">
                  <c:v>Gerhard Fluch</c:v>
                </c:pt>
                <c:pt idx="20">
                  <c:v>Martin Gutternigg</c:v>
                </c:pt>
                <c:pt idx="21">
                  <c:v>Barnabas Jozsa</c:v>
                </c:pt>
                <c:pt idx="22">
                  <c:v>Helmut Heizeneder</c:v>
                </c:pt>
                <c:pt idx="23">
                  <c:v>Laurenz Schaurhofer</c:v>
                </c:pt>
                <c:pt idx="24">
                  <c:v>Wolfgang Pratl</c:v>
                </c:pt>
                <c:pt idx="25">
                  <c:v>Martin Zeilbauer</c:v>
                </c:pt>
                <c:pt idx="26">
                  <c:v>Tommy Vacca</c:v>
                </c:pt>
                <c:pt idx="27">
                  <c:v>Katka Bodova</c:v>
                </c:pt>
                <c:pt idx="28">
                  <c:v>Robin Binder</c:v>
                </c:pt>
                <c:pt idx="29">
                  <c:v>Matthias Palmetshofer</c:v>
                </c:pt>
                <c:pt idx="30">
                  <c:v>Thorsten Hasawenth</c:v>
                </c:pt>
                <c:pt idx="31">
                  <c:v>Martin Killinger</c:v>
                </c:pt>
                <c:pt idx="32">
                  <c:v>Irmgard Derschmidt</c:v>
                </c:pt>
                <c:pt idx="33">
                  <c:v>Birgit Lingenhel</c:v>
                </c:pt>
                <c:pt idx="34">
                  <c:v>Til Schönmayr</c:v>
                </c:pt>
                <c:pt idx="35">
                  <c:v>Laszló Bak</c:v>
                </c:pt>
                <c:pt idx="36">
                  <c:v>Benedek Orban</c:v>
                </c:pt>
                <c:pt idx="37">
                  <c:v>Benny Zalán</c:v>
                </c:pt>
                <c:pt idx="38">
                  <c:v>Alois Obernberger</c:v>
                </c:pt>
                <c:pt idx="39">
                  <c:v>Alexander Kukuvec</c:v>
                </c:pt>
                <c:pt idx="40">
                  <c:v>Rudolf Haag</c:v>
                </c:pt>
                <c:pt idx="41">
                  <c:v>Thomas Panhofer</c:v>
                </c:pt>
                <c:pt idx="42">
                  <c:v>Michael Greilinger</c:v>
                </c:pt>
                <c:pt idx="43">
                  <c:v>Wolf Naetar</c:v>
                </c:pt>
                <c:pt idx="44">
                  <c:v>Péter Hársfai</c:v>
                </c:pt>
                <c:pt idx="45">
                  <c:v>Bernhard Palmetshofer</c:v>
                </c:pt>
                <c:pt idx="46">
                  <c:v>Stefan Peham</c:v>
                </c:pt>
                <c:pt idx="47">
                  <c:v>Roland Dunzendorfer</c:v>
                </c:pt>
                <c:pt idx="48">
                  <c:v>Leo Reichel</c:v>
                </c:pt>
                <c:pt idx="49">
                  <c:v>Sonja Palmetshofer</c:v>
                </c:pt>
                <c:pt idx="50">
                  <c:v>Andreas Emberger</c:v>
                </c:pt>
                <c:pt idx="51">
                  <c:v>Peter Naderer</c:v>
                </c:pt>
                <c:pt idx="52">
                  <c:v>Florian Lingenhel</c:v>
                </c:pt>
                <c:pt idx="53">
                  <c:v>Günter Grobner</c:v>
                </c:pt>
                <c:pt idx="54">
                  <c:v>Manuel Oman</c:v>
                </c:pt>
                <c:pt idx="55">
                  <c:v>Oliver Heel</c:v>
                </c:pt>
                <c:pt idx="56">
                  <c:v>Manuel Auböck</c:v>
                </c:pt>
                <c:pt idx="57">
                  <c:v>Tamas Gajer</c:v>
                </c:pt>
                <c:pt idx="58">
                  <c:v>Róbert Hatvani</c:v>
                </c:pt>
                <c:pt idx="59">
                  <c:v>Franz Weichselbaumer</c:v>
                </c:pt>
                <c:pt idx="60">
                  <c:v>Christian Stepanek</c:v>
                </c:pt>
                <c:pt idx="61">
                  <c:v>Alexander Datzinger</c:v>
                </c:pt>
                <c:pt idx="62">
                  <c:v>Gabriele Gould</c:v>
                </c:pt>
                <c:pt idx="63">
                  <c:v>Michael Himmer</c:v>
                </c:pt>
                <c:pt idx="64">
                  <c:v>Michaela Trimmel</c:v>
                </c:pt>
                <c:pt idx="65">
                  <c:v>Dominik Killinger</c:v>
                </c:pt>
                <c:pt idx="66">
                  <c:v>Hannes Buschenreithner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7"/>
                <c:pt idx="0">
                  <c:v>-15</c:v>
                </c:pt>
                <c:pt idx="1">
                  <c:v>-16</c:v>
                </c:pt>
                <c:pt idx="2">
                  <c:v>-18</c:v>
                </c:pt>
                <c:pt idx="3">
                  <c:v>-17</c:v>
                </c:pt>
                <c:pt idx="4">
                  <c:v>-14</c:v>
                </c:pt>
                <c:pt idx="5">
                  <c:v>-18</c:v>
                </c:pt>
                <c:pt idx="6">
                  <c:v>-19</c:v>
                </c:pt>
                <c:pt idx="7">
                  <c:v>-14</c:v>
                </c:pt>
                <c:pt idx="8">
                  <c:v>-16</c:v>
                </c:pt>
                <c:pt idx="9">
                  <c:v>-14</c:v>
                </c:pt>
                <c:pt idx="10">
                  <c:v>-12</c:v>
                </c:pt>
                <c:pt idx="11">
                  <c:v>-15</c:v>
                </c:pt>
                <c:pt idx="12">
                  <c:v>-13</c:v>
                </c:pt>
                <c:pt idx="13">
                  <c:v>-10</c:v>
                </c:pt>
                <c:pt idx="14">
                  <c:v>-11</c:v>
                </c:pt>
                <c:pt idx="15">
                  <c:v>-9</c:v>
                </c:pt>
                <c:pt idx="16">
                  <c:v>-9</c:v>
                </c:pt>
                <c:pt idx="17">
                  <c:v>-7</c:v>
                </c:pt>
                <c:pt idx="18">
                  <c:v>-7</c:v>
                </c:pt>
                <c:pt idx="19">
                  <c:v>-3</c:v>
                </c:pt>
                <c:pt idx="20">
                  <c:v>-11</c:v>
                </c:pt>
                <c:pt idx="21">
                  <c:v>-7</c:v>
                </c:pt>
                <c:pt idx="22">
                  <c:v>-8</c:v>
                </c:pt>
                <c:pt idx="23">
                  <c:v>-12</c:v>
                </c:pt>
                <c:pt idx="24">
                  <c:v>-10</c:v>
                </c:pt>
                <c:pt idx="25">
                  <c:v>-6</c:v>
                </c:pt>
                <c:pt idx="26">
                  <c:v>-8</c:v>
                </c:pt>
                <c:pt idx="27">
                  <c:v>-7</c:v>
                </c:pt>
                <c:pt idx="28">
                  <c:v>-9</c:v>
                </c:pt>
                <c:pt idx="29">
                  <c:v>-6</c:v>
                </c:pt>
                <c:pt idx="30">
                  <c:v>-3</c:v>
                </c:pt>
                <c:pt idx="31">
                  <c:v>-5</c:v>
                </c:pt>
                <c:pt idx="32">
                  <c:v>-2</c:v>
                </c:pt>
                <c:pt idx="33">
                  <c:v>-2</c:v>
                </c:pt>
                <c:pt idx="34">
                  <c:v>-9</c:v>
                </c:pt>
                <c:pt idx="35">
                  <c:v>-8</c:v>
                </c:pt>
                <c:pt idx="36">
                  <c:v>-6</c:v>
                </c:pt>
                <c:pt idx="37">
                  <c:v>-8</c:v>
                </c:pt>
                <c:pt idx="38">
                  <c:v>-8</c:v>
                </c:pt>
                <c:pt idx="39">
                  <c:v>-9</c:v>
                </c:pt>
                <c:pt idx="40">
                  <c:v>-6</c:v>
                </c:pt>
                <c:pt idx="41">
                  <c:v>-4</c:v>
                </c:pt>
                <c:pt idx="42">
                  <c:v>-6</c:v>
                </c:pt>
                <c:pt idx="43">
                  <c:v>-5</c:v>
                </c:pt>
                <c:pt idx="44">
                  <c:v>-4</c:v>
                </c:pt>
                <c:pt idx="45">
                  <c:v>-4</c:v>
                </c:pt>
                <c:pt idx="46">
                  <c:v>-7</c:v>
                </c:pt>
                <c:pt idx="47">
                  <c:v>-3</c:v>
                </c:pt>
                <c:pt idx="48">
                  <c:v>-5</c:v>
                </c:pt>
                <c:pt idx="49">
                  <c:v>-1</c:v>
                </c:pt>
                <c:pt idx="50">
                  <c:v>-2</c:v>
                </c:pt>
                <c:pt idx="51">
                  <c:v>-4</c:v>
                </c:pt>
                <c:pt idx="52">
                  <c:v>-3</c:v>
                </c:pt>
                <c:pt idx="53">
                  <c:v>-2</c:v>
                </c:pt>
                <c:pt idx="54">
                  <c:v>-3</c:v>
                </c:pt>
                <c:pt idx="55">
                  <c:v>-1</c:v>
                </c:pt>
                <c:pt idx="56">
                  <c:v>-2</c:v>
                </c:pt>
                <c:pt idx="57">
                  <c:v>-1</c:v>
                </c:pt>
                <c:pt idx="59">
                  <c:v>-1</c:v>
                </c:pt>
                <c:pt idx="60">
                  <c:v>-3</c:v>
                </c:pt>
                <c:pt idx="61">
                  <c:v>-1</c:v>
                </c:pt>
                <c:pt idx="63">
                  <c:v>-1</c:v>
                </c:pt>
                <c:pt idx="65">
                  <c:v>-4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7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14</c:v>
                </c:pt>
                <c:pt idx="10">
                  <c:v>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17</c:v>
                </c:pt>
                <c:pt idx="17">
                  <c:v>8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18</c:v>
                </c:pt>
                <c:pt idx="25">
                  <c:v>13</c:v>
                </c:pt>
                <c:pt idx="26">
                  <c:v>17</c:v>
                </c:pt>
                <c:pt idx="27">
                  <c:v>22</c:v>
                </c:pt>
                <c:pt idx="28">
                  <c:v>13</c:v>
                </c:pt>
                <c:pt idx="29">
                  <c:v>23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9</c:v>
                </c:pt>
                <c:pt idx="35">
                  <c:v>23</c:v>
                </c:pt>
                <c:pt idx="36">
                  <c:v>10</c:v>
                </c:pt>
                <c:pt idx="37">
                  <c:v>17</c:v>
                </c:pt>
                <c:pt idx="38">
                  <c:v>18</c:v>
                </c:pt>
                <c:pt idx="39">
                  <c:v>16</c:v>
                </c:pt>
                <c:pt idx="40">
                  <c:v>19</c:v>
                </c:pt>
                <c:pt idx="41">
                  <c:v>22</c:v>
                </c:pt>
                <c:pt idx="42">
                  <c:v>21</c:v>
                </c:pt>
                <c:pt idx="43">
                  <c:v>22</c:v>
                </c:pt>
                <c:pt idx="44">
                  <c:v>13</c:v>
                </c:pt>
                <c:pt idx="45">
                  <c:v>15</c:v>
                </c:pt>
                <c:pt idx="46">
                  <c:v>18</c:v>
                </c:pt>
                <c:pt idx="47">
                  <c:v>16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19</c:v>
                </c:pt>
                <c:pt idx="52">
                  <c:v>24</c:v>
                </c:pt>
                <c:pt idx="53">
                  <c:v>22</c:v>
                </c:pt>
                <c:pt idx="54">
                  <c:v>24</c:v>
                </c:pt>
                <c:pt idx="55">
                  <c:v>20</c:v>
                </c:pt>
                <c:pt idx="56">
                  <c:v>17</c:v>
                </c:pt>
                <c:pt idx="57">
                  <c:v>22</c:v>
                </c:pt>
                <c:pt idx="58">
                  <c:v>28</c:v>
                </c:pt>
                <c:pt idx="59">
                  <c:v>26</c:v>
                </c:pt>
                <c:pt idx="60">
                  <c:v>13</c:v>
                </c:pt>
                <c:pt idx="61">
                  <c:v>24</c:v>
                </c:pt>
                <c:pt idx="62">
                  <c:v>31</c:v>
                </c:pt>
                <c:pt idx="63">
                  <c:v>25</c:v>
                </c:pt>
                <c:pt idx="64">
                  <c:v>26</c:v>
                </c:pt>
                <c:pt idx="65">
                  <c:v>12</c:v>
                </c:pt>
                <c:pt idx="66">
                  <c:v>15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7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6</c:v>
                </c:pt>
                <c:pt idx="33">
                  <c:v>7</c:v>
                </c:pt>
                <c:pt idx="34">
                  <c:v>1</c:v>
                </c:pt>
                <c:pt idx="35">
                  <c:v>2</c:v>
                </c:pt>
                <c:pt idx="36">
                  <c:v>8</c:v>
                </c:pt>
                <c:pt idx="37">
                  <c:v>4</c:v>
                </c:pt>
                <c:pt idx="38">
                  <c:v>6</c:v>
                </c:pt>
                <c:pt idx="39">
                  <c:v>8</c:v>
                </c:pt>
                <c:pt idx="40">
                  <c:v>5</c:v>
                </c:pt>
                <c:pt idx="41">
                  <c:v>3</c:v>
                </c:pt>
                <c:pt idx="42">
                  <c:v>6</c:v>
                </c:pt>
                <c:pt idx="43">
                  <c:v>5</c:v>
                </c:pt>
                <c:pt idx="44">
                  <c:v>7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9</c:v>
                </c:pt>
                <c:pt idx="52">
                  <c:v>6</c:v>
                </c:pt>
                <c:pt idx="53">
                  <c:v>6</c:v>
                </c:pt>
                <c:pt idx="54">
                  <c:v>7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8</c:v>
                </c:pt>
                <c:pt idx="59">
                  <c:v>10</c:v>
                </c:pt>
                <c:pt idx="60">
                  <c:v>13</c:v>
                </c:pt>
                <c:pt idx="61">
                  <c:v>11</c:v>
                </c:pt>
                <c:pt idx="62">
                  <c:v>15</c:v>
                </c:pt>
                <c:pt idx="63">
                  <c:v>16</c:v>
                </c:pt>
                <c:pt idx="64">
                  <c:v>29</c:v>
                </c:pt>
                <c:pt idx="65">
                  <c:v>10</c:v>
                </c:pt>
                <c:pt idx="6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71695488"/>
        <c:axId val="171914368"/>
      </c:barChart>
      <c:catAx>
        <c:axId val="17169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71914368"/>
        <c:crosses val="autoZero"/>
        <c:auto val="1"/>
        <c:lblAlgn val="ctr"/>
        <c:lblOffset val="100"/>
        <c:tickLblSkip val="1"/>
        <c:noMultiLvlLbl val="0"/>
      </c:catAx>
      <c:valAx>
        <c:axId val="1719143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716954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9"/>
                <c:pt idx="0" formatCode="General">
                  <c:v>-0.39999999999999991</c:v>
                </c:pt>
                <c:pt idx="1">
                  <c:v>0</c:v>
                </c:pt>
                <c:pt idx="2" formatCode="General">
                  <c:v>-0.20000000000000018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-0.10000000000000009</c:v>
                </c:pt>
                <c:pt idx="6" formatCode="General">
                  <c:v>-0.20000000000000018</c:v>
                </c:pt>
                <c:pt idx="7" formatCode="General">
                  <c:v>0.29999999999999982</c:v>
                </c:pt>
                <c:pt idx="8" formatCode="General">
                  <c:v>-0.29999999999999982</c:v>
                </c:pt>
                <c:pt idx="9" formatCode="General">
                  <c:v>-0.29999999999999982</c:v>
                </c:pt>
                <c:pt idx="10" formatCode="General">
                  <c:v>-0.10000000000000009</c:v>
                </c:pt>
                <c:pt idx="11" formatCode="General">
                  <c:v>-0.10000000000000009</c:v>
                </c:pt>
                <c:pt idx="12" formatCode="General">
                  <c:v>-0.20000000000000018</c:v>
                </c:pt>
                <c:pt idx="13" formatCode="General">
                  <c:v>0.10000000000000009</c:v>
                </c:pt>
                <c:pt idx="14" formatCode="General">
                  <c:v>-0.20000000000000018</c:v>
                </c:pt>
                <c:pt idx="15" formatCode="General">
                  <c:v>0.29999999999999982</c:v>
                </c:pt>
                <c:pt idx="16" formatCode="General">
                  <c:v>0.29999999999999982</c:v>
                </c:pt>
                <c:pt idx="17" formatCode="General">
                  <c:v>0.5</c:v>
                </c:pt>
                <c:pt idx="18" formatCode="General">
                  <c:v>-0.39999999999999991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9"/>
                <c:pt idx="0" formatCode="General">
                  <c:v>0.5</c:v>
                </c:pt>
                <c:pt idx="1">
                  <c:v>0.79999999999999982</c:v>
                </c:pt>
                <c:pt idx="2" formatCode="General">
                  <c:v>0.39999999999999991</c:v>
                </c:pt>
                <c:pt idx="3" formatCode="General">
                  <c:v>0.60000000000000009</c:v>
                </c:pt>
                <c:pt idx="4" formatCode="General">
                  <c:v>0.5</c:v>
                </c:pt>
                <c:pt idx="5" formatCode="General">
                  <c:v>0.5</c:v>
                </c:pt>
                <c:pt idx="6" formatCode="General">
                  <c:v>0</c:v>
                </c:pt>
                <c:pt idx="7" formatCode="General">
                  <c:v>0.79999999999999982</c:v>
                </c:pt>
                <c:pt idx="8" formatCode="General">
                  <c:v>-0.39999999999999991</c:v>
                </c:pt>
                <c:pt idx="9" formatCode="General">
                  <c:v>0</c:v>
                </c:pt>
                <c:pt idx="10" formatCode="General">
                  <c:v>0.20000000000000018</c:v>
                </c:pt>
                <c:pt idx="11" formatCode="General">
                  <c:v>0.70000000000000018</c:v>
                </c:pt>
                <c:pt idx="12" formatCode="General">
                  <c:v>0.29999999999999982</c:v>
                </c:pt>
                <c:pt idx="13" formatCode="General">
                  <c:v>0.5</c:v>
                </c:pt>
                <c:pt idx="14" formatCode="General">
                  <c:v>0.5</c:v>
                </c:pt>
                <c:pt idx="15" formatCode="General">
                  <c:v>0.39999999999999991</c:v>
                </c:pt>
                <c:pt idx="16" formatCode="General">
                  <c:v>0.40000000000000036</c:v>
                </c:pt>
                <c:pt idx="17" formatCode="General">
                  <c:v>0.89999999999999991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47904"/>
        <c:axId val="171950080"/>
      </c:barChart>
      <c:catAx>
        <c:axId val="17194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719500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7195008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947904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-1</c:v>
                </c:pt>
                <c:pt idx="48">
                  <c:v>-2</c:v>
                </c:pt>
                <c:pt idx="49">
                  <c:v>-2</c:v>
                </c:pt>
                <c:pt idx="50">
                  <c:v>-3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-5</c:v>
                </c:pt>
                <c:pt idx="56">
                  <c:v>-3</c:v>
                </c:pt>
                <c:pt idx="57">
                  <c:v>-4</c:v>
                </c:pt>
                <c:pt idx="58">
                  <c:v>-5</c:v>
                </c:pt>
                <c:pt idx="59">
                  <c:v>-4</c:v>
                </c:pt>
                <c:pt idx="60">
                  <c:v>-5</c:v>
                </c:pt>
                <c:pt idx="61">
                  <c:v>-6</c:v>
                </c:pt>
                <c:pt idx="62">
                  <c:v>-6</c:v>
                </c:pt>
                <c:pt idx="63">
                  <c:v>-6</c:v>
                </c:pt>
                <c:pt idx="64">
                  <c:v>-6</c:v>
                </c:pt>
                <c:pt idx="65">
                  <c:v>-6</c:v>
                </c:pt>
                <c:pt idx="66">
                  <c:v>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-4</c:v>
                </c:pt>
                <c:pt idx="35">
                  <c:v>-3</c:v>
                </c:pt>
                <c:pt idx="36">
                  <c:v>-4</c:v>
                </c:pt>
                <c:pt idx="37">
                  <c:v>-3</c:v>
                </c:pt>
                <c:pt idx="38">
                  <c:v>-3</c:v>
                </c:pt>
                <c:pt idx="39">
                  <c:v>-4</c:v>
                </c:pt>
                <c:pt idx="40">
                  <c:v>-4</c:v>
                </c:pt>
                <c:pt idx="41">
                  <c:v>-3</c:v>
                </c:pt>
                <c:pt idx="42">
                  <c:v>-3</c:v>
                </c:pt>
                <c:pt idx="43">
                  <c:v>-3</c:v>
                </c:pt>
                <c:pt idx="44">
                  <c:v>-3</c:v>
                </c:pt>
                <c:pt idx="45">
                  <c:v>-3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-6</c:v>
                </c:pt>
                <c:pt idx="51">
                  <c:v>-7</c:v>
                </c:pt>
                <c:pt idx="52">
                  <c:v>-6</c:v>
                </c:pt>
                <c:pt idx="53">
                  <c:v>-5</c:v>
                </c:pt>
                <c:pt idx="54">
                  <c:v>-5</c:v>
                </c:pt>
                <c:pt idx="55">
                  <c:v>-5</c:v>
                </c:pt>
                <c:pt idx="56">
                  <c:v>-5</c:v>
                </c:pt>
                <c:pt idx="57">
                  <c:v>-6</c:v>
                </c:pt>
                <c:pt idx="58">
                  <c:v>-6</c:v>
                </c:pt>
                <c:pt idx="59">
                  <c:v>-7</c:v>
                </c:pt>
                <c:pt idx="60">
                  <c:v>-7</c:v>
                </c:pt>
                <c:pt idx="61">
                  <c:v>-7</c:v>
                </c:pt>
                <c:pt idx="62">
                  <c:v>-6</c:v>
                </c:pt>
                <c:pt idx="63">
                  <c:v>-5</c:v>
                </c:pt>
                <c:pt idx="64">
                  <c:v>-4</c:v>
                </c:pt>
                <c:pt idx="65">
                  <c:v>-4</c:v>
                </c:pt>
                <c:pt idx="66">
                  <c:v>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-1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-1</c:v>
                </c:pt>
                <c:pt idx="33">
                  <c:v>-2</c:v>
                </c:pt>
                <c:pt idx="34">
                  <c:v>-2</c:v>
                </c:pt>
                <c:pt idx="35">
                  <c:v>-1</c:v>
                </c:pt>
                <c:pt idx="36">
                  <c:v>-2</c:v>
                </c:pt>
                <c:pt idx="37">
                  <c:v>-2</c:v>
                </c:pt>
                <c:pt idx="38">
                  <c:v>-3</c:v>
                </c:pt>
                <c:pt idx="39">
                  <c:v>-3</c:v>
                </c:pt>
                <c:pt idx="40">
                  <c:v>-4</c:v>
                </c:pt>
                <c:pt idx="41">
                  <c:v>-5</c:v>
                </c:pt>
                <c:pt idx="42">
                  <c:v>-5</c:v>
                </c:pt>
                <c:pt idx="43">
                  <c:v>-5</c:v>
                </c:pt>
                <c:pt idx="44">
                  <c:v>-5</c:v>
                </c:pt>
                <c:pt idx="45">
                  <c:v>-5</c:v>
                </c:pt>
                <c:pt idx="46">
                  <c:v>-5</c:v>
                </c:pt>
                <c:pt idx="47">
                  <c:v>-6</c:v>
                </c:pt>
                <c:pt idx="48">
                  <c:v>-6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-7</c:v>
                </c:pt>
                <c:pt idx="53">
                  <c:v>-7</c:v>
                </c:pt>
                <c:pt idx="54">
                  <c:v>-7</c:v>
                </c:pt>
                <c:pt idx="55">
                  <c:v>-3</c:v>
                </c:pt>
                <c:pt idx="56">
                  <c:v>-3</c:v>
                </c:pt>
                <c:pt idx="57">
                  <c:v>-4</c:v>
                </c:pt>
                <c:pt idx="58">
                  <c:v>-4</c:v>
                </c:pt>
                <c:pt idx="59">
                  <c:v>-4</c:v>
                </c:pt>
                <c:pt idx="60">
                  <c:v>-4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-5</c:v>
                </c:pt>
                <c:pt idx="65">
                  <c:v>-5</c:v>
                </c:pt>
                <c:pt idx="66">
                  <c:v>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-3</c:v>
                </c:pt>
                <c:pt idx="20">
                  <c:v>-4</c:v>
                </c:pt>
                <c:pt idx="21">
                  <c:v>-4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-4</c:v>
                </c:pt>
                <c:pt idx="26">
                  <c:v>-3</c:v>
                </c:pt>
                <c:pt idx="27">
                  <c:v>-4</c:v>
                </c:pt>
                <c:pt idx="28">
                  <c:v>-3</c:v>
                </c:pt>
                <c:pt idx="29">
                  <c:v>-3</c:v>
                </c:pt>
                <c:pt idx="30">
                  <c:v>-4</c:v>
                </c:pt>
                <c:pt idx="31">
                  <c:v>-4</c:v>
                </c:pt>
                <c:pt idx="32">
                  <c:v>-5</c:v>
                </c:pt>
                <c:pt idx="33">
                  <c:v>-5</c:v>
                </c:pt>
                <c:pt idx="34">
                  <c:v>-4</c:v>
                </c:pt>
                <c:pt idx="35">
                  <c:v>-4</c:v>
                </c:pt>
                <c:pt idx="36">
                  <c:v>-4</c:v>
                </c:pt>
                <c:pt idx="37">
                  <c:v>-4</c:v>
                </c:pt>
                <c:pt idx="38">
                  <c:v>-5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-5</c:v>
                </c:pt>
                <c:pt idx="43">
                  <c:v>-5</c:v>
                </c:pt>
                <c:pt idx="44">
                  <c:v>-6</c:v>
                </c:pt>
                <c:pt idx="45">
                  <c:v>-5</c:v>
                </c:pt>
                <c:pt idx="46">
                  <c:v>-3</c:v>
                </c:pt>
                <c:pt idx="47">
                  <c:v>-3</c:v>
                </c:pt>
                <c:pt idx="48">
                  <c:v>-4</c:v>
                </c:pt>
                <c:pt idx="49">
                  <c:v>-4</c:v>
                </c:pt>
                <c:pt idx="50">
                  <c:v>-4</c:v>
                </c:pt>
                <c:pt idx="51">
                  <c:v>-4</c:v>
                </c:pt>
                <c:pt idx="52">
                  <c:v>-3</c:v>
                </c:pt>
                <c:pt idx="53">
                  <c:v>-4</c:v>
                </c:pt>
                <c:pt idx="54">
                  <c:v>-4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-4</c:v>
                </c:pt>
                <c:pt idx="59">
                  <c:v>-4</c:v>
                </c:pt>
                <c:pt idx="60">
                  <c:v>-4</c:v>
                </c:pt>
                <c:pt idx="61">
                  <c:v>-5</c:v>
                </c:pt>
                <c:pt idx="62">
                  <c:v>-3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93728"/>
        <c:axId val="171995904"/>
      </c:lineChart>
      <c:catAx>
        <c:axId val="171993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1995904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71995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99372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6</c:v>
                </c:pt>
                <c:pt idx="57">
                  <c:v>6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10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15</c:v>
                </c:pt>
                <c:pt idx="48">
                  <c:v>16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20</c:v>
                </c:pt>
                <c:pt idx="60">
                  <c:v>20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20</c:v>
                </c:pt>
                <c:pt idx="65">
                  <c:v>21</c:v>
                </c:pt>
                <c:pt idx="66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  <c:pt idx="25">
                  <c:v>15</c:v>
                </c:pt>
                <c:pt idx="26">
                  <c:v>15</c:v>
                </c:pt>
                <c:pt idx="27">
                  <c:v>16</c:v>
                </c:pt>
                <c:pt idx="28">
                  <c:v>16</c:v>
                </c:pt>
                <c:pt idx="29">
                  <c:v>15</c:v>
                </c:pt>
                <c:pt idx="30">
                  <c:v>15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20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23</c:v>
                </c:pt>
                <c:pt idx="46">
                  <c:v>24</c:v>
                </c:pt>
                <c:pt idx="47">
                  <c:v>23</c:v>
                </c:pt>
                <c:pt idx="48">
                  <c:v>24</c:v>
                </c:pt>
                <c:pt idx="49">
                  <c:v>24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  <c:pt idx="55">
                  <c:v>28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32</c:v>
                </c:pt>
                <c:pt idx="62">
                  <c:v>33</c:v>
                </c:pt>
                <c:pt idx="63">
                  <c:v>34</c:v>
                </c:pt>
                <c:pt idx="64">
                  <c:v>35</c:v>
                </c:pt>
                <c:pt idx="65">
                  <c:v>35</c:v>
                </c:pt>
                <c:pt idx="66">
                  <c:v>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20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25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29</c:v>
                </c:pt>
                <c:pt idx="56">
                  <c:v>31</c:v>
                </c:pt>
                <c:pt idx="57">
                  <c:v>31</c:v>
                </c:pt>
                <c:pt idx="58">
                  <c:v>33</c:v>
                </c:pt>
                <c:pt idx="59">
                  <c:v>35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99616"/>
        <c:axId val="181605888"/>
      </c:lineChart>
      <c:catAx>
        <c:axId val="181599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81605888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8160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996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9"/>
                <c:pt idx="0">
                  <c:v>-46</c:v>
                </c:pt>
                <c:pt idx="1">
                  <c:v>-8</c:v>
                </c:pt>
                <c:pt idx="2">
                  <c:v>-27</c:v>
                </c:pt>
                <c:pt idx="3">
                  <c:v>-18</c:v>
                </c:pt>
                <c:pt idx="4">
                  <c:v>-12</c:v>
                </c:pt>
                <c:pt idx="5">
                  <c:v>-11</c:v>
                </c:pt>
                <c:pt idx="6">
                  <c:v>-27</c:v>
                </c:pt>
                <c:pt idx="7">
                  <c:v>-14</c:v>
                </c:pt>
                <c:pt idx="8">
                  <c:v>-57</c:v>
                </c:pt>
                <c:pt idx="9">
                  <c:v>-27</c:v>
                </c:pt>
                <c:pt idx="10">
                  <c:v>-31</c:v>
                </c:pt>
                <c:pt idx="11">
                  <c:v>-18</c:v>
                </c:pt>
                <c:pt idx="12">
                  <c:v>-29</c:v>
                </c:pt>
                <c:pt idx="13">
                  <c:v>-18</c:v>
                </c:pt>
                <c:pt idx="14">
                  <c:v>-16</c:v>
                </c:pt>
                <c:pt idx="15">
                  <c:v>-8</c:v>
                </c:pt>
                <c:pt idx="16">
                  <c:v>-47</c:v>
                </c:pt>
                <c:pt idx="17">
                  <c:v>0</c:v>
                </c:pt>
                <c:pt idx="18">
                  <c:v>-39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9"/>
                <c:pt idx="0">
                  <c:v>37</c:v>
                </c:pt>
                <c:pt idx="1">
                  <c:v>72</c:v>
                </c:pt>
                <c:pt idx="2">
                  <c:v>40</c:v>
                </c:pt>
                <c:pt idx="3">
                  <c:v>55</c:v>
                </c:pt>
                <c:pt idx="4">
                  <c:v>42</c:v>
                </c:pt>
                <c:pt idx="5">
                  <c:v>50</c:v>
                </c:pt>
                <c:pt idx="6">
                  <c:v>41</c:v>
                </c:pt>
                <c:pt idx="7">
                  <c:v>53</c:v>
                </c:pt>
                <c:pt idx="8">
                  <c:v>56</c:v>
                </c:pt>
                <c:pt idx="9">
                  <c:v>51</c:v>
                </c:pt>
                <c:pt idx="10">
                  <c:v>41</c:v>
                </c:pt>
                <c:pt idx="11">
                  <c:v>60</c:v>
                </c:pt>
                <c:pt idx="12">
                  <c:v>36</c:v>
                </c:pt>
                <c:pt idx="13">
                  <c:v>67</c:v>
                </c:pt>
                <c:pt idx="14">
                  <c:v>42</c:v>
                </c:pt>
                <c:pt idx="15">
                  <c:v>70</c:v>
                </c:pt>
                <c:pt idx="16">
                  <c:v>40</c:v>
                </c:pt>
                <c:pt idx="17">
                  <c:v>84</c:v>
                </c:pt>
                <c:pt idx="18">
                  <c:v>41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10</c:v>
                </c:pt>
                <c:pt idx="3">
                  <c:v>13</c:v>
                </c:pt>
                <c:pt idx="4">
                  <c:v>6</c:v>
                </c:pt>
                <c:pt idx="5">
                  <c:v>17</c:v>
                </c:pt>
                <c:pt idx="6">
                  <c:v>8</c:v>
                </c:pt>
                <c:pt idx="7">
                  <c:v>38</c:v>
                </c:pt>
                <c:pt idx="8">
                  <c:v>5</c:v>
                </c:pt>
                <c:pt idx="9">
                  <c:v>12</c:v>
                </c:pt>
                <c:pt idx="10">
                  <c:v>3</c:v>
                </c:pt>
                <c:pt idx="11">
                  <c:v>27</c:v>
                </c:pt>
                <c:pt idx="12">
                  <c:v>6</c:v>
                </c:pt>
                <c:pt idx="13">
                  <c:v>28</c:v>
                </c:pt>
                <c:pt idx="14">
                  <c:v>5</c:v>
                </c:pt>
                <c:pt idx="15">
                  <c:v>26</c:v>
                </c:pt>
                <c:pt idx="16">
                  <c:v>24</c:v>
                </c:pt>
                <c:pt idx="17">
                  <c:v>35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1167872"/>
        <c:axId val="191177856"/>
      </c:barChart>
      <c:catAx>
        <c:axId val="191167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1177856"/>
        <c:crosses val="autoZero"/>
        <c:auto val="1"/>
        <c:lblAlgn val="ctr"/>
        <c:lblOffset val="100"/>
        <c:tickLblSkip val="1"/>
        <c:noMultiLvlLbl val="0"/>
      </c:catAx>
      <c:valAx>
        <c:axId val="1911778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11678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0</c:v>
                </c:pt>
                <c:pt idx="8">
                  <c:v>-6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-3</c:v>
                </c:pt>
                <c:pt idx="17">
                  <c:v>0</c:v>
                </c:pt>
                <c:pt idx="1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9"/>
                <c:pt idx="0">
                  <c:v>6</c:v>
                </c:pt>
                <c:pt idx="1">
                  <c:v>16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16</c:v>
                </c:pt>
                <c:pt idx="18">
                  <c:v>5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9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1243776"/>
        <c:axId val="191245312"/>
      </c:barChart>
      <c:catAx>
        <c:axId val="191243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1245312"/>
        <c:crosses val="autoZero"/>
        <c:auto val="1"/>
        <c:lblAlgn val="ctr"/>
        <c:lblOffset val="100"/>
        <c:tickLblSkip val="1"/>
        <c:noMultiLvlLbl val="0"/>
      </c:catAx>
      <c:valAx>
        <c:axId val="1912453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12437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0.18333333333333332</c:v>
                </c:pt>
                <c:pt idx="2">
                  <c:v>0.58333333333333337</c:v>
                </c:pt>
                <c:pt idx="3">
                  <c:v>0.15</c:v>
                </c:pt>
                <c:pt idx="4">
                  <c:v>6.6666666666666666E-2</c:v>
                </c:pt>
                <c:pt idx="5">
                  <c:v>1.6666666666666666E-2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0.5714285714285714</c:v>
                </c:pt>
                <c:pt idx="3">
                  <c:v>0.2857142857142857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30880"/>
        <c:axId val="193132416"/>
      </c:lineChart>
      <c:catAx>
        <c:axId val="1931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132416"/>
        <c:crosses val="autoZero"/>
        <c:auto val="1"/>
        <c:lblAlgn val="ctr"/>
        <c:lblOffset val="100"/>
        <c:noMultiLvlLbl val="0"/>
      </c:catAx>
      <c:valAx>
        <c:axId val="193132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1308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0.23333333333333334</c:v>
                </c:pt>
                <c:pt idx="2">
                  <c:v>0.53333333333333333</c:v>
                </c:pt>
                <c:pt idx="3">
                  <c:v>0.16666666666666666</c:v>
                </c:pt>
                <c:pt idx="4">
                  <c:v>6.6666666666666666E-2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0.7142857142857143</c:v>
                </c:pt>
                <c:pt idx="3">
                  <c:v>0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74144"/>
        <c:axId val="193188224"/>
      </c:lineChart>
      <c:catAx>
        <c:axId val="1931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188224"/>
        <c:crosses val="autoZero"/>
        <c:auto val="1"/>
        <c:lblAlgn val="ctr"/>
        <c:lblOffset val="100"/>
        <c:noMultiLvlLbl val="0"/>
      </c:catAx>
      <c:valAx>
        <c:axId val="1931882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1741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0.2413793103448276</c:v>
                </c:pt>
                <c:pt idx="2">
                  <c:v>0.5</c:v>
                </c:pt>
                <c:pt idx="3">
                  <c:v>0.17241379310344829</c:v>
                </c:pt>
                <c:pt idx="4">
                  <c:v>5.1724137931034482E-2</c:v>
                </c:pt>
                <c:pt idx="5">
                  <c:v>0</c:v>
                </c:pt>
                <c:pt idx="6">
                  <c:v>3.4482758620689655E-2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0.14285714285714285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37152"/>
        <c:axId val="193538688"/>
      </c:lineChart>
      <c:catAx>
        <c:axId val="1935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538688"/>
        <c:crosses val="autoZero"/>
        <c:auto val="1"/>
        <c:lblAlgn val="ctr"/>
        <c:lblOffset val="100"/>
        <c:noMultiLvlLbl val="0"/>
      </c:catAx>
      <c:valAx>
        <c:axId val="1935386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537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0.23333333333333334</c:v>
                </c:pt>
                <c:pt idx="2">
                  <c:v>0.36666666666666664</c:v>
                </c:pt>
                <c:pt idx="3">
                  <c:v>0.26666666666666666</c:v>
                </c:pt>
                <c:pt idx="4">
                  <c:v>0.1</c:v>
                </c:pt>
                <c:pt idx="5">
                  <c:v>3.3333333333333333E-2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67744"/>
        <c:axId val="193573632"/>
      </c:lineChart>
      <c:catAx>
        <c:axId val="1935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573632"/>
        <c:crosses val="autoZero"/>
        <c:auto val="1"/>
        <c:lblAlgn val="ctr"/>
        <c:lblOffset val="100"/>
        <c:noMultiLvlLbl val="0"/>
      </c:catAx>
      <c:valAx>
        <c:axId val="1935736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5677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0.22115384615384615</c:v>
                </c:pt>
                <c:pt idx="2">
                  <c:v>0.51442307692307687</c:v>
                </c:pt>
                <c:pt idx="3">
                  <c:v>0.17788461538461539</c:v>
                </c:pt>
                <c:pt idx="4">
                  <c:v>6.7307692307692304E-2</c:v>
                </c:pt>
                <c:pt idx="5">
                  <c:v>9.6153846153846159E-3</c:v>
                </c:pt>
                <c:pt idx="6">
                  <c:v>9.6153846153846159E-3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0.52</c:v>
                </c:pt>
                <c:pt idx="3">
                  <c:v>0.24</c:v>
                </c:pt>
                <c:pt idx="4">
                  <c:v>0.16</c:v>
                </c:pt>
                <c:pt idx="5">
                  <c:v>0.04</c:v>
                </c:pt>
                <c:pt idx="6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11264"/>
        <c:axId val="193612800"/>
      </c:lineChart>
      <c:catAx>
        <c:axId val="1936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612800"/>
        <c:crosses val="autoZero"/>
        <c:auto val="1"/>
        <c:lblAlgn val="ctr"/>
        <c:lblOffset val="100"/>
        <c:noMultiLvlLbl val="0"/>
      </c:catAx>
      <c:valAx>
        <c:axId val="1936128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6112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38784"/>
        <c:axId val="193640320"/>
      </c:lineChart>
      <c:catAx>
        <c:axId val="1936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640320"/>
        <c:crosses val="autoZero"/>
        <c:auto val="1"/>
        <c:lblAlgn val="ctr"/>
        <c:lblOffset val="100"/>
        <c:noMultiLvlLbl val="0"/>
      </c:catAx>
      <c:valAx>
        <c:axId val="193640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6387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-1</c:v>
                </c:pt>
                <c:pt idx="48">
                  <c:v>-2</c:v>
                </c:pt>
                <c:pt idx="49">
                  <c:v>-2</c:v>
                </c:pt>
                <c:pt idx="50">
                  <c:v>-3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-5</c:v>
                </c:pt>
                <c:pt idx="56">
                  <c:v>-3</c:v>
                </c:pt>
                <c:pt idx="57">
                  <c:v>-4</c:v>
                </c:pt>
                <c:pt idx="58">
                  <c:v>-5</c:v>
                </c:pt>
                <c:pt idx="59">
                  <c:v>-4</c:v>
                </c:pt>
                <c:pt idx="60">
                  <c:v>-5</c:v>
                </c:pt>
                <c:pt idx="61">
                  <c:v>-6</c:v>
                </c:pt>
                <c:pt idx="62">
                  <c:v>-6</c:v>
                </c:pt>
                <c:pt idx="63">
                  <c:v>-6</c:v>
                </c:pt>
                <c:pt idx="64">
                  <c:v>-6</c:v>
                </c:pt>
                <c:pt idx="65">
                  <c:v>-6</c:v>
                </c:pt>
                <c:pt idx="66">
                  <c:v>-5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7"/>
                <c:pt idx="0">
                  <c:v>0</c:v>
                </c:pt>
                <c:pt idx="1">
                  <c:v>0.14999999999999991</c:v>
                </c:pt>
                <c:pt idx="2">
                  <c:v>0.68333333333333313</c:v>
                </c:pt>
                <c:pt idx="3">
                  <c:v>0.96666666666666634</c:v>
                </c:pt>
                <c:pt idx="4">
                  <c:v>1.2666666666666662</c:v>
                </c:pt>
                <c:pt idx="5">
                  <c:v>1.566666666666666</c:v>
                </c:pt>
                <c:pt idx="6">
                  <c:v>1.9999999999999991</c:v>
                </c:pt>
                <c:pt idx="7">
                  <c:v>2.2666666666666657</c:v>
                </c:pt>
                <c:pt idx="8">
                  <c:v>2.9999999999999991</c:v>
                </c:pt>
                <c:pt idx="9">
                  <c:v>3.0999999999999992</c:v>
                </c:pt>
                <c:pt idx="10">
                  <c:v>3.4166666666666661</c:v>
                </c:pt>
                <c:pt idx="11">
                  <c:v>3.4333333333333327</c:v>
                </c:pt>
                <c:pt idx="12">
                  <c:v>3.9166666666666661</c:v>
                </c:pt>
                <c:pt idx="13">
                  <c:v>4.1666666666666661</c:v>
                </c:pt>
                <c:pt idx="14">
                  <c:v>4.5999999999999996</c:v>
                </c:pt>
                <c:pt idx="15">
                  <c:v>4.8</c:v>
                </c:pt>
                <c:pt idx="16">
                  <c:v>5.5666666666666664</c:v>
                </c:pt>
                <c:pt idx="17">
                  <c:v>6.0166666666666666</c:v>
                </c:pt>
                <c:pt idx="18">
                  <c:v>6.9</c:v>
                </c:pt>
                <c:pt idx="19">
                  <c:v>7.15</c:v>
                </c:pt>
                <c:pt idx="20">
                  <c:v>7.2166666666666668</c:v>
                </c:pt>
                <c:pt idx="21">
                  <c:v>7.6833333333333336</c:v>
                </c:pt>
                <c:pt idx="22">
                  <c:v>7.85</c:v>
                </c:pt>
                <c:pt idx="23">
                  <c:v>8.3000000000000007</c:v>
                </c:pt>
                <c:pt idx="24">
                  <c:v>8.5666666666666664</c:v>
                </c:pt>
                <c:pt idx="25">
                  <c:v>9.1</c:v>
                </c:pt>
                <c:pt idx="26">
                  <c:v>9.1833333333333336</c:v>
                </c:pt>
                <c:pt idx="27">
                  <c:v>9.9333333333333336</c:v>
                </c:pt>
                <c:pt idx="28">
                  <c:v>9.8833333333333329</c:v>
                </c:pt>
                <c:pt idx="29">
                  <c:v>10.199999999999999</c:v>
                </c:pt>
                <c:pt idx="30">
                  <c:v>10.299999999999999</c:v>
                </c:pt>
                <c:pt idx="31">
                  <c:v>10.933333333333334</c:v>
                </c:pt>
                <c:pt idx="32">
                  <c:v>10.966666666666667</c:v>
                </c:pt>
                <c:pt idx="33">
                  <c:v>11.566666666666666</c:v>
                </c:pt>
                <c:pt idx="34">
                  <c:v>11.866666666666667</c:v>
                </c:pt>
                <c:pt idx="35">
                  <c:v>12.700000000000001</c:v>
                </c:pt>
                <c:pt idx="36">
                  <c:v>12.916666666666668</c:v>
                </c:pt>
                <c:pt idx="37">
                  <c:v>13.783333333333335</c:v>
                </c:pt>
                <c:pt idx="38">
                  <c:v>13.816666666666668</c:v>
                </c:pt>
                <c:pt idx="39">
                  <c:v>13.989080459770117</c:v>
                </c:pt>
                <c:pt idx="40">
                  <c:v>14.54080459770115</c:v>
                </c:pt>
                <c:pt idx="41">
                  <c:v>14.747701149425289</c:v>
                </c:pt>
                <c:pt idx="42">
                  <c:v>15.127011494252876</c:v>
                </c:pt>
                <c:pt idx="43">
                  <c:v>15.28218390804598</c:v>
                </c:pt>
                <c:pt idx="44">
                  <c:v>15.558045977011497</c:v>
                </c:pt>
                <c:pt idx="45">
                  <c:v>15.713218390804601</c:v>
                </c:pt>
                <c:pt idx="46">
                  <c:v>16.35114942528736</c:v>
                </c:pt>
                <c:pt idx="47">
                  <c:v>16.454597701149428</c:v>
                </c:pt>
                <c:pt idx="48">
                  <c:v>16.730459770114944</c:v>
                </c:pt>
                <c:pt idx="49">
                  <c:v>16.868390804597702</c:v>
                </c:pt>
                <c:pt idx="50">
                  <c:v>17.420114942528738</c:v>
                </c:pt>
                <c:pt idx="51">
                  <c:v>17.471839080459773</c:v>
                </c:pt>
                <c:pt idx="52">
                  <c:v>18.127011494252876</c:v>
                </c:pt>
                <c:pt idx="53">
                  <c:v>18.247701149425289</c:v>
                </c:pt>
                <c:pt idx="54">
                  <c:v>18.695977011494254</c:v>
                </c:pt>
                <c:pt idx="55">
                  <c:v>18.851149425287357</c:v>
                </c:pt>
                <c:pt idx="56">
                  <c:v>19.592528735632186</c:v>
                </c:pt>
                <c:pt idx="57">
                  <c:v>19.799425287356325</c:v>
                </c:pt>
                <c:pt idx="58">
                  <c:v>20.132758620689657</c:v>
                </c:pt>
                <c:pt idx="59">
                  <c:v>20.466091954022989</c:v>
                </c:pt>
                <c:pt idx="60">
                  <c:v>20.332758620689656</c:v>
                </c:pt>
                <c:pt idx="61">
                  <c:v>20.232758620689655</c:v>
                </c:pt>
                <c:pt idx="62">
                  <c:v>20.299425287356321</c:v>
                </c:pt>
                <c:pt idx="63">
                  <c:v>20.599425287356322</c:v>
                </c:pt>
                <c:pt idx="64">
                  <c:v>21.099425287356322</c:v>
                </c:pt>
                <c:pt idx="65">
                  <c:v>21.066091954022987</c:v>
                </c:pt>
                <c:pt idx="66">
                  <c:v>21.532758620689656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7"/>
                <c:pt idx="0">
                  <c:v>0</c:v>
                </c:pt>
                <c:pt idx="1">
                  <c:v>0.16666666666666652</c:v>
                </c:pt>
                <c:pt idx="2">
                  <c:v>0</c:v>
                </c:pt>
                <c:pt idx="3">
                  <c:v>0</c:v>
                </c:pt>
                <c:pt idx="4">
                  <c:v>-0.16666666666666652</c:v>
                </c:pt>
                <c:pt idx="5">
                  <c:v>0</c:v>
                </c:pt>
                <c:pt idx="6">
                  <c:v>0.16666666666666652</c:v>
                </c:pt>
                <c:pt idx="7">
                  <c:v>-0.33333333333333348</c:v>
                </c:pt>
                <c:pt idx="8">
                  <c:v>0</c:v>
                </c:pt>
                <c:pt idx="9">
                  <c:v>-0.66666666666666652</c:v>
                </c:pt>
                <c:pt idx="10">
                  <c:v>-1</c:v>
                </c:pt>
                <c:pt idx="11">
                  <c:v>-1.3333333333333335</c:v>
                </c:pt>
                <c:pt idx="12">
                  <c:v>-1.5</c:v>
                </c:pt>
                <c:pt idx="13">
                  <c:v>-1.3333333333333335</c:v>
                </c:pt>
                <c:pt idx="14">
                  <c:v>-1.5</c:v>
                </c:pt>
                <c:pt idx="15">
                  <c:v>-1.8333333333333335</c:v>
                </c:pt>
                <c:pt idx="16">
                  <c:v>-1.5</c:v>
                </c:pt>
                <c:pt idx="17">
                  <c:v>-1</c:v>
                </c:pt>
                <c:pt idx="18">
                  <c:v>-0.5</c:v>
                </c:pt>
                <c:pt idx="19">
                  <c:v>-0.5</c:v>
                </c:pt>
                <c:pt idx="20">
                  <c:v>-1</c:v>
                </c:pt>
                <c:pt idx="21">
                  <c:v>-1.3333333333333335</c:v>
                </c:pt>
                <c:pt idx="22">
                  <c:v>-1.5</c:v>
                </c:pt>
                <c:pt idx="23">
                  <c:v>-1.5</c:v>
                </c:pt>
                <c:pt idx="24">
                  <c:v>-1.6666666666666665</c:v>
                </c:pt>
                <c:pt idx="25">
                  <c:v>-1.6666666666666665</c:v>
                </c:pt>
                <c:pt idx="26">
                  <c:v>-1.6666666666666665</c:v>
                </c:pt>
                <c:pt idx="27">
                  <c:v>-1.333333333333333</c:v>
                </c:pt>
                <c:pt idx="28">
                  <c:v>-1.333333333333333</c:v>
                </c:pt>
                <c:pt idx="29">
                  <c:v>-1.333333333333333</c:v>
                </c:pt>
                <c:pt idx="30">
                  <c:v>-1.4999999999999996</c:v>
                </c:pt>
                <c:pt idx="31">
                  <c:v>-1.4999999999999996</c:v>
                </c:pt>
                <c:pt idx="32">
                  <c:v>-1.833333333333333</c:v>
                </c:pt>
                <c:pt idx="33">
                  <c:v>-1.833333333333333</c:v>
                </c:pt>
                <c:pt idx="34">
                  <c:v>-1.9999999999999996</c:v>
                </c:pt>
                <c:pt idx="35">
                  <c:v>-1.6666666666666661</c:v>
                </c:pt>
                <c:pt idx="36">
                  <c:v>-1.8333333333333326</c:v>
                </c:pt>
                <c:pt idx="37">
                  <c:v>-1.4999999999999991</c:v>
                </c:pt>
                <c:pt idx="38">
                  <c:v>-1.9999999999999991</c:v>
                </c:pt>
                <c:pt idx="39">
                  <c:v>-2.4999999999999991</c:v>
                </c:pt>
                <c:pt idx="40">
                  <c:v>-2.3333333333333326</c:v>
                </c:pt>
                <c:pt idx="41">
                  <c:v>-2.3333333333333326</c:v>
                </c:pt>
                <c:pt idx="42">
                  <c:v>-2.1666666666666661</c:v>
                </c:pt>
                <c:pt idx="43">
                  <c:v>-2.1666666666666661</c:v>
                </c:pt>
                <c:pt idx="44">
                  <c:v>-2.4999999999999996</c:v>
                </c:pt>
                <c:pt idx="45">
                  <c:v>-2.4999999999999996</c:v>
                </c:pt>
                <c:pt idx="46">
                  <c:v>-2.1666666666666661</c:v>
                </c:pt>
                <c:pt idx="47">
                  <c:v>-2.4999999999999996</c:v>
                </c:pt>
                <c:pt idx="48">
                  <c:v>-2.9999999999999996</c:v>
                </c:pt>
                <c:pt idx="49">
                  <c:v>-3.1666666666666661</c:v>
                </c:pt>
                <c:pt idx="50">
                  <c:v>-3.4999999999999996</c:v>
                </c:pt>
                <c:pt idx="51">
                  <c:v>-3.9999999999999996</c:v>
                </c:pt>
                <c:pt idx="52">
                  <c:v>-3.4999999999999996</c:v>
                </c:pt>
                <c:pt idx="53">
                  <c:v>-3.6666666666666661</c:v>
                </c:pt>
                <c:pt idx="54">
                  <c:v>-3.3333333333333326</c:v>
                </c:pt>
                <c:pt idx="55">
                  <c:v>-2.8333333333333326</c:v>
                </c:pt>
                <c:pt idx="56">
                  <c:v>-2.4999999999999991</c:v>
                </c:pt>
                <c:pt idx="57">
                  <c:v>-3.3333333333333326</c:v>
                </c:pt>
                <c:pt idx="58">
                  <c:v>-3.9999999999999991</c:v>
                </c:pt>
                <c:pt idx="59">
                  <c:v>-3.8333333333333326</c:v>
                </c:pt>
                <c:pt idx="60">
                  <c:v>-4.3333333333333321</c:v>
                </c:pt>
                <c:pt idx="61">
                  <c:v>-4.6666666666666661</c:v>
                </c:pt>
                <c:pt idx="62">
                  <c:v>-4.3333333333333321</c:v>
                </c:pt>
                <c:pt idx="63">
                  <c:v>-4.1666666666666652</c:v>
                </c:pt>
                <c:pt idx="64">
                  <c:v>-3.9999999999999987</c:v>
                </c:pt>
                <c:pt idx="65">
                  <c:v>-3.9999999999999987</c:v>
                </c:pt>
                <c:pt idx="66">
                  <c:v>-3.3333333333333321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93632"/>
        <c:axId val="193504000"/>
      </c:lineChart>
      <c:catAx>
        <c:axId val="1934936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3504000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9350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4936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08832"/>
        <c:axId val="194410752"/>
      </c:barChart>
      <c:catAx>
        <c:axId val="19440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4410752"/>
        <c:crosses val="autoZero"/>
        <c:auto val="1"/>
        <c:lblAlgn val="ctr"/>
        <c:lblOffset val="0"/>
        <c:noMultiLvlLbl val="0"/>
      </c:catAx>
      <c:valAx>
        <c:axId val="194410752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4408832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9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-1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-2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4456576"/>
        <c:axId val="194474752"/>
      </c:barChart>
      <c:catAx>
        <c:axId val="194456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4474752"/>
        <c:crosses val="autoZero"/>
        <c:auto val="1"/>
        <c:lblAlgn val="ctr"/>
        <c:lblOffset val="100"/>
        <c:tickLblSkip val="1"/>
        <c:noMultiLvlLbl val="0"/>
      </c:catAx>
      <c:valAx>
        <c:axId val="1944747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44565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9"/>
                <c:pt idx="0">
                  <c:v>0.125</c:v>
                </c:pt>
                <c:pt idx="1">
                  <c:v>0.29166666666666652</c:v>
                </c:pt>
                <c:pt idx="2">
                  <c:v>-8.3333333333333481E-2</c:v>
                </c:pt>
                <c:pt idx="3">
                  <c:v>0</c:v>
                </c:pt>
                <c:pt idx="4">
                  <c:v>0.33333333333333348</c:v>
                </c:pt>
                <c:pt idx="5">
                  <c:v>5.5555555555555358E-2</c:v>
                </c:pt>
                <c:pt idx="6">
                  <c:v>0.16666666666666652</c:v>
                </c:pt>
                <c:pt idx="7">
                  <c:v>-0.66666666666666696</c:v>
                </c:pt>
                <c:pt idx="8">
                  <c:v>0.33333333333333348</c:v>
                </c:pt>
                <c:pt idx="9">
                  <c:v>-0.20833333333333348</c:v>
                </c:pt>
                <c:pt idx="10">
                  <c:v>-0.16666666666666652</c:v>
                </c:pt>
                <c:pt idx="11">
                  <c:v>-0.41666666666666652</c:v>
                </c:pt>
                <c:pt idx="12">
                  <c:v>-0.11111111111111116</c:v>
                </c:pt>
                <c:pt idx="13">
                  <c:v>0.125</c:v>
                </c:pt>
                <c:pt idx="14">
                  <c:v>-8.3333333333333481E-2</c:v>
                </c:pt>
                <c:pt idx="15">
                  <c:v>-0.33333333333333348</c:v>
                </c:pt>
                <c:pt idx="16">
                  <c:v>-0.27777777777777768</c:v>
                </c:pt>
                <c:pt idx="17">
                  <c:v>0.29166666666666652</c:v>
                </c:pt>
                <c:pt idx="18">
                  <c:v>0.11111111111111116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52864"/>
        <c:axId val="194054784"/>
      </c:barChart>
      <c:catAx>
        <c:axId val="1940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4054784"/>
        <c:crosses val="autoZero"/>
        <c:auto val="1"/>
        <c:lblAlgn val="ctr"/>
        <c:lblOffset val="0"/>
        <c:noMultiLvlLbl val="0"/>
      </c:catAx>
      <c:valAx>
        <c:axId val="19405478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405286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9"/>
                <c:pt idx="0">
                  <c:v>-0.25</c:v>
                </c:pt>
                <c:pt idx="1">
                  <c:v>0.25</c:v>
                </c:pt>
                <c:pt idx="2">
                  <c:v>-0.25</c:v>
                </c:pt>
                <c:pt idx="3">
                  <c:v>0</c:v>
                </c:pt>
                <c:pt idx="4">
                  <c:v>0.33333333333333348</c:v>
                </c:pt>
                <c:pt idx="5">
                  <c:v>0</c:v>
                </c:pt>
                <c:pt idx="6">
                  <c:v>0</c:v>
                </c:pt>
                <c:pt idx="7">
                  <c:v>-0.33333333333333348</c:v>
                </c:pt>
                <c:pt idx="8">
                  <c:v>0</c:v>
                </c:pt>
                <c:pt idx="9">
                  <c:v>-0.5</c:v>
                </c:pt>
                <c:pt idx="10">
                  <c:v>-0.25</c:v>
                </c:pt>
                <c:pt idx="11">
                  <c:v>-0.5</c:v>
                </c:pt>
                <c:pt idx="12">
                  <c:v>-0.33333333333333348</c:v>
                </c:pt>
                <c:pt idx="13">
                  <c:v>0.25</c:v>
                </c:pt>
                <c:pt idx="14">
                  <c:v>-0.25</c:v>
                </c:pt>
                <c:pt idx="15">
                  <c:v>0</c:v>
                </c:pt>
                <c:pt idx="16">
                  <c:v>0</c:v>
                </c:pt>
                <c:pt idx="17">
                  <c:v>0.75</c:v>
                </c:pt>
                <c:pt idx="18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79360"/>
        <c:axId val="194085632"/>
      </c:barChart>
      <c:catAx>
        <c:axId val="19407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4085632"/>
        <c:crosses val="autoZero"/>
        <c:auto val="1"/>
        <c:lblAlgn val="ctr"/>
        <c:lblOffset val="0"/>
        <c:noMultiLvlLbl val="0"/>
      </c:catAx>
      <c:valAx>
        <c:axId val="19408563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407936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-1</c:v>
                </c:pt>
                <c:pt idx="48">
                  <c:v>-2</c:v>
                </c:pt>
                <c:pt idx="49">
                  <c:v>-2</c:v>
                </c:pt>
                <c:pt idx="50">
                  <c:v>-3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-5</c:v>
                </c:pt>
                <c:pt idx="56">
                  <c:v>-3</c:v>
                </c:pt>
                <c:pt idx="57">
                  <c:v>-4</c:v>
                </c:pt>
                <c:pt idx="58">
                  <c:v>-5</c:v>
                </c:pt>
                <c:pt idx="59">
                  <c:v>-4</c:v>
                </c:pt>
                <c:pt idx="60">
                  <c:v>-5</c:v>
                </c:pt>
                <c:pt idx="61">
                  <c:v>-6</c:v>
                </c:pt>
                <c:pt idx="62">
                  <c:v>-6</c:v>
                </c:pt>
                <c:pt idx="63">
                  <c:v>-6</c:v>
                </c:pt>
                <c:pt idx="64">
                  <c:v>-6</c:v>
                </c:pt>
                <c:pt idx="65">
                  <c:v>-6</c:v>
                </c:pt>
                <c:pt idx="66">
                  <c:v>-5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6</c:v>
                </c:pt>
                <c:pt idx="57">
                  <c:v>6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87808"/>
        <c:axId val="196089728"/>
      </c:lineChart>
      <c:catAx>
        <c:axId val="196087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6089728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96089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08780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29536"/>
        <c:axId val="196131456"/>
      </c:barChart>
      <c:catAx>
        <c:axId val="1961295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6131456"/>
        <c:crosses val="autoZero"/>
        <c:auto val="1"/>
        <c:lblAlgn val="ctr"/>
        <c:lblOffset val="0"/>
        <c:tickMarkSkip val="1"/>
        <c:noMultiLvlLbl val="0"/>
      </c:catAx>
      <c:valAx>
        <c:axId val="19613145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1295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63072"/>
        <c:axId val="196164992"/>
      </c:barChart>
      <c:catAx>
        <c:axId val="1961630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6164992"/>
        <c:crosses val="autoZero"/>
        <c:auto val="1"/>
        <c:lblAlgn val="ctr"/>
        <c:lblOffset val="0"/>
        <c:tickMarkSkip val="1"/>
        <c:noMultiLvlLbl val="0"/>
      </c:catAx>
      <c:valAx>
        <c:axId val="1961649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1630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13984"/>
        <c:axId val="195916160"/>
      </c:barChart>
      <c:catAx>
        <c:axId val="195913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916160"/>
        <c:crosses val="autoZero"/>
        <c:auto val="1"/>
        <c:lblAlgn val="ctr"/>
        <c:lblOffset val="0"/>
        <c:tickMarkSkip val="1"/>
        <c:noMultiLvlLbl val="0"/>
      </c:catAx>
      <c:valAx>
        <c:axId val="1959161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9139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43424"/>
        <c:axId val="195957888"/>
      </c:barChart>
      <c:catAx>
        <c:axId val="1959434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957888"/>
        <c:crosses val="autoZero"/>
        <c:auto val="1"/>
        <c:lblAlgn val="ctr"/>
        <c:lblOffset val="0"/>
        <c:tickMarkSkip val="1"/>
        <c:noMultiLvlLbl val="0"/>
      </c:catAx>
      <c:valAx>
        <c:axId val="1959578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9434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10368"/>
        <c:axId val="196012288"/>
      </c:barChart>
      <c:catAx>
        <c:axId val="196010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6012288"/>
        <c:crosses val="autoZero"/>
        <c:auto val="1"/>
        <c:lblAlgn val="ctr"/>
        <c:lblOffset val="0"/>
        <c:tickMarkSkip val="1"/>
        <c:noMultiLvlLbl val="0"/>
      </c:catAx>
      <c:valAx>
        <c:axId val="1960122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0103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Bernd Wender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9"/>
                <c:pt idx="0">
                  <c:v>-0.75</c:v>
                </c:pt>
                <c:pt idx="1">
                  <c:v>0</c:v>
                </c:pt>
                <c:pt idx="2" formatCode="General">
                  <c:v>-0.25</c:v>
                </c:pt>
                <c:pt idx="3" formatCode="General">
                  <c:v>-0.33333333333333348</c:v>
                </c:pt>
                <c:pt idx="4" formatCode="General">
                  <c:v>0</c:v>
                </c:pt>
                <c:pt idx="5" formatCode="General">
                  <c:v>0.33333333333333348</c:v>
                </c:pt>
                <c:pt idx="6" formatCode="General">
                  <c:v>0</c:v>
                </c:pt>
                <c:pt idx="7" formatCode="General">
                  <c:v>-0.66666666666666696</c:v>
                </c:pt>
                <c:pt idx="8" formatCode="General">
                  <c:v>1</c:v>
                </c:pt>
                <c:pt idx="9" formatCode="General">
                  <c:v>-0.5</c:v>
                </c:pt>
                <c:pt idx="10" formatCode="General">
                  <c:v>-0.25</c:v>
                </c:pt>
                <c:pt idx="11" formatCode="General">
                  <c:v>-0.75</c:v>
                </c:pt>
                <c:pt idx="12" formatCode="General">
                  <c:v>-1</c:v>
                </c:pt>
                <c:pt idx="13" formatCode="General">
                  <c:v>0</c:v>
                </c:pt>
                <c:pt idx="14" formatCode="General">
                  <c:v>-0.75</c:v>
                </c:pt>
                <c:pt idx="15" formatCode="General">
                  <c:v>-0.33333333333333348</c:v>
                </c:pt>
                <c:pt idx="16" formatCode="General">
                  <c:v>0.66666666666666652</c:v>
                </c:pt>
                <c:pt idx="17" formatCode="General">
                  <c:v>0.25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37248"/>
        <c:axId val="196039424"/>
      </c:barChart>
      <c:catAx>
        <c:axId val="19603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6039424"/>
        <c:crosses val="autoZero"/>
        <c:auto val="1"/>
        <c:lblAlgn val="ctr"/>
        <c:lblOffset val="0"/>
        <c:noMultiLvlLbl val="0"/>
      </c:catAx>
      <c:valAx>
        <c:axId val="196039424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603724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1381125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704850</xdr:colOff>
      <xdr:row>9</xdr:row>
      <xdr:rowOff>171450</xdr:rowOff>
    </xdr:from>
    <xdr:to>
      <xdr:col>31</xdr:col>
      <xdr:colOff>1381125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60285</xdr:colOff>
      <xdr:row>0</xdr:row>
      <xdr:rowOff>28575</xdr:rowOff>
    </xdr:from>
    <xdr:to>
      <xdr:col>20</xdr:col>
      <xdr:colOff>1399773</xdr:colOff>
      <xdr:row>14</xdr:row>
      <xdr:rowOff>174750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685" y="28575"/>
          <a:ext cx="4749438" cy="34418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638175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638175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638175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638175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638175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638175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Bernd Wender vs. Avg. Katharina Gusenbauer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222</v>
      </c>
    </row>
    <row r="2" spans="1:27" ht="3" customHeight="1" thickBot="1" x14ac:dyDescent="0.3">
      <c r="AA2" s="247" t="s">
        <v>171</v>
      </c>
    </row>
    <row r="3" spans="1:27" ht="27.75" customHeight="1" thickBot="1" x14ac:dyDescent="0.3">
      <c r="A3" s="385" t="str">
        <f>Parameter!B28 &amp; "   "&amp;Parameter!B29</f>
        <v>Diamond Tournament 2014   (Tragwein / 11.10. - 12.10.2014)</v>
      </c>
      <c r="B3" s="386"/>
      <c r="C3" s="386"/>
      <c r="D3" s="386"/>
      <c r="E3" s="386"/>
      <c r="F3" s="386"/>
      <c r="G3" s="386"/>
      <c r="H3" s="386"/>
      <c r="I3" s="386"/>
      <c r="J3" s="386"/>
      <c r="K3" s="387"/>
      <c r="AA3" s="247" t="s">
        <v>173</v>
      </c>
    </row>
    <row r="4" spans="1:27" x14ac:dyDescent="0.25">
      <c r="A4" s="247" t="s">
        <v>223</v>
      </c>
      <c r="B4" s="247" t="s">
        <v>596</v>
      </c>
      <c r="AA4" s="247" t="s">
        <v>174</v>
      </c>
    </row>
    <row r="5" spans="1:27" x14ac:dyDescent="0.25">
      <c r="B5" s="383" t="s">
        <v>31</v>
      </c>
    </row>
    <row r="6" spans="1:27" ht="23.25" x14ac:dyDescent="0.35">
      <c r="A6" s="246" t="s">
        <v>170</v>
      </c>
    </row>
    <row r="7" spans="1:27" ht="15" customHeight="1" thickBot="1" x14ac:dyDescent="0.3">
      <c r="A7" s="247" t="s">
        <v>234</v>
      </c>
      <c r="AA7" s="247" t="s">
        <v>171</v>
      </c>
    </row>
    <row r="8" spans="1:27" ht="15" customHeight="1" thickBot="1" x14ac:dyDescent="0.3">
      <c r="A8" s="247" t="s">
        <v>172</v>
      </c>
      <c r="D8" s="248"/>
      <c r="AA8" s="247" t="s">
        <v>173</v>
      </c>
    </row>
    <row r="9" spans="1:27" x14ac:dyDescent="0.25">
      <c r="A9" s="247" t="s">
        <v>188</v>
      </c>
      <c r="AA9" s="247" t="s">
        <v>174</v>
      </c>
    </row>
    <row r="11" spans="1:27" ht="23.25" x14ac:dyDescent="0.35">
      <c r="A11" s="246" t="s">
        <v>175</v>
      </c>
    </row>
    <row r="12" spans="1:27" x14ac:dyDescent="0.25">
      <c r="A12" s="247" t="s">
        <v>197</v>
      </c>
    </row>
    <row r="13" spans="1:27" x14ac:dyDescent="0.25">
      <c r="A13" s="247" t="s">
        <v>224</v>
      </c>
      <c r="J13" s="249" t="s">
        <v>187</v>
      </c>
    </row>
    <row r="14" spans="1:27" ht="9.75" customHeight="1" x14ac:dyDescent="0.25"/>
    <row r="15" spans="1:27" ht="46.5" x14ac:dyDescent="0.7">
      <c r="A15" s="388" t="s">
        <v>176</v>
      </c>
      <c r="B15" s="388"/>
      <c r="C15" s="388"/>
      <c r="D15" s="388"/>
      <c r="E15" s="281" t="s">
        <v>177</v>
      </c>
      <c r="I15" s="391" t="s">
        <v>414</v>
      </c>
      <c r="J15" s="391"/>
      <c r="K15" s="391"/>
      <c r="L15" s="391"/>
      <c r="M15" s="391"/>
      <c r="N15" s="391"/>
      <c r="O15" s="391"/>
      <c r="P15" s="391"/>
    </row>
    <row r="16" spans="1:27" x14ac:dyDescent="0.25">
      <c r="A16" s="284" t="s">
        <v>178</v>
      </c>
      <c r="B16" s="284"/>
      <c r="C16" s="284"/>
      <c r="D16" s="284"/>
      <c r="E16" s="284"/>
      <c r="I16" s="392" t="str">
        <f>B4</f>
        <v>keine</v>
      </c>
      <c r="J16" s="392"/>
      <c r="K16" s="392"/>
      <c r="L16" s="392"/>
      <c r="M16" s="392"/>
      <c r="N16" s="392"/>
      <c r="O16" s="392"/>
      <c r="P16" s="392"/>
    </row>
    <row r="17" spans="1:16" x14ac:dyDescent="0.25">
      <c r="A17" s="247" t="s">
        <v>179</v>
      </c>
      <c r="B17" s="282" t="s">
        <v>180</v>
      </c>
      <c r="I17" s="392"/>
      <c r="J17" s="392"/>
      <c r="K17" s="392"/>
      <c r="L17" s="392"/>
      <c r="M17" s="392"/>
      <c r="N17" s="392"/>
      <c r="O17" s="392"/>
      <c r="P17" s="392"/>
    </row>
    <row r="18" spans="1:16" x14ac:dyDescent="0.25">
      <c r="A18" s="247" t="s">
        <v>181</v>
      </c>
      <c r="B18" s="282" t="s">
        <v>15</v>
      </c>
      <c r="I18" s="392" t="str">
        <f>B5</f>
        <v/>
      </c>
      <c r="J18" s="392"/>
      <c r="K18" s="392"/>
      <c r="L18" s="392"/>
      <c r="M18" s="392"/>
      <c r="N18" s="392"/>
      <c r="O18" s="392"/>
      <c r="P18" s="392"/>
    </row>
    <row r="19" spans="1:16" x14ac:dyDescent="0.25">
      <c r="A19" s="247" t="s">
        <v>182</v>
      </c>
      <c r="B19" s="282" t="s">
        <v>17</v>
      </c>
      <c r="I19" s="392"/>
      <c r="J19" s="392"/>
      <c r="K19" s="392"/>
      <c r="L19" s="392"/>
      <c r="M19" s="392"/>
      <c r="N19" s="392"/>
      <c r="O19" s="392"/>
      <c r="P19" s="392"/>
    </row>
    <row r="20" spans="1:16" ht="9" customHeight="1" x14ac:dyDescent="0.25">
      <c r="I20" s="341"/>
      <c r="J20" s="341"/>
      <c r="K20" s="341"/>
      <c r="L20" s="341"/>
      <c r="M20" s="341"/>
      <c r="N20" s="341"/>
      <c r="O20" s="341"/>
      <c r="P20" s="341"/>
    </row>
    <row r="21" spans="1:16" x14ac:dyDescent="0.25">
      <c r="A21" s="389" t="s">
        <v>183</v>
      </c>
      <c r="B21" s="389"/>
      <c r="C21" s="389"/>
      <c r="D21" s="389"/>
      <c r="E21" s="389"/>
    </row>
    <row r="25" spans="1:16" ht="12.75" customHeight="1" x14ac:dyDescent="0.25"/>
    <row r="26" spans="1:16" ht="12.75" customHeight="1" x14ac:dyDescent="0.25">
      <c r="A26" s="390" t="s">
        <v>184</v>
      </c>
      <c r="B26" s="390"/>
      <c r="C26" s="390"/>
      <c r="D26" s="390"/>
    </row>
    <row r="27" spans="1:16" ht="9" customHeight="1" x14ac:dyDescent="0.25"/>
    <row r="28" spans="1:16" x14ac:dyDescent="0.25">
      <c r="A28" s="247" t="s">
        <v>198</v>
      </c>
    </row>
    <row r="29" spans="1:16" x14ac:dyDescent="0.25">
      <c r="A29" s="247" t="s">
        <v>185</v>
      </c>
      <c r="F29" s="283" t="s">
        <v>186</v>
      </c>
      <c r="G29" s="283"/>
      <c r="H29" s="283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1" customWidth="1"/>
    <col min="3" max="3" width="51.42578125" style="302" customWidth="1"/>
    <col min="4" max="4" width="82.85546875" style="302" customWidth="1"/>
    <col min="5" max="5" width="32.5703125" style="302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00"/>
      <c r="D1" s="300"/>
      <c r="E1" s="300"/>
    </row>
    <row r="2" spans="1:6" s="32" customFormat="1" ht="16.5" thickTop="1" thickBot="1" x14ac:dyDescent="0.3">
      <c r="A2" s="32" t="s">
        <v>309</v>
      </c>
      <c r="B2" s="301" t="s">
        <v>394</v>
      </c>
      <c r="C2" s="301" t="s">
        <v>310</v>
      </c>
      <c r="D2" s="301" t="s">
        <v>257</v>
      </c>
      <c r="E2" s="301" t="s">
        <v>253</v>
      </c>
      <c r="F2" s="202"/>
    </row>
    <row r="3" spans="1:6" ht="15.75" thickTop="1" x14ac:dyDescent="0.25">
      <c r="A3" s="2" t="s">
        <v>259</v>
      </c>
      <c r="B3" s="331" t="s">
        <v>395</v>
      </c>
      <c r="C3" s="302" t="s">
        <v>258</v>
      </c>
      <c r="D3" s="302" t="s">
        <v>692</v>
      </c>
      <c r="E3" s="302" t="s">
        <v>693</v>
      </c>
    </row>
    <row r="4" spans="1:6" x14ac:dyDescent="0.25">
      <c r="A4" s="2" t="s">
        <v>259</v>
      </c>
      <c r="C4" s="302" t="s">
        <v>313</v>
      </c>
      <c r="D4" s="302" t="s">
        <v>694</v>
      </c>
      <c r="E4" s="302" t="s">
        <v>695</v>
      </c>
    </row>
    <row r="5" spans="1:6" x14ac:dyDescent="0.25">
      <c r="A5" s="2" t="s">
        <v>259</v>
      </c>
      <c r="C5" s="302" t="s">
        <v>299</v>
      </c>
      <c r="D5" s="302" t="s">
        <v>696</v>
      </c>
      <c r="E5" s="302" t="s">
        <v>697</v>
      </c>
    </row>
    <row r="6" spans="1:6" x14ac:dyDescent="0.25">
      <c r="A6" s="2" t="s">
        <v>259</v>
      </c>
      <c r="C6" s="302" t="s">
        <v>300</v>
      </c>
      <c r="D6" s="302" t="s">
        <v>698</v>
      </c>
    </row>
    <row r="7" spans="1:6" x14ac:dyDescent="0.25">
      <c r="A7" s="2" t="s">
        <v>259</v>
      </c>
      <c r="C7" s="302" t="s">
        <v>263</v>
      </c>
      <c r="D7" s="302" t="s">
        <v>699</v>
      </c>
    </row>
    <row r="8" spans="1:6" x14ac:dyDescent="0.25">
      <c r="A8" s="2" t="s">
        <v>259</v>
      </c>
      <c r="C8" s="302" t="s">
        <v>229</v>
      </c>
      <c r="D8" s="302" t="s">
        <v>700</v>
      </c>
      <c r="E8" s="302" t="s">
        <v>701</v>
      </c>
    </row>
    <row r="9" spans="1:6" x14ac:dyDescent="0.25">
      <c r="A9" s="2" t="s">
        <v>259</v>
      </c>
      <c r="C9" s="302" t="s">
        <v>385</v>
      </c>
      <c r="D9" s="302" t="s">
        <v>702</v>
      </c>
    </row>
    <row r="10" spans="1:6" x14ac:dyDescent="0.25">
      <c r="A10" s="2" t="s">
        <v>259</v>
      </c>
      <c r="C10" s="302" t="s">
        <v>386</v>
      </c>
      <c r="D10" s="302" t="s">
        <v>703</v>
      </c>
    </row>
    <row r="11" spans="1:6" x14ac:dyDescent="0.25">
      <c r="A11" s="2" t="s">
        <v>259</v>
      </c>
      <c r="C11" s="302" t="s">
        <v>391</v>
      </c>
      <c r="D11" s="302" t="s">
        <v>704</v>
      </c>
    </row>
    <row r="12" spans="1:6" x14ac:dyDescent="0.25">
      <c r="A12" s="2" t="s">
        <v>259</v>
      </c>
      <c r="C12" s="302" t="s">
        <v>391</v>
      </c>
      <c r="D12" s="302" t="s">
        <v>705</v>
      </c>
    </row>
    <row r="13" spans="1:6" x14ac:dyDescent="0.25">
      <c r="A13" s="2" t="s">
        <v>259</v>
      </c>
      <c r="C13" s="302" t="s">
        <v>391</v>
      </c>
      <c r="D13" s="302" t="s">
        <v>706</v>
      </c>
    </row>
    <row r="14" spans="1:6" x14ac:dyDescent="0.25">
      <c r="A14" s="2" t="s">
        <v>259</v>
      </c>
      <c r="C14" s="302" t="s">
        <v>391</v>
      </c>
      <c r="D14" s="302" t="s">
        <v>707</v>
      </c>
    </row>
    <row r="15" spans="1:6" x14ac:dyDescent="0.25">
      <c r="A15" s="2" t="s">
        <v>1</v>
      </c>
      <c r="B15" s="331" t="s">
        <v>102</v>
      </c>
      <c r="C15" s="302" t="s">
        <v>315</v>
      </c>
      <c r="D15" s="302" t="s">
        <v>694</v>
      </c>
      <c r="E15" s="302" t="s">
        <v>695</v>
      </c>
    </row>
    <row r="16" spans="1:6" x14ac:dyDescent="0.25">
      <c r="A16" s="2" t="s">
        <v>1</v>
      </c>
      <c r="C16" s="302" t="s">
        <v>708</v>
      </c>
      <c r="D16" s="302" t="s">
        <v>709</v>
      </c>
      <c r="E16" s="302" t="s">
        <v>710</v>
      </c>
    </row>
    <row r="17" spans="1:5" x14ac:dyDescent="0.25">
      <c r="A17" s="2" t="s">
        <v>1</v>
      </c>
      <c r="C17" s="302" t="s">
        <v>711</v>
      </c>
      <c r="D17" s="302" t="s">
        <v>712</v>
      </c>
      <c r="E17" s="302" t="s">
        <v>713</v>
      </c>
    </row>
    <row r="18" spans="1:5" x14ac:dyDescent="0.25">
      <c r="A18" s="2" t="s">
        <v>1</v>
      </c>
      <c r="C18" s="302" t="s">
        <v>396</v>
      </c>
      <c r="D18" s="302" t="s">
        <v>714</v>
      </c>
      <c r="E18" s="302" t="s">
        <v>715</v>
      </c>
    </row>
    <row r="19" spans="1:5" x14ac:dyDescent="0.25">
      <c r="A19" s="2" t="s">
        <v>1</v>
      </c>
      <c r="C19" s="302" t="s">
        <v>392</v>
      </c>
      <c r="D19" s="302" t="s">
        <v>716</v>
      </c>
      <c r="E19" s="302" t="s">
        <v>717</v>
      </c>
    </row>
    <row r="20" spans="1:5" x14ac:dyDescent="0.25">
      <c r="A20" s="2" t="s">
        <v>1</v>
      </c>
      <c r="C20" s="302" t="s">
        <v>718</v>
      </c>
      <c r="D20" s="302" t="s">
        <v>719</v>
      </c>
      <c r="E20" s="302" t="s">
        <v>720</v>
      </c>
    </row>
    <row r="21" spans="1:5" x14ac:dyDescent="0.25">
      <c r="A21" s="2" t="s">
        <v>1</v>
      </c>
      <c r="C21" s="302" t="s">
        <v>718</v>
      </c>
      <c r="D21" s="302" t="s">
        <v>721</v>
      </c>
      <c r="E21" s="302" t="s">
        <v>722</v>
      </c>
    </row>
    <row r="22" spans="1:5" x14ac:dyDescent="0.25">
      <c r="A22" s="2" t="s">
        <v>1</v>
      </c>
      <c r="C22" s="302" t="s">
        <v>718</v>
      </c>
      <c r="D22" s="302" t="s">
        <v>723</v>
      </c>
      <c r="E22" s="302" t="s">
        <v>724</v>
      </c>
    </row>
    <row r="23" spans="1:5" x14ac:dyDescent="0.25">
      <c r="A23" s="2" t="s">
        <v>1</v>
      </c>
      <c r="C23" s="302" t="s">
        <v>718</v>
      </c>
      <c r="D23" s="302" t="s">
        <v>725</v>
      </c>
      <c r="E23" s="302" t="s">
        <v>726</v>
      </c>
    </row>
    <row r="24" spans="1:5" x14ac:dyDescent="0.25">
      <c r="A24" s="2" t="s">
        <v>1</v>
      </c>
      <c r="C24" s="302" t="s">
        <v>727</v>
      </c>
      <c r="D24" s="302" t="s">
        <v>728</v>
      </c>
      <c r="E24" s="302" t="s">
        <v>729</v>
      </c>
    </row>
    <row r="25" spans="1:5" x14ac:dyDescent="0.25">
      <c r="A25" s="2" t="s">
        <v>1</v>
      </c>
      <c r="C25" s="302" t="s">
        <v>727</v>
      </c>
      <c r="D25" s="302" t="s">
        <v>730</v>
      </c>
      <c r="E25" s="302" t="s">
        <v>731</v>
      </c>
    </row>
    <row r="26" spans="1:5" x14ac:dyDescent="0.25">
      <c r="A26" s="2" t="s">
        <v>1</v>
      </c>
      <c r="C26" s="302" t="s">
        <v>727</v>
      </c>
      <c r="D26" s="302" t="s">
        <v>732</v>
      </c>
      <c r="E26" s="302" t="s">
        <v>733</v>
      </c>
    </row>
    <row r="27" spans="1:5" x14ac:dyDescent="0.25">
      <c r="A27" s="2" t="s">
        <v>1</v>
      </c>
      <c r="C27" s="302" t="s">
        <v>727</v>
      </c>
      <c r="D27" s="302" t="s">
        <v>734</v>
      </c>
      <c r="E27" s="302" t="s">
        <v>735</v>
      </c>
    </row>
    <row r="28" spans="1:5" x14ac:dyDescent="0.25">
      <c r="A28" s="2" t="s">
        <v>1</v>
      </c>
      <c r="C28" s="302" t="s">
        <v>736</v>
      </c>
      <c r="D28" s="302" t="s">
        <v>737</v>
      </c>
      <c r="E28" s="302" t="s">
        <v>738</v>
      </c>
    </row>
    <row r="29" spans="1:5" x14ac:dyDescent="0.25">
      <c r="A29" s="2" t="s">
        <v>16</v>
      </c>
      <c r="B29" s="331" t="s">
        <v>103</v>
      </c>
      <c r="C29" s="302" t="s">
        <v>317</v>
      </c>
      <c r="D29" s="302" t="s">
        <v>739</v>
      </c>
      <c r="E29" s="302" t="s">
        <v>740</v>
      </c>
    </row>
    <row r="30" spans="1:5" x14ac:dyDescent="0.25">
      <c r="A30" s="2" t="s">
        <v>16</v>
      </c>
      <c r="C30" s="302" t="s">
        <v>741</v>
      </c>
      <c r="D30" s="302" t="s">
        <v>742</v>
      </c>
      <c r="E30" s="302" t="s">
        <v>743</v>
      </c>
    </row>
    <row r="31" spans="1:5" x14ac:dyDescent="0.25">
      <c r="A31" s="2" t="s">
        <v>16</v>
      </c>
      <c r="C31" s="302" t="s">
        <v>393</v>
      </c>
      <c r="D31" s="302" t="s">
        <v>744</v>
      </c>
      <c r="E31" s="302" t="s">
        <v>745</v>
      </c>
    </row>
    <row r="32" spans="1:5" x14ac:dyDescent="0.25">
      <c r="A32" s="2" t="s">
        <v>16</v>
      </c>
      <c r="C32" s="302" t="s">
        <v>746</v>
      </c>
      <c r="D32" s="302" t="s">
        <v>719</v>
      </c>
      <c r="E32" s="302" t="s">
        <v>747</v>
      </c>
    </row>
    <row r="33" spans="1:5" x14ac:dyDescent="0.25">
      <c r="A33" s="2" t="s">
        <v>16</v>
      </c>
      <c r="C33" s="302" t="s">
        <v>746</v>
      </c>
      <c r="D33" s="302" t="s">
        <v>748</v>
      </c>
      <c r="E33" s="302" t="s">
        <v>749</v>
      </c>
    </row>
    <row r="34" spans="1:5" x14ac:dyDescent="0.25">
      <c r="A34" s="2" t="s">
        <v>16</v>
      </c>
      <c r="C34" s="302" t="s">
        <v>746</v>
      </c>
      <c r="D34" s="302" t="s">
        <v>721</v>
      </c>
      <c r="E34" s="302" t="s">
        <v>750</v>
      </c>
    </row>
    <row r="35" spans="1:5" x14ac:dyDescent="0.25">
      <c r="A35" s="2" t="s">
        <v>16</v>
      </c>
      <c r="C35" s="302" t="s">
        <v>746</v>
      </c>
      <c r="D35" s="302" t="s">
        <v>751</v>
      </c>
      <c r="E35" s="302" t="s">
        <v>747</v>
      </c>
    </row>
    <row r="36" spans="1:5" x14ac:dyDescent="0.25">
      <c r="A36" s="2" t="s">
        <v>16</v>
      </c>
      <c r="C36" s="302" t="s">
        <v>746</v>
      </c>
      <c r="D36" s="302" t="s">
        <v>723</v>
      </c>
      <c r="E36" s="302" t="s">
        <v>747</v>
      </c>
    </row>
    <row r="37" spans="1:5" x14ac:dyDescent="0.25">
      <c r="A37" s="2" t="s">
        <v>16</v>
      </c>
      <c r="C37" s="302" t="s">
        <v>746</v>
      </c>
      <c r="D37" s="302" t="s">
        <v>752</v>
      </c>
      <c r="E37" s="302" t="s">
        <v>753</v>
      </c>
    </row>
    <row r="38" spans="1:5" x14ac:dyDescent="0.25">
      <c r="A38" s="2" t="s">
        <v>16</v>
      </c>
      <c r="C38" s="302" t="s">
        <v>754</v>
      </c>
      <c r="D38" s="302" t="s">
        <v>728</v>
      </c>
      <c r="E38" s="302" t="s">
        <v>755</v>
      </c>
    </row>
    <row r="39" spans="1:5" x14ac:dyDescent="0.25">
      <c r="A39" s="2" t="s">
        <v>16</v>
      </c>
      <c r="C39" s="302" t="s">
        <v>756</v>
      </c>
      <c r="D39" s="302" t="s">
        <v>757</v>
      </c>
      <c r="E39" s="302" t="s">
        <v>758</v>
      </c>
    </row>
    <row r="40" spans="1:5" x14ac:dyDescent="0.25">
      <c r="A40" s="2" t="e">
        <v>#N/A</v>
      </c>
      <c r="B40" s="331" t="e">
        <v>#N/A</v>
      </c>
      <c r="C40" s="302" t="e">
        <v>#N/A</v>
      </c>
      <c r="D40" s="302" t="e">
        <v>#N/A</v>
      </c>
      <c r="E40" s="302" t="e">
        <v>#N/A</v>
      </c>
    </row>
    <row r="41" spans="1:5" x14ac:dyDescent="0.25">
      <c r="A41" s="2" t="e">
        <v>#N/A</v>
      </c>
      <c r="B41" s="331" t="e">
        <v>#N/A</v>
      </c>
      <c r="C41" s="302" t="e">
        <v>#N/A</v>
      </c>
      <c r="D41" s="302" t="e">
        <v>#N/A</v>
      </c>
      <c r="E41" s="302" t="e">
        <v>#N/A</v>
      </c>
    </row>
    <row r="42" spans="1:5" x14ac:dyDescent="0.25">
      <c r="A42" s="2" t="e">
        <v>#N/A</v>
      </c>
      <c r="B42" s="331" t="e">
        <v>#N/A</v>
      </c>
      <c r="C42" s="302" t="e">
        <v>#N/A</v>
      </c>
      <c r="D42" s="302" t="e">
        <v>#N/A</v>
      </c>
      <c r="E42" s="302" t="e">
        <v>#N/A</v>
      </c>
    </row>
    <row r="43" spans="1:5" x14ac:dyDescent="0.25">
      <c r="A43" s="2" t="e">
        <v>#N/A</v>
      </c>
      <c r="B43" s="331" t="e">
        <v>#N/A</v>
      </c>
      <c r="C43" s="302" t="e">
        <v>#N/A</v>
      </c>
      <c r="D43" s="302" t="e">
        <v>#N/A</v>
      </c>
      <c r="E43" s="302" t="e">
        <v>#N/A</v>
      </c>
    </row>
    <row r="44" spans="1:5" x14ac:dyDescent="0.25">
      <c r="A44" s="2" t="e">
        <v>#N/A</v>
      </c>
      <c r="B44" s="331" t="e">
        <v>#N/A</v>
      </c>
      <c r="C44" s="302" t="e">
        <v>#N/A</v>
      </c>
      <c r="D44" s="302" t="e">
        <v>#N/A</v>
      </c>
      <c r="E44" s="302" t="e">
        <v>#N/A</v>
      </c>
    </row>
    <row r="45" spans="1:5" x14ac:dyDescent="0.25">
      <c r="A45" s="2" t="e">
        <v>#N/A</v>
      </c>
      <c r="B45" s="331" t="e">
        <v>#N/A</v>
      </c>
      <c r="C45" s="302" t="e">
        <v>#N/A</v>
      </c>
      <c r="D45" s="302" t="e">
        <v>#N/A</v>
      </c>
      <c r="E45" s="302" t="e">
        <v>#N/A</v>
      </c>
    </row>
    <row r="46" spans="1:5" x14ac:dyDescent="0.25">
      <c r="A46" s="2" t="e">
        <v>#N/A</v>
      </c>
      <c r="B46" s="331" t="e">
        <v>#N/A</v>
      </c>
      <c r="C46" s="302" t="e">
        <v>#N/A</v>
      </c>
      <c r="D46" s="302" t="e">
        <v>#N/A</v>
      </c>
      <c r="E46" s="302" t="e">
        <v>#N/A</v>
      </c>
    </row>
    <row r="47" spans="1:5" x14ac:dyDescent="0.25">
      <c r="A47" s="2" t="e">
        <v>#N/A</v>
      </c>
      <c r="B47" s="331" t="e">
        <v>#N/A</v>
      </c>
      <c r="C47" s="302" t="e">
        <v>#N/A</v>
      </c>
      <c r="D47" s="302" t="e">
        <v>#N/A</v>
      </c>
      <c r="E47" s="302" t="e">
        <v>#N/A</v>
      </c>
    </row>
    <row r="48" spans="1:5" x14ac:dyDescent="0.25">
      <c r="A48" s="2" t="e">
        <v>#N/A</v>
      </c>
      <c r="B48" s="331" t="e">
        <v>#N/A</v>
      </c>
      <c r="C48" s="302" t="e">
        <v>#N/A</v>
      </c>
      <c r="D48" s="302" t="e">
        <v>#N/A</v>
      </c>
      <c r="E48" s="302" t="e">
        <v>#N/A</v>
      </c>
    </row>
    <row r="49" spans="1:5" x14ac:dyDescent="0.25">
      <c r="A49" s="2" t="e">
        <v>#N/A</v>
      </c>
      <c r="B49" s="331" t="e">
        <v>#N/A</v>
      </c>
      <c r="C49" s="302" t="e">
        <v>#N/A</v>
      </c>
      <c r="D49" s="302" t="e">
        <v>#N/A</v>
      </c>
      <c r="E49" s="302" t="e">
        <v>#N/A</v>
      </c>
    </row>
    <row r="50" spans="1:5" x14ac:dyDescent="0.25">
      <c r="A50" s="2" t="e">
        <v>#N/A</v>
      </c>
      <c r="B50" s="331" t="e">
        <v>#N/A</v>
      </c>
      <c r="C50" s="302" t="e">
        <v>#N/A</v>
      </c>
      <c r="D50" s="302" t="e">
        <v>#N/A</v>
      </c>
      <c r="E50" s="302" t="e">
        <v>#N/A</v>
      </c>
    </row>
    <row r="51" spans="1:5" x14ac:dyDescent="0.25">
      <c r="A51" s="2" t="e">
        <v>#N/A</v>
      </c>
      <c r="B51" s="331" t="e">
        <v>#N/A</v>
      </c>
      <c r="C51" s="302" t="e">
        <v>#N/A</v>
      </c>
      <c r="D51" s="302" t="e">
        <v>#N/A</v>
      </c>
      <c r="E51" s="302" t="e">
        <v>#N/A</v>
      </c>
    </row>
    <row r="52" spans="1:5" x14ac:dyDescent="0.25">
      <c r="A52" s="2" t="e">
        <v>#N/A</v>
      </c>
      <c r="B52" s="331" t="e">
        <v>#N/A</v>
      </c>
      <c r="C52" s="302" t="e">
        <v>#N/A</v>
      </c>
      <c r="D52" s="302" t="e">
        <v>#N/A</v>
      </c>
      <c r="E52" s="302" t="e">
        <v>#N/A</v>
      </c>
    </row>
    <row r="53" spans="1:5" x14ac:dyDescent="0.25">
      <c r="A53" s="2" t="e">
        <v>#N/A</v>
      </c>
      <c r="B53" s="331" t="e">
        <v>#N/A</v>
      </c>
      <c r="C53" s="302" t="e">
        <v>#N/A</v>
      </c>
      <c r="D53" s="302" t="e">
        <v>#N/A</v>
      </c>
      <c r="E53" s="302" t="e">
        <v>#N/A</v>
      </c>
    </row>
    <row r="54" spans="1:5" x14ac:dyDescent="0.25">
      <c r="A54" s="2" t="e">
        <v>#N/A</v>
      </c>
      <c r="B54" s="331" t="e">
        <v>#N/A</v>
      </c>
      <c r="C54" s="302" t="e">
        <v>#N/A</v>
      </c>
      <c r="D54" s="302" t="e">
        <v>#N/A</v>
      </c>
      <c r="E54" s="302" t="e">
        <v>#N/A</v>
      </c>
    </row>
    <row r="55" spans="1:5" x14ac:dyDescent="0.25">
      <c r="A55" s="2" t="e">
        <v>#N/A</v>
      </c>
      <c r="B55" s="331" t="e">
        <v>#N/A</v>
      </c>
      <c r="C55" s="302" t="e">
        <v>#N/A</v>
      </c>
      <c r="D55" s="302" t="e">
        <v>#N/A</v>
      </c>
      <c r="E55" s="302" t="e">
        <v>#N/A</v>
      </c>
    </row>
    <row r="56" spans="1:5" x14ac:dyDescent="0.25">
      <c r="A56" s="2" t="e">
        <v>#N/A</v>
      </c>
      <c r="B56" s="331" t="e">
        <v>#N/A</v>
      </c>
      <c r="C56" s="302" t="e">
        <v>#N/A</v>
      </c>
      <c r="D56" s="302" t="e">
        <v>#N/A</v>
      </c>
      <c r="E56" s="302" t="e">
        <v>#N/A</v>
      </c>
    </row>
    <row r="57" spans="1:5" x14ac:dyDescent="0.25">
      <c r="A57" s="2" t="e">
        <v>#N/A</v>
      </c>
      <c r="B57" s="331" t="e">
        <v>#N/A</v>
      </c>
      <c r="C57" s="302" t="e">
        <v>#N/A</v>
      </c>
      <c r="D57" s="302" t="e">
        <v>#N/A</v>
      </c>
      <c r="E57" s="302" t="e">
        <v>#N/A</v>
      </c>
    </row>
    <row r="58" spans="1:5" x14ac:dyDescent="0.25">
      <c r="A58" s="2" t="e">
        <v>#N/A</v>
      </c>
      <c r="B58" s="331" t="e">
        <v>#N/A</v>
      </c>
      <c r="C58" s="302" t="e">
        <v>#N/A</v>
      </c>
      <c r="D58" s="302" t="e">
        <v>#N/A</v>
      </c>
      <c r="E58" s="302" t="e">
        <v>#N/A</v>
      </c>
    </row>
    <row r="59" spans="1:5" x14ac:dyDescent="0.25">
      <c r="A59" s="2" t="e">
        <v>#N/A</v>
      </c>
      <c r="B59" s="331" t="e">
        <v>#N/A</v>
      </c>
      <c r="C59" s="302" t="e">
        <v>#N/A</v>
      </c>
      <c r="D59" s="302" t="e">
        <v>#N/A</v>
      </c>
      <c r="E59" s="302" t="e">
        <v>#N/A</v>
      </c>
    </row>
    <row r="60" spans="1:5" x14ac:dyDescent="0.25">
      <c r="A60" s="2" t="e">
        <v>#N/A</v>
      </c>
      <c r="B60" s="331" t="e">
        <v>#N/A</v>
      </c>
      <c r="C60" s="302" t="e">
        <v>#N/A</v>
      </c>
      <c r="D60" s="302" t="e">
        <v>#N/A</v>
      </c>
      <c r="E60" s="302" t="e">
        <v>#N/A</v>
      </c>
    </row>
    <row r="61" spans="1:5" x14ac:dyDescent="0.25">
      <c r="A61" s="2" t="e">
        <v>#N/A</v>
      </c>
      <c r="B61" s="331" t="e">
        <v>#N/A</v>
      </c>
      <c r="C61" s="302" t="e">
        <v>#N/A</v>
      </c>
      <c r="D61" s="302" t="e">
        <v>#N/A</v>
      </c>
      <c r="E61" s="302" t="e">
        <v>#N/A</v>
      </c>
    </row>
    <row r="62" spans="1:5" x14ac:dyDescent="0.25">
      <c r="A62" s="2" t="e">
        <v>#N/A</v>
      </c>
      <c r="B62" s="331" t="e">
        <v>#N/A</v>
      </c>
      <c r="C62" s="302" t="e">
        <v>#N/A</v>
      </c>
      <c r="D62" s="302" t="e">
        <v>#N/A</v>
      </c>
      <c r="E62" s="302" t="e">
        <v>#N/A</v>
      </c>
    </row>
    <row r="63" spans="1:5" x14ac:dyDescent="0.25">
      <c r="A63" s="2" t="e">
        <v>#N/A</v>
      </c>
      <c r="B63" s="331" t="e">
        <v>#N/A</v>
      </c>
      <c r="C63" s="302" t="e">
        <v>#N/A</v>
      </c>
      <c r="D63" s="302" t="e">
        <v>#N/A</v>
      </c>
      <c r="E63" s="302" t="e">
        <v>#N/A</v>
      </c>
    </row>
    <row r="64" spans="1:5" x14ac:dyDescent="0.25">
      <c r="A64" s="2" t="e">
        <v>#N/A</v>
      </c>
      <c r="B64" s="331" t="e">
        <v>#N/A</v>
      </c>
      <c r="C64" s="302" t="e">
        <v>#N/A</v>
      </c>
      <c r="D64" s="302" t="e">
        <v>#N/A</v>
      </c>
      <c r="E64" s="302" t="e">
        <v>#N/A</v>
      </c>
    </row>
    <row r="65" spans="1:5" x14ac:dyDescent="0.25">
      <c r="A65" s="2" t="e">
        <v>#N/A</v>
      </c>
      <c r="B65" s="331" t="e">
        <v>#N/A</v>
      </c>
      <c r="C65" s="302" t="e">
        <v>#N/A</v>
      </c>
      <c r="D65" s="302" t="e">
        <v>#N/A</v>
      </c>
      <c r="E65" s="302" t="e">
        <v>#N/A</v>
      </c>
    </row>
    <row r="66" spans="1:5" x14ac:dyDescent="0.25">
      <c r="A66" s="2" t="e">
        <v>#N/A</v>
      </c>
      <c r="B66" s="331" t="e">
        <v>#N/A</v>
      </c>
      <c r="C66" s="302" t="e">
        <v>#N/A</v>
      </c>
      <c r="D66" s="302" t="e">
        <v>#N/A</v>
      </c>
      <c r="E66" s="302" t="e">
        <v>#N/A</v>
      </c>
    </row>
    <row r="67" spans="1:5" x14ac:dyDescent="0.25">
      <c r="A67" s="2" t="e">
        <v>#N/A</v>
      </c>
      <c r="B67" s="331" t="e">
        <v>#N/A</v>
      </c>
      <c r="C67" s="302" t="e">
        <v>#N/A</v>
      </c>
      <c r="D67" s="302" t="e">
        <v>#N/A</v>
      </c>
      <c r="E67" s="302" t="e">
        <v>#N/A</v>
      </c>
    </row>
    <row r="68" spans="1:5" x14ac:dyDescent="0.25">
      <c r="A68" s="2" t="e">
        <v>#N/A</v>
      </c>
      <c r="B68" s="331" t="e">
        <v>#N/A</v>
      </c>
      <c r="C68" s="302" t="e">
        <v>#N/A</v>
      </c>
      <c r="D68" s="302" t="e">
        <v>#N/A</v>
      </c>
      <c r="E68" s="302" t="e">
        <v>#N/A</v>
      </c>
    </row>
    <row r="69" spans="1:5" x14ac:dyDescent="0.25">
      <c r="A69" s="2" t="e">
        <v>#N/A</v>
      </c>
      <c r="B69" s="331" t="e">
        <v>#N/A</v>
      </c>
      <c r="C69" s="302" t="e">
        <v>#N/A</v>
      </c>
      <c r="D69" s="302" t="e">
        <v>#N/A</v>
      </c>
      <c r="E69" s="302" t="e">
        <v>#N/A</v>
      </c>
    </row>
    <row r="70" spans="1:5" x14ac:dyDescent="0.25">
      <c r="A70" s="2" t="e">
        <v>#N/A</v>
      </c>
      <c r="B70" s="331" t="e">
        <v>#N/A</v>
      </c>
      <c r="C70" s="302" t="e">
        <v>#N/A</v>
      </c>
      <c r="D70" s="302" t="e">
        <v>#N/A</v>
      </c>
      <c r="E70" s="302" t="e">
        <v>#N/A</v>
      </c>
    </row>
    <row r="71" spans="1:5" x14ac:dyDescent="0.25">
      <c r="A71" s="2" t="e">
        <v>#N/A</v>
      </c>
      <c r="B71" s="331" t="e">
        <v>#N/A</v>
      </c>
      <c r="C71" s="302" t="e">
        <v>#N/A</v>
      </c>
      <c r="D71" s="302" t="e">
        <v>#N/A</v>
      </c>
      <c r="E71" s="302" t="e">
        <v>#N/A</v>
      </c>
    </row>
    <row r="72" spans="1:5" x14ac:dyDescent="0.25">
      <c r="A72" s="2" t="e">
        <v>#N/A</v>
      </c>
      <c r="B72" s="331" t="e">
        <v>#N/A</v>
      </c>
      <c r="C72" s="302" t="e">
        <v>#N/A</v>
      </c>
      <c r="D72" s="302" t="e">
        <v>#N/A</v>
      </c>
      <c r="E72" s="302" t="e">
        <v>#N/A</v>
      </c>
    </row>
    <row r="73" spans="1:5" x14ac:dyDescent="0.25">
      <c r="A73" s="2" t="e">
        <v>#N/A</v>
      </c>
      <c r="B73" s="331" t="e">
        <v>#N/A</v>
      </c>
      <c r="C73" s="302" t="e">
        <v>#N/A</v>
      </c>
      <c r="D73" s="302" t="e">
        <v>#N/A</v>
      </c>
      <c r="E73" s="302" t="e">
        <v>#N/A</v>
      </c>
    </row>
    <row r="74" spans="1:5" x14ac:dyDescent="0.25">
      <c r="A74" s="2" t="e">
        <v>#N/A</v>
      </c>
      <c r="B74" s="331" t="e">
        <v>#N/A</v>
      </c>
      <c r="C74" s="302" t="e">
        <v>#N/A</v>
      </c>
      <c r="D74" s="302" t="e">
        <v>#N/A</v>
      </c>
      <c r="E74" s="302" t="e">
        <v>#N/A</v>
      </c>
    </row>
    <row r="75" spans="1:5" x14ac:dyDescent="0.25">
      <c r="A75" s="2" t="e">
        <v>#N/A</v>
      </c>
      <c r="B75" s="331" t="e">
        <v>#N/A</v>
      </c>
      <c r="C75" s="302" t="e">
        <v>#N/A</v>
      </c>
      <c r="D75" s="302" t="e">
        <v>#N/A</v>
      </c>
      <c r="E75" s="302" t="e">
        <v>#N/A</v>
      </c>
    </row>
    <row r="76" spans="1:5" x14ac:dyDescent="0.25">
      <c r="A76" s="2" t="e">
        <v>#N/A</v>
      </c>
      <c r="B76" s="331" t="e">
        <v>#N/A</v>
      </c>
      <c r="C76" s="302" t="e">
        <v>#N/A</v>
      </c>
      <c r="D76" s="302" t="e">
        <v>#N/A</v>
      </c>
      <c r="E76" s="302" t="e">
        <v>#N/A</v>
      </c>
    </row>
    <row r="77" spans="1:5" x14ac:dyDescent="0.25">
      <c r="A77" s="2" t="e">
        <v>#N/A</v>
      </c>
      <c r="B77" s="331" t="e">
        <v>#N/A</v>
      </c>
      <c r="C77" s="302" t="e">
        <v>#N/A</v>
      </c>
      <c r="D77" s="302" t="e">
        <v>#N/A</v>
      </c>
      <c r="E77" s="302" t="e">
        <v>#N/A</v>
      </c>
    </row>
    <row r="78" spans="1:5" x14ac:dyDescent="0.25">
      <c r="A78" s="2" t="e">
        <v>#N/A</v>
      </c>
      <c r="B78" s="331" t="e">
        <v>#N/A</v>
      </c>
      <c r="C78" s="302" t="e">
        <v>#N/A</v>
      </c>
      <c r="D78" s="302" t="e">
        <v>#N/A</v>
      </c>
      <c r="E78" s="302" t="e">
        <v>#N/A</v>
      </c>
    </row>
    <row r="79" spans="1:5" x14ac:dyDescent="0.25">
      <c r="A79" s="2" t="e">
        <v>#N/A</v>
      </c>
      <c r="B79" s="331" t="e">
        <v>#N/A</v>
      </c>
      <c r="C79" s="302" t="e">
        <v>#N/A</v>
      </c>
      <c r="D79" s="302" t="e">
        <v>#N/A</v>
      </c>
      <c r="E79" s="302" t="e">
        <v>#N/A</v>
      </c>
    </row>
    <row r="80" spans="1:5" x14ac:dyDescent="0.25">
      <c r="A80" s="2" t="e">
        <v>#N/A</v>
      </c>
      <c r="B80" s="331" t="e">
        <v>#N/A</v>
      </c>
      <c r="C80" s="302" t="e">
        <v>#N/A</v>
      </c>
      <c r="D80" s="302" t="e">
        <v>#N/A</v>
      </c>
      <c r="E80" s="302" t="e">
        <v>#N/A</v>
      </c>
    </row>
    <row r="81" spans="1:5" x14ac:dyDescent="0.25">
      <c r="A81" s="2" t="e">
        <v>#N/A</v>
      </c>
      <c r="B81" s="331" t="e">
        <v>#N/A</v>
      </c>
      <c r="C81" s="302" t="e">
        <v>#N/A</v>
      </c>
      <c r="D81" s="302" t="e">
        <v>#N/A</v>
      </c>
      <c r="E81" s="302" t="e">
        <v>#N/A</v>
      </c>
    </row>
    <row r="82" spans="1:5" x14ac:dyDescent="0.25">
      <c r="A82" s="2" t="e">
        <v>#N/A</v>
      </c>
      <c r="B82" s="331" t="e">
        <v>#N/A</v>
      </c>
      <c r="C82" s="302" t="e">
        <v>#N/A</v>
      </c>
      <c r="D82" s="302" t="e">
        <v>#N/A</v>
      </c>
      <c r="E82" s="302" t="e">
        <v>#N/A</v>
      </c>
    </row>
    <row r="83" spans="1:5" x14ac:dyDescent="0.25">
      <c r="A83" s="2" t="e">
        <v>#N/A</v>
      </c>
      <c r="B83" s="331" t="e">
        <v>#N/A</v>
      </c>
      <c r="C83" s="302" t="e">
        <v>#N/A</v>
      </c>
      <c r="D83" s="302" t="e">
        <v>#N/A</v>
      </c>
      <c r="E83" s="302" t="e">
        <v>#N/A</v>
      </c>
    </row>
    <row r="84" spans="1:5" x14ac:dyDescent="0.25">
      <c r="A84" s="2" t="e">
        <v>#N/A</v>
      </c>
      <c r="B84" s="331" t="e">
        <v>#N/A</v>
      </c>
      <c r="C84" s="302" t="e">
        <v>#N/A</v>
      </c>
      <c r="D84" s="302" t="e">
        <v>#N/A</v>
      </c>
      <c r="E84" s="302" t="e">
        <v>#N/A</v>
      </c>
    </row>
    <row r="85" spans="1:5" x14ac:dyDescent="0.25">
      <c r="A85" s="2" t="e">
        <v>#N/A</v>
      </c>
      <c r="B85" s="331" t="e">
        <v>#N/A</v>
      </c>
      <c r="C85" s="302" t="e">
        <v>#N/A</v>
      </c>
      <c r="D85" s="302" t="e">
        <v>#N/A</v>
      </c>
      <c r="E85" s="302" t="e">
        <v>#N/A</v>
      </c>
    </row>
    <row r="86" spans="1:5" x14ac:dyDescent="0.25">
      <c r="A86" s="2" t="e">
        <v>#N/A</v>
      </c>
      <c r="B86" s="331" t="e">
        <v>#N/A</v>
      </c>
      <c r="C86" s="302" t="e">
        <v>#N/A</v>
      </c>
      <c r="D86" s="302" t="e">
        <v>#N/A</v>
      </c>
      <c r="E86" s="302" t="e">
        <v>#N/A</v>
      </c>
    </row>
    <row r="87" spans="1:5" x14ac:dyDescent="0.25">
      <c r="A87" s="2" t="e">
        <v>#N/A</v>
      </c>
      <c r="B87" s="331" t="e">
        <v>#N/A</v>
      </c>
      <c r="C87" s="302" t="e">
        <v>#N/A</v>
      </c>
      <c r="D87" s="302" t="e">
        <v>#N/A</v>
      </c>
      <c r="E87" s="302" t="e">
        <v>#N/A</v>
      </c>
    </row>
    <row r="88" spans="1:5" x14ac:dyDescent="0.25">
      <c r="A88" s="2" t="e">
        <v>#N/A</v>
      </c>
      <c r="B88" s="331" t="e">
        <v>#N/A</v>
      </c>
      <c r="C88" s="302" t="e">
        <v>#N/A</v>
      </c>
      <c r="D88" s="302" t="e">
        <v>#N/A</v>
      </c>
      <c r="E88" s="302" t="e">
        <v>#N/A</v>
      </c>
    </row>
    <row r="89" spans="1:5" x14ac:dyDescent="0.25">
      <c r="A89" s="2" t="e">
        <v>#N/A</v>
      </c>
      <c r="B89" s="331" t="e">
        <v>#N/A</v>
      </c>
      <c r="C89" s="302" t="e">
        <v>#N/A</v>
      </c>
      <c r="D89" s="302" t="e">
        <v>#N/A</v>
      </c>
      <c r="E89" s="302" t="e">
        <v>#N/A</v>
      </c>
    </row>
    <row r="90" spans="1:5" x14ac:dyDescent="0.25">
      <c r="A90" s="2" t="e">
        <v>#N/A</v>
      </c>
      <c r="B90" s="331" t="e">
        <v>#N/A</v>
      </c>
      <c r="C90" s="302" t="e">
        <v>#N/A</v>
      </c>
      <c r="D90" s="302" t="e">
        <v>#N/A</v>
      </c>
      <c r="E90" s="302" t="e">
        <v>#N/A</v>
      </c>
    </row>
    <row r="91" spans="1:5" x14ac:dyDescent="0.25">
      <c r="A91" s="2" t="e">
        <v>#N/A</v>
      </c>
      <c r="B91" s="331" t="e">
        <v>#N/A</v>
      </c>
      <c r="C91" s="302" t="e">
        <v>#N/A</v>
      </c>
      <c r="D91" s="302" t="e">
        <v>#N/A</v>
      </c>
      <c r="E91" s="302" t="e">
        <v>#N/A</v>
      </c>
    </row>
    <row r="92" spans="1:5" x14ac:dyDescent="0.25">
      <c r="A92" s="2" t="e">
        <v>#N/A</v>
      </c>
      <c r="B92" s="331" t="e">
        <v>#N/A</v>
      </c>
      <c r="C92" s="302" t="e">
        <v>#N/A</v>
      </c>
      <c r="D92" s="302" t="e">
        <v>#N/A</v>
      </c>
      <c r="E92" s="302" t="e">
        <v>#N/A</v>
      </c>
    </row>
    <row r="93" spans="1:5" x14ac:dyDescent="0.25">
      <c r="A93" s="2" t="e">
        <v>#N/A</v>
      </c>
      <c r="B93" s="331" t="e">
        <v>#N/A</v>
      </c>
      <c r="C93" s="302" t="e">
        <v>#N/A</v>
      </c>
      <c r="D93" s="302" t="e">
        <v>#N/A</v>
      </c>
      <c r="E93" s="302" t="e">
        <v>#N/A</v>
      </c>
    </row>
    <row r="94" spans="1:5" x14ac:dyDescent="0.25">
      <c r="A94" s="2" t="e">
        <v>#N/A</v>
      </c>
      <c r="B94" s="331" t="e">
        <v>#N/A</v>
      </c>
      <c r="C94" s="302" t="e">
        <v>#N/A</v>
      </c>
      <c r="D94" s="302" t="e">
        <v>#N/A</v>
      </c>
      <c r="E94" s="302" t="e">
        <v>#N/A</v>
      </c>
    </row>
    <row r="95" spans="1:5" x14ac:dyDescent="0.25">
      <c r="A95" s="2" t="e">
        <v>#N/A</v>
      </c>
      <c r="B95" s="331" t="e">
        <v>#N/A</v>
      </c>
      <c r="C95" s="302" t="e">
        <v>#N/A</v>
      </c>
      <c r="D95" s="302" t="e">
        <v>#N/A</v>
      </c>
      <c r="E95" s="302" t="e">
        <v>#N/A</v>
      </c>
    </row>
    <row r="96" spans="1:5" x14ac:dyDescent="0.25">
      <c r="A96" s="2" t="e">
        <v>#N/A</v>
      </c>
      <c r="B96" s="331" t="e">
        <v>#N/A</v>
      </c>
      <c r="C96" s="302" t="e">
        <v>#N/A</v>
      </c>
      <c r="D96" s="302" t="e">
        <v>#N/A</v>
      </c>
      <c r="E96" s="302" t="e">
        <v>#N/A</v>
      </c>
    </row>
    <row r="97" spans="1:5" x14ac:dyDescent="0.25">
      <c r="A97" s="2" t="e">
        <v>#N/A</v>
      </c>
      <c r="B97" s="331" t="e">
        <v>#N/A</v>
      </c>
      <c r="C97" s="302" t="e">
        <v>#N/A</v>
      </c>
      <c r="D97" s="302" t="e">
        <v>#N/A</v>
      </c>
      <c r="E97" s="302" t="e">
        <v>#N/A</v>
      </c>
    </row>
    <row r="98" spans="1:5" x14ac:dyDescent="0.25">
      <c r="A98" s="2" t="e">
        <v>#N/A</v>
      </c>
      <c r="B98" s="331" t="e">
        <v>#N/A</v>
      </c>
      <c r="C98" s="302" t="e">
        <v>#N/A</v>
      </c>
      <c r="D98" s="302" t="e">
        <v>#N/A</v>
      </c>
      <c r="E98" s="302" t="e">
        <v>#N/A</v>
      </c>
    </row>
    <row r="99" spans="1:5" x14ac:dyDescent="0.25">
      <c r="A99" s="2" t="e">
        <v>#N/A</v>
      </c>
      <c r="B99" s="331" t="e">
        <v>#N/A</v>
      </c>
      <c r="C99" s="302" t="e">
        <v>#N/A</v>
      </c>
      <c r="D99" s="302" t="e">
        <v>#N/A</v>
      </c>
      <c r="E99" s="302" t="e">
        <v>#N/A</v>
      </c>
    </row>
    <row r="100" spans="1:5" x14ac:dyDescent="0.25">
      <c r="A100" s="2" t="e">
        <v>#N/A</v>
      </c>
      <c r="B100" s="331" t="e">
        <v>#N/A</v>
      </c>
      <c r="C100" s="302" t="e">
        <v>#N/A</v>
      </c>
      <c r="D100" s="302" t="e">
        <v>#N/A</v>
      </c>
      <c r="E100" s="302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0" width="5.7109375" customWidth="1"/>
    <col min="21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39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25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3</v>
      </c>
      <c r="K2" s="118">
        <v>3</v>
      </c>
      <c r="L2" s="118">
        <v>3</v>
      </c>
      <c r="M2" s="118">
        <v>4</v>
      </c>
      <c r="N2" s="118">
        <v>3</v>
      </c>
      <c r="O2" s="118">
        <v>3</v>
      </c>
      <c r="P2" s="118">
        <v>3</v>
      </c>
      <c r="Q2" s="118">
        <v>3</v>
      </c>
      <c r="R2" s="118">
        <v>4</v>
      </c>
      <c r="S2" s="118">
        <v>3</v>
      </c>
      <c r="T2" s="119">
        <v>3</v>
      </c>
      <c r="U2" s="119" t="s">
        <v>56</v>
      </c>
      <c r="V2" s="119" t="s">
        <v>56</v>
      </c>
      <c r="W2" s="119" t="s">
        <v>56</v>
      </c>
      <c r="X2" s="119" t="s">
        <v>56</v>
      </c>
      <c r="Y2" s="119" t="s">
        <v>56</v>
      </c>
      <c r="Z2" s="119" t="s">
        <v>56</v>
      </c>
      <c r="AA2" s="119" t="s">
        <v>56</v>
      </c>
      <c r="AB2" s="342" t="s">
        <v>56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75</v>
      </c>
      <c r="B3" s="127">
        <v>2.6</v>
      </c>
      <c r="C3" s="128">
        <v>3</v>
      </c>
      <c r="D3" s="128">
        <v>2.8</v>
      </c>
      <c r="E3" s="128">
        <v>3</v>
      </c>
      <c r="F3" s="128">
        <v>3</v>
      </c>
      <c r="G3" s="128">
        <v>2.9</v>
      </c>
      <c r="H3" s="128">
        <v>2.8</v>
      </c>
      <c r="I3" s="128">
        <v>3.3</v>
      </c>
      <c r="J3" s="128">
        <v>2.7</v>
      </c>
      <c r="K3" s="128">
        <v>2.7</v>
      </c>
      <c r="L3" s="128">
        <v>2.9</v>
      </c>
      <c r="M3" s="128">
        <v>3.9</v>
      </c>
      <c r="N3" s="128">
        <v>2.8</v>
      </c>
      <c r="O3" s="128">
        <v>3.1</v>
      </c>
      <c r="P3" s="128">
        <v>2.8</v>
      </c>
      <c r="Q3" s="128">
        <v>3.3</v>
      </c>
      <c r="R3" s="128">
        <v>4.3</v>
      </c>
      <c r="S3" s="128">
        <v>3.5</v>
      </c>
      <c r="T3" s="128">
        <v>2.6</v>
      </c>
      <c r="U3" s="128" t="s">
        <v>56</v>
      </c>
      <c r="V3" s="128" t="s">
        <v>56</v>
      </c>
      <c r="W3" s="128" t="s">
        <v>56</v>
      </c>
      <c r="X3" s="128" t="s">
        <v>56</v>
      </c>
      <c r="Y3" s="128" t="s">
        <v>56</v>
      </c>
      <c r="Z3" s="128" t="s">
        <v>56</v>
      </c>
      <c r="AA3" s="128" t="s">
        <v>56</v>
      </c>
      <c r="AB3" s="343" t="s">
        <v>56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78</v>
      </c>
      <c r="B4" s="130">
        <v>3.5</v>
      </c>
      <c r="C4" s="131">
        <v>3.8</v>
      </c>
      <c r="D4" s="131">
        <v>3.4</v>
      </c>
      <c r="E4" s="131">
        <v>3.6</v>
      </c>
      <c r="F4" s="131">
        <v>3.5</v>
      </c>
      <c r="G4" s="131">
        <v>3.5</v>
      </c>
      <c r="H4" s="131">
        <v>3</v>
      </c>
      <c r="I4" s="131">
        <v>3.8</v>
      </c>
      <c r="J4" s="131">
        <v>2.6</v>
      </c>
      <c r="K4" s="131">
        <v>3</v>
      </c>
      <c r="L4" s="131">
        <v>3.2</v>
      </c>
      <c r="M4" s="131">
        <v>4.7</v>
      </c>
      <c r="N4" s="131">
        <v>3.3</v>
      </c>
      <c r="O4" s="131">
        <v>3.5</v>
      </c>
      <c r="P4" s="131">
        <v>3.5</v>
      </c>
      <c r="Q4" s="131">
        <v>3.4</v>
      </c>
      <c r="R4" s="131">
        <v>4.4000000000000004</v>
      </c>
      <c r="S4" s="131">
        <v>3.9</v>
      </c>
      <c r="T4" s="131">
        <v>3</v>
      </c>
      <c r="U4" s="131" t="s">
        <v>56</v>
      </c>
      <c r="V4" s="131" t="s">
        <v>56</v>
      </c>
      <c r="W4" s="131" t="s">
        <v>56</v>
      </c>
      <c r="X4" s="131" t="s">
        <v>56</v>
      </c>
      <c r="Y4" s="131" t="s">
        <v>56</v>
      </c>
      <c r="Z4" s="131" t="s">
        <v>56</v>
      </c>
      <c r="AA4" s="131" t="s">
        <v>56</v>
      </c>
      <c r="AB4" s="344" t="s">
        <v>56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158</v>
      </c>
      <c r="B5" s="219">
        <v>-0.39999999999999991</v>
      </c>
      <c r="C5" s="220">
        <v>0</v>
      </c>
      <c r="D5" s="219">
        <v>-0.20000000000000018</v>
      </c>
      <c r="E5" s="219">
        <v>0</v>
      </c>
      <c r="F5" s="219">
        <v>0</v>
      </c>
      <c r="G5" s="219">
        <v>-0.10000000000000009</v>
      </c>
      <c r="H5" s="219">
        <v>-0.20000000000000018</v>
      </c>
      <c r="I5" s="219">
        <v>0.29999999999999982</v>
      </c>
      <c r="J5" s="219">
        <v>-0.29999999999999982</v>
      </c>
      <c r="K5" s="219">
        <v>-0.29999999999999982</v>
      </c>
      <c r="L5" s="219">
        <v>-0.10000000000000009</v>
      </c>
      <c r="M5" s="219">
        <v>-0.10000000000000009</v>
      </c>
      <c r="N5" s="219">
        <v>-0.20000000000000018</v>
      </c>
      <c r="O5" s="219">
        <v>0.10000000000000009</v>
      </c>
      <c r="P5" s="219">
        <v>-0.20000000000000018</v>
      </c>
      <c r="Q5" s="219">
        <v>0.29999999999999982</v>
      </c>
      <c r="R5" s="219">
        <v>0.29999999999999982</v>
      </c>
      <c r="S5" s="219">
        <v>0.5</v>
      </c>
      <c r="T5" s="219">
        <v>-0.39999999999999991</v>
      </c>
      <c r="U5" s="219" t="s">
        <v>56</v>
      </c>
      <c r="V5" s="221" t="s">
        <v>56</v>
      </c>
      <c r="W5" s="221" t="s">
        <v>56</v>
      </c>
      <c r="X5" s="221" t="s">
        <v>56</v>
      </c>
      <c r="Y5" s="221" t="s">
        <v>56</v>
      </c>
      <c r="Z5" s="221" t="s">
        <v>56</v>
      </c>
      <c r="AA5" s="221" t="s">
        <v>56</v>
      </c>
      <c r="AB5" s="221" t="s">
        <v>56</v>
      </c>
    </row>
    <row r="6" spans="1:156" s="207" customFormat="1" x14ac:dyDescent="0.25">
      <c r="A6" s="218" t="s">
        <v>129</v>
      </c>
      <c r="B6" s="219">
        <v>0.5</v>
      </c>
      <c r="C6" s="220">
        <v>0.79999999999999982</v>
      </c>
      <c r="D6" s="219">
        <v>0.39999999999999991</v>
      </c>
      <c r="E6" s="219">
        <v>0.60000000000000009</v>
      </c>
      <c r="F6" s="219">
        <v>0.5</v>
      </c>
      <c r="G6" s="219">
        <v>0.5</v>
      </c>
      <c r="H6" s="219">
        <v>0</v>
      </c>
      <c r="I6" s="219">
        <v>0.79999999999999982</v>
      </c>
      <c r="J6" s="219">
        <v>-0.39999999999999991</v>
      </c>
      <c r="K6" s="219">
        <v>0</v>
      </c>
      <c r="L6" s="219">
        <v>0.20000000000000018</v>
      </c>
      <c r="M6" s="219">
        <v>0.70000000000000018</v>
      </c>
      <c r="N6" s="219">
        <v>0.29999999999999982</v>
      </c>
      <c r="O6" s="219">
        <v>0.5</v>
      </c>
      <c r="P6" s="219">
        <v>0.5</v>
      </c>
      <c r="Q6" s="219">
        <v>0.39999999999999991</v>
      </c>
      <c r="R6" s="219">
        <v>0.40000000000000036</v>
      </c>
      <c r="S6" s="219">
        <v>0.89999999999999991</v>
      </c>
      <c r="T6" s="219">
        <v>0</v>
      </c>
      <c r="U6" s="219" t="s">
        <v>56</v>
      </c>
      <c r="V6" s="221" t="s">
        <v>56</v>
      </c>
      <c r="W6" s="221" t="s">
        <v>56</v>
      </c>
      <c r="X6" s="221" t="s">
        <v>56</v>
      </c>
      <c r="Y6" s="221" t="s">
        <v>56</v>
      </c>
      <c r="Z6" s="221" t="s">
        <v>56</v>
      </c>
      <c r="AA6" s="221" t="s">
        <v>56</v>
      </c>
      <c r="AB6" s="221" t="s">
        <v>56</v>
      </c>
    </row>
    <row r="7" spans="1:156" s="203" customFormat="1" ht="15" customHeight="1" x14ac:dyDescent="0.25">
      <c r="A7" s="203" t="s">
        <v>50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102</v>
      </c>
    </row>
    <row r="8" spans="1:156" s="203" customFormat="1" x14ac:dyDescent="0.25">
      <c r="A8" s="203" t="s">
        <v>48</v>
      </c>
      <c r="B8" s="203">
        <v>-46</v>
      </c>
      <c r="C8" s="203">
        <v>-8</v>
      </c>
      <c r="D8" s="203">
        <v>-27</v>
      </c>
      <c r="E8" s="203">
        <v>-18</v>
      </c>
      <c r="F8" s="203">
        <v>-12</v>
      </c>
      <c r="G8" s="203">
        <v>-11</v>
      </c>
      <c r="H8" s="203">
        <v>-27</v>
      </c>
      <c r="I8" s="203">
        <v>-14</v>
      </c>
      <c r="J8" s="203">
        <v>-57</v>
      </c>
      <c r="K8" s="203">
        <v>-27</v>
      </c>
      <c r="L8" s="203">
        <v>-31</v>
      </c>
      <c r="M8" s="203">
        <v>-18</v>
      </c>
      <c r="N8" s="203">
        <v>-29</v>
      </c>
      <c r="O8" s="203">
        <v>-18</v>
      </c>
      <c r="P8" s="203">
        <v>-16</v>
      </c>
      <c r="Q8" s="203">
        <v>-8</v>
      </c>
      <c r="R8" s="203">
        <v>-47</v>
      </c>
      <c r="S8" s="203">
        <v>0</v>
      </c>
      <c r="T8" s="203">
        <v>-39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102</v>
      </c>
      <c r="AJ8" s="203" t="s">
        <v>50</v>
      </c>
      <c r="AK8" s="203" t="s">
        <v>48</v>
      </c>
      <c r="AL8" s="203" t="s">
        <v>29</v>
      </c>
      <c r="AM8" s="203" t="s">
        <v>49</v>
      </c>
    </row>
    <row r="9" spans="1:156" s="203" customFormat="1" x14ac:dyDescent="0.25">
      <c r="A9" s="203" t="s">
        <v>29</v>
      </c>
      <c r="B9" s="203">
        <v>37</v>
      </c>
      <c r="C9" s="203">
        <v>72</v>
      </c>
      <c r="D9" s="203">
        <v>40</v>
      </c>
      <c r="E9" s="203">
        <v>55</v>
      </c>
      <c r="F9" s="203">
        <v>42</v>
      </c>
      <c r="G9" s="203">
        <v>50</v>
      </c>
      <c r="H9" s="203">
        <v>41</v>
      </c>
      <c r="I9" s="203">
        <v>53</v>
      </c>
      <c r="J9" s="203">
        <v>56</v>
      </c>
      <c r="K9" s="203">
        <v>51</v>
      </c>
      <c r="L9" s="203">
        <v>41</v>
      </c>
      <c r="M9" s="203">
        <v>60</v>
      </c>
      <c r="N9" s="203">
        <v>36</v>
      </c>
      <c r="O9" s="203">
        <v>67</v>
      </c>
      <c r="P9" s="203">
        <v>42</v>
      </c>
      <c r="Q9" s="203">
        <v>70</v>
      </c>
      <c r="R9" s="203">
        <v>40</v>
      </c>
      <c r="S9" s="203">
        <v>84</v>
      </c>
      <c r="T9" s="203">
        <v>41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102</v>
      </c>
      <c r="AH9" s="203">
        <v>200.00091</v>
      </c>
      <c r="AI9" s="203" t="s">
        <v>5</v>
      </c>
      <c r="AJ9" s="203">
        <v>0</v>
      </c>
      <c r="AK9" s="203">
        <v>-15</v>
      </c>
      <c r="AL9" s="203">
        <v>8</v>
      </c>
      <c r="AM9" s="203">
        <v>1</v>
      </c>
    </row>
    <row r="10" spans="1:156" s="203" customFormat="1" x14ac:dyDescent="0.25">
      <c r="A10" s="203" t="s">
        <v>49</v>
      </c>
      <c r="B10" s="203">
        <v>18</v>
      </c>
      <c r="C10" s="203">
        <v>19</v>
      </c>
      <c r="D10" s="203">
        <v>10</v>
      </c>
      <c r="E10" s="203">
        <v>13</v>
      </c>
      <c r="F10" s="203">
        <v>6</v>
      </c>
      <c r="G10" s="203">
        <v>17</v>
      </c>
      <c r="H10" s="203">
        <v>8</v>
      </c>
      <c r="I10" s="203">
        <v>38</v>
      </c>
      <c r="J10" s="203">
        <v>5</v>
      </c>
      <c r="K10" s="203">
        <v>12</v>
      </c>
      <c r="L10" s="203">
        <v>3</v>
      </c>
      <c r="M10" s="203">
        <v>27</v>
      </c>
      <c r="N10" s="203">
        <v>6</v>
      </c>
      <c r="O10" s="203">
        <v>28</v>
      </c>
      <c r="P10" s="203">
        <v>5</v>
      </c>
      <c r="Q10" s="203">
        <v>26</v>
      </c>
      <c r="R10" s="203">
        <v>24</v>
      </c>
      <c r="S10" s="203">
        <v>35</v>
      </c>
      <c r="T10" s="203">
        <v>12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102</v>
      </c>
      <c r="AH10" s="203">
        <v>201.00092000000001</v>
      </c>
      <c r="AI10" s="203" t="s">
        <v>543</v>
      </c>
      <c r="AJ10" s="203">
        <v>0</v>
      </c>
      <c r="AK10" s="203">
        <v>-16</v>
      </c>
      <c r="AL10" s="203">
        <v>12</v>
      </c>
      <c r="AM10" s="203">
        <v>0</v>
      </c>
    </row>
    <row r="11" spans="1:156" s="203" customFormat="1" x14ac:dyDescent="0.25">
      <c r="A11" s="203" t="s">
        <v>50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-1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103</v>
      </c>
      <c r="AH11" s="203">
        <v>201.00093000000001</v>
      </c>
      <c r="AI11" s="203" t="s">
        <v>203</v>
      </c>
      <c r="AJ11" s="203">
        <v>0</v>
      </c>
      <c r="AK11" s="203">
        <v>-18</v>
      </c>
      <c r="AL11" s="203">
        <v>8</v>
      </c>
      <c r="AM11" s="203">
        <v>2</v>
      </c>
    </row>
    <row r="12" spans="1:156" s="203" customFormat="1" x14ac:dyDescent="0.25">
      <c r="A12" s="203" t="s">
        <v>48</v>
      </c>
      <c r="B12" s="203">
        <v>0</v>
      </c>
      <c r="C12" s="203">
        <v>0</v>
      </c>
      <c r="D12" s="203">
        <v>0</v>
      </c>
      <c r="E12" s="203">
        <v>-1</v>
      </c>
      <c r="F12" s="203">
        <v>0</v>
      </c>
      <c r="G12" s="203">
        <v>-1</v>
      </c>
      <c r="H12" s="203">
        <v>-2</v>
      </c>
      <c r="I12" s="203">
        <v>0</v>
      </c>
      <c r="J12" s="203">
        <v>-6</v>
      </c>
      <c r="K12" s="203">
        <v>-5</v>
      </c>
      <c r="L12" s="203">
        <v>0</v>
      </c>
      <c r="M12" s="203">
        <v>0</v>
      </c>
      <c r="N12" s="203">
        <v>-2</v>
      </c>
      <c r="O12" s="203">
        <v>0</v>
      </c>
      <c r="P12" s="203">
        <v>0</v>
      </c>
      <c r="Q12" s="203">
        <v>0</v>
      </c>
      <c r="R12" s="203">
        <v>-3</v>
      </c>
      <c r="S12" s="203">
        <v>0</v>
      </c>
      <c r="T12" s="203">
        <v>-1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103</v>
      </c>
      <c r="AH12" s="203">
        <v>202.00094000000001</v>
      </c>
      <c r="AI12" s="203" t="s">
        <v>2</v>
      </c>
      <c r="AJ12" s="203">
        <v>0</v>
      </c>
      <c r="AK12" s="203">
        <v>-17</v>
      </c>
      <c r="AL12" s="203">
        <v>10</v>
      </c>
      <c r="AM12" s="203">
        <v>2</v>
      </c>
    </row>
    <row r="13" spans="1:156" s="203" customFormat="1" x14ac:dyDescent="0.25">
      <c r="A13" s="203" t="s">
        <v>29</v>
      </c>
      <c r="B13" s="203">
        <v>6</v>
      </c>
      <c r="C13" s="203">
        <v>16</v>
      </c>
      <c r="D13" s="203">
        <v>9</v>
      </c>
      <c r="E13" s="203">
        <v>9</v>
      </c>
      <c r="F13" s="203">
        <v>9</v>
      </c>
      <c r="G13" s="203">
        <v>4</v>
      </c>
      <c r="H13" s="203">
        <v>5</v>
      </c>
      <c r="I13" s="203">
        <v>11</v>
      </c>
      <c r="J13" s="203">
        <v>7</v>
      </c>
      <c r="K13" s="203">
        <v>6</v>
      </c>
      <c r="L13" s="203">
        <v>6</v>
      </c>
      <c r="M13" s="203">
        <v>12</v>
      </c>
      <c r="N13" s="203">
        <v>8</v>
      </c>
      <c r="O13" s="203">
        <v>11</v>
      </c>
      <c r="P13" s="203">
        <v>12</v>
      </c>
      <c r="Q13" s="203">
        <v>8</v>
      </c>
      <c r="R13" s="203">
        <v>7</v>
      </c>
      <c r="S13" s="203">
        <v>16</v>
      </c>
      <c r="T13" s="203">
        <v>5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103</v>
      </c>
      <c r="AH13" s="203">
        <v>203.00094999999999</v>
      </c>
      <c r="AI13" s="203" t="s">
        <v>204</v>
      </c>
      <c r="AJ13" s="203">
        <v>0</v>
      </c>
      <c r="AK13" s="203">
        <v>-14</v>
      </c>
      <c r="AL13" s="203">
        <v>10</v>
      </c>
      <c r="AM13" s="203">
        <v>1</v>
      </c>
    </row>
    <row r="14" spans="1:156" s="203" customFormat="1" x14ac:dyDescent="0.25">
      <c r="A14" s="203" t="s">
        <v>49</v>
      </c>
      <c r="B14" s="203">
        <v>6</v>
      </c>
      <c r="C14" s="203">
        <v>5</v>
      </c>
      <c r="D14" s="203">
        <v>3</v>
      </c>
      <c r="E14" s="203">
        <v>4</v>
      </c>
      <c r="F14" s="203">
        <v>3</v>
      </c>
      <c r="G14" s="203">
        <v>6</v>
      </c>
      <c r="H14" s="203">
        <v>1</v>
      </c>
      <c r="I14" s="203">
        <v>5</v>
      </c>
      <c r="J14" s="203">
        <v>0</v>
      </c>
      <c r="K14" s="203">
        <v>3</v>
      </c>
      <c r="L14" s="203">
        <v>3</v>
      </c>
      <c r="M14" s="203">
        <v>5</v>
      </c>
      <c r="N14" s="203">
        <v>2</v>
      </c>
      <c r="O14" s="203">
        <v>3</v>
      </c>
      <c r="P14" s="203">
        <v>2</v>
      </c>
      <c r="Q14" s="203">
        <v>4</v>
      </c>
      <c r="R14" s="203">
        <v>5</v>
      </c>
      <c r="S14" s="203">
        <v>4</v>
      </c>
      <c r="T14" s="203">
        <v>1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103</v>
      </c>
      <c r="AH14" s="203">
        <v>203.00095999999999</v>
      </c>
      <c r="AI14" s="203" t="s">
        <v>11</v>
      </c>
      <c r="AJ14" s="203">
        <v>0</v>
      </c>
      <c r="AK14" s="203">
        <v>-18</v>
      </c>
      <c r="AL14" s="203">
        <v>7</v>
      </c>
      <c r="AM14" s="203">
        <v>4</v>
      </c>
    </row>
    <row r="15" spans="1:156" s="203" customFormat="1" x14ac:dyDescent="0.25">
      <c r="AH15" s="203">
        <v>204.00097</v>
      </c>
      <c r="AI15" s="203" t="s">
        <v>361</v>
      </c>
      <c r="AJ15" s="203">
        <v>0</v>
      </c>
      <c r="AK15" s="203">
        <v>-19</v>
      </c>
      <c r="AL15" s="203">
        <v>9</v>
      </c>
      <c r="AM15" s="203">
        <v>4</v>
      </c>
    </row>
    <row r="16" spans="1:156" s="203" customFormat="1" x14ac:dyDescent="0.25">
      <c r="AH16" s="203">
        <v>204.00098</v>
      </c>
      <c r="AI16" s="203" t="s">
        <v>680</v>
      </c>
      <c r="AJ16" s="203">
        <v>0</v>
      </c>
      <c r="AK16" s="203">
        <v>-14</v>
      </c>
      <c r="AL16" s="203">
        <v>11</v>
      </c>
      <c r="AM16" s="203">
        <v>1</v>
      </c>
    </row>
    <row r="17" spans="34:39" s="203" customFormat="1" x14ac:dyDescent="0.25">
      <c r="AH17" s="203">
        <v>206.00099</v>
      </c>
      <c r="AI17" s="203" t="s">
        <v>597</v>
      </c>
      <c r="AJ17" s="203">
        <v>0</v>
      </c>
      <c r="AK17" s="203">
        <v>-16</v>
      </c>
      <c r="AL17" s="203">
        <v>15</v>
      </c>
      <c r="AM17" s="203">
        <v>1</v>
      </c>
    </row>
    <row r="18" spans="34:39" s="203" customFormat="1" x14ac:dyDescent="0.25">
      <c r="AH18" s="203">
        <v>207.001</v>
      </c>
      <c r="AI18" s="203" t="s">
        <v>0</v>
      </c>
      <c r="AJ18" s="203">
        <v>0</v>
      </c>
      <c r="AK18" s="203">
        <v>-14</v>
      </c>
      <c r="AL18" s="203">
        <v>14</v>
      </c>
      <c r="AM18" s="203">
        <v>1</v>
      </c>
    </row>
    <row r="19" spans="34:39" s="203" customFormat="1" x14ac:dyDescent="0.25">
      <c r="AH19" s="203">
        <v>207.00101000000001</v>
      </c>
      <c r="AI19" s="203" t="s">
        <v>425</v>
      </c>
      <c r="AJ19" s="203">
        <v>0</v>
      </c>
      <c r="AK19" s="203">
        <v>-12</v>
      </c>
      <c r="AL19" s="203">
        <v>5</v>
      </c>
      <c r="AM19" s="203">
        <v>4</v>
      </c>
    </row>
    <row r="20" spans="34:39" s="203" customFormat="1" x14ac:dyDescent="0.25">
      <c r="AH20" s="203">
        <v>208.00102000000001</v>
      </c>
      <c r="AI20" s="203" t="s">
        <v>3</v>
      </c>
      <c r="AJ20" s="203">
        <v>0</v>
      </c>
      <c r="AK20" s="203">
        <v>-15</v>
      </c>
      <c r="AL20" s="203">
        <v>14</v>
      </c>
      <c r="AM20" s="203">
        <v>2</v>
      </c>
    </row>
    <row r="21" spans="34:39" s="203" customFormat="1" x14ac:dyDescent="0.25">
      <c r="AH21" s="203">
        <v>208.00102999999999</v>
      </c>
      <c r="AI21" s="203" t="s">
        <v>340</v>
      </c>
      <c r="AJ21" s="203">
        <v>0</v>
      </c>
      <c r="AK21" s="203">
        <v>-13</v>
      </c>
      <c r="AL21" s="203">
        <v>14</v>
      </c>
      <c r="AM21" s="203">
        <v>1</v>
      </c>
    </row>
    <row r="22" spans="34:39" s="203" customFormat="1" x14ac:dyDescent="0.25">
      <c r="AH22" s="203">
        <v>209.00103999999999</v>
      </c>
      <c r="AI22" s="203" t="s">
        <v>200</v>
      </c>
      <c r="AJ22" s="203">
        <v>0</v>
      </c>
      <c r="AK22" s="203">
        <v>-10</v>
      </c>
      <c r="AL22" s="203">
        <v>10</v>
      </c>
      <c r="AM22" s="203">
        <v>2</v>
      </c>
    </row>
    <row r="23" spans="34:39" s="203" customFormat="1" x14ac:dyDescent="0.25">
      <c r="AH23" s="203">
        <v>209.00104999999999</v>
      </c>
      <c r="AI23" s="203" t="s">
        <v>7</v>
      </c>
      <c r="AJ23" s="203">
        <v>0</v>
      </c>
      <c r="AK23" s="203">
        <v>-11</v>
      </c>
      <c r="AL23" s="203">
        <v>9</v>
      </c>
      <c r="AM23" s="203">
        <v>3</v>
      </c>
    </row>
    <row r="24" spans="34:39" s="203" customFormat="1" x14ac:dyDescent="0.25">
      <c r="AH24" s="203">
        <v>212.00106</v>
      </c>
      <c r="AI24" s="203" t="s">
        <v>350</v>
      </c>
      <c r="AJ24" s="203">
        <v>0</v>
      </c>
      <c r="AK24" s="203">
        <v>-9</v>
      </c>
      <c r="AL24" s="203">
        <v>8</v>
      </c>
      <c r="AM24" s="203">
        <v>4</v>
      </c>
    </row>
    <row r="25" spans="34:39" s="203" customFormat="1" x14ac:dyDescent="0.25">
      <c r="AH25" s="203">
        <v>213.00107</v>
      </c>
      <c r="AI25" s="203" t="s">
        <v>210</v>
      </c>
      <c r="AJ25" s="203">
        <v>0</v>
      </c>
      <c r="AK25" s="203">
        <v>-9</v>
      </c>
      <c r="AL25" s="203">
        <v>17</v>
      </c>
      <c r="AM25" s="203">
        <v>0</v>
      </c>
    </row>
    <row r="26" spans="34:39" s="203" customFormat="1" x14ac:dyDescent="0.25">
      <c r="AH26" s="203">
        <v>216.00108</v>
      </c>
      <c r="AI26" s="203" t="s">
        <v>681</v>
      </c>
      <c r="AJ26" s="203">
        <v>0</v>
      </c>
      <c r="AK26" s="203">
        <v>-7</v>
      </c>
      <c r="AL26" s="203">
        <v>8</v>
      </c>
      <c r="AM26" s="203">
        <v>5</v>
      </c>
    </row>
    <row r="27" spans="34:39" s="203" customFormat="1" x14ac:dyDescent="0.25">
      <c r="AH27" s="203">
        <v>218.00109</v>
      </c>
      <c r="AI27" s="203" t="s">
        <v>355</v>
      </c>
      <c r="AJ27" s="203">
        <v>0</v>
      </c>
      <c r="AK27" s="203">
        <v>-7</v>
      </c>
      <c r="AL27" s="203">
        <v>16</v>
      </c>
      <c r="AM27" s="203">
        <v>2</v>
      </c>
    </row>
    <row r="28" spans="34:39" s="203" customFormat="1" x14ac:dyDescent="0.25">
      <c r="AH28" s="203">
        <v>219.00110000000001</v>
      </c>
      <c r="AI28" s="203" t="s">
        <v>19</v>
      </c>
      <c r="AJ28" s="203">
        <v>0</v>
      </c>
      <c r="AK28" s="203">
        <v>-3</v>
      </c>
      <c r="AL28" s="203">
        <v>15</v>
      </c>
      <c r="AM28" s="203">
        <v>1</v>
      </c>
    </row>
    <row r="29" spans="34:39" s="203" customFormat="1" x14ac:dyDescent="0.25">
      <c r="AH29" s="203">
        <v>219.00111000000001</v>
      </c>
      <c r="AI29" s="203" t="s">
        <v>201</v>
      </c>
      <c r="AJ29" s="203">
        <v>0</v>
      </c>
      <c r="AK29" s="203">
        <v>-11</v>
      </c>
      <c r="AL29" s="203">
        <v>23</v>
      </c>
      <c r="AM29" s="203">
        <v>1</v>
      </c>
    </row>
    <row r="30" spans="34:39" s="203" customFormat="1" x14ac:dyDescent="0.25">
      <c r="AH30" s="203">
        <v>221.00111999999999</v>
      </c>
      <c r="AI30" s="203" t="s">
        <v>682</v>
      </c>
      <c r="AJ30" s="203">
        <v>0</v>
      </c>
      <c r="AK30" s="203">
        <v>-7</v>
      </c>
      <c r="AL30" s="203">
        <v>17</v>
      </c>
      <c r="AM30" s="203">
        <v>3</v>
      </c>
    </row>
    <row r="31" spans="34:39" s="203" customFormat="1" x14ac:dyDescent="0.25">
      <c r="AH31" s="203">
        <v>223.00112999999999</v>
      </c>
      <c r="AI31" s="203" t="s">
        <v>213</v>
      </c>
      <c r="AJ31" s="203">
        <v>0</v>
      </c>
      <c r="AK31" s="203">
        <v>-8</v>
      </c>
      <c r="AL31" s="203">
        <v>14</v>
      </c>
      <c r="AM31" s="203">
        <v>6</v>
      </c>
    </row>
    <row r="32" spans="34:39" s="203" customFormat="1" x14ac:dyDescent="0.25">
      <c r="AH32" s="203">
        <v>224.00113999999999</v>
      </c>
      <c r="AI32" s="203" t="s">
        <v>443</v>
      </c>
      <c r="AJ32" s="203">
        <v>0</v>
      </c>
      <c r="AK32" s="203">
        <v>-12</v>
      </c>
      <c r="AL32" s="203">
        <v>20</v>
      </c>
      <c r="AM32" s="203">
        <v>5</v>
      </c>
    </row>
    <row r="33" spans="34:39" s="203" customFormat="1" x14ac:dyDescent="0.25">
      <c r="AH33" s="203">
        <v>224.00115</v>
      </c>
      <c r="AI33" s="203" t="s">
        <v>423</v>
      </c>
      <c r="AJ33" s="203">
        <v>0</v>
      </c>
      <c r="AK33" s="203">
        <v>-10</v>
      </c>
      <c r="AL33" s="203">
        <v>18</v>
      </c>
      <c r="AM33" s="203">
        <v>4</v>
      </c>
    </row>
    <row r="34" spans="34:39" s="203" customFormat="1" x14ac:dyDescent="0.25">
      <c r="AH34" s="203">
        <v>224.00116</v>
      </c>
      <c r="AI34" s="203" t="s">
        <v>530</v>
      </c>
      <c r="AJ34" s="203">
        <v>0</v>
      </c>
      <c r="AK34" s="203">
        <v>-6</v>
      </c>
      <c r="AL34" s="203">
        <v>13</v>
      </c>
      <c r="AM34" s="203">
        <v>6</v>
      </c>
    </row>
    <row r="35" spans="34:39" s="203" customFormat="1" x14ac:dyDescent="0.25">
      <c r="AH35" s="203">
        <v>226.00118000000001</v>
      </c>
      <c r="AI35" s="203" t="s">
        <v>684</v>
      </c>
      <c r="AJ35" s="203">
        <v>0</v>
      </c>
      <c r="AK35" s="203">
        <v>-8</v>
      </c>
      <c r="AL35" s="203">
        <v>17</v>
      </c>
      <c r="AM35" s="203">
        <v>5</v>
      </c>
    </row>
    <row r="36" spans="34:39" s="203" customFormat="1" x14ac:dyDescent="0.25">
      <c r="AH36" s="203">
        <v>226.00119000000001</v>
      </c>
      <c r="AI36" s="203" t="s">
        <v>598</v>
      </c>
      <c r="AJ36" s="203">
        <v>0</v>
      </c>
      <c r="AK36" s="203">
        <v>-7</v>
      </c>
      <c r="AL36" s="203">
        <v>22</v>
      </c>
      <c r="AM36" s="203">
        <v>2</v>
      </c>
    </row>
    <row r="37" spans="34:39" s="203" customFormat="1" x14ac:dyDescent="0.25">
      <c r="AH37" s="203">
        <v>227.00120000000001</v>
      </c>
      <c r="AI37" s="203" t="s">
        <v>444</v>
      </c>
      <c r="AJ37" s="203">
        <v>0</v>
      </c>
      <c r="AK37" s="203">
        <v>-9</v>
      </c>
      <c r="AL37" s="203">
        <v>13</v>
      </c>
      <c r="AM37" s="203">
        <v>7</v>
      </c>
    </row>
    <row r="38" spans="34:39" s="203" customFormat="1" x14ac:dyDescent="0.25">
      <c r="AH38" s="203">
        <v>227.00120999999999</v>
      </c>
      <c r="AI38" s="203" t="s">
        <v>427</v>
      </c>
      <c r="AJ38" s="203">
        <v>0</v>
      </c>
      <c r="AK38" s="203">
        <v>-6</v>
      </c>
      <c r="AL38" s="203">
        <v>23</v>
      </c>
      <c r="AM38" s="203">
        <v>2</v>
      </c>
    </row>
    <row r="39" spans="34:39" s="203" customFormat="1" x14ac:dyDescent="0.25">
      <c r="AH39" s="203">
        <v>229.00121999999999</v>
      </c>
      <c r="AI39" s="203" t="s">
        <v>420</v>
      </c>
      <c r="AJ39" s="203">
        <v>0</v>
      </c>
      <c r="AK39" s="203">
        <v>-3</v>
      </c>
      <c r="AL39" s="203">
        <v>20</v>
      </c>
      <c r="AM39" s="203">
        <v>3</v>
      </c>
    </row>
    <row r="40" spans="34:39" s="203" customFormat="1" x14ac:dyDescent="0.25">
      <c r="AH40" s="203">
        <v>229.00122999999999</v>
      </c>
      <c r="AI40" s="203" t="s">
        <v>459</v>
      </c>
      <c r="AJ40" s="203">
        <v>0</v>
      </c>
      <c r="AK40" s="203">
        <v>-5</v>
      </c>
      <c r="AL40" s="203">
        <v>25</v>
      </c>
      <c r="AM40" s="203">
        <v>2</v>
      </c>
    </row>
    <row r="41" spans="34:39" s="203" customFormat="1" x14ac:dyDescent="0.25">
      <c r="AH41" s="203">
        <v>241.00124</v>
      </c>
      <c r="AI41" s="203" t="s">
        <v>216</v>
      </c>
      <c r="AJ41" s="203">
        <v>0</v>
      </c>
      <c r="AK41" s="203">
        <v>-2</v>
      </c>
      <c r="AL41" s="203">
        <v>25</v>
      </c>
      <c r="AM41" s="203">
        <v>6</v>
      </c>
    </row>
    <row r="42" spans="34:39" s="203" customFormat="1" x14ac:dyDescent="0.25">
      <c r="AH42" s="203">
        <v>243.00125</v>
      </c>
      <c r="AI42" s="203" t="s">
        <v>364</v>
      </c>
      <c r="AJ42" s="203">
        <v>0</v>
      </c>
      <c r="AK42" s="203">
        <v>-2</v>
      </c>
      <c r="AL42" s="203">
        <v>25</v>
      </c>
      <c r="AM42" s="203">
        <v>7</v>
      </c>
    </row>
    <row r="43" spans="34:39" s="203" customFormat="1" x14ac:dyDescent="0.25">
      <c r="AH43" s="203">
        <v>1178.00127</v>
      </c>
      <c r="AI43" s="203" t="s">
        <v>202</v>
      </c>
      <c r="AJ43" s="203">
        <v>0</v>
      </c>
      <c r="AK43" s="203">
        <v>-9</v>
      </c>
      <c r="AL43" s="203">
        <v>9</v>
      </c>
      <c r="AM43" s="203">
        <v>1</v>
      </c>
    </row>
    <row r="44" spans="34:39" s="203" customFormat="1" x14ac:dyDescent="0.25">
      <c r="AH44" s="203">
        <v>1195.00128</v>
      </c>
      <c r="AI44" s="203" t="s">
        <v>685</v>
      </c>
      <c r="AJ44" s="203">
        <v>0</v>
      </c>
      <c r="AK44" s="203">
        <v>-8</v>
      </c>
      <c r="AL44" s="203">
        <v>23</v>
      </c>
      <c r="AM44" s="203">
        <v>2</v>
      </c>
    </row>
    <row r="45" spans="34:39" s="203" customFormat="1" x14ac:dyDescent="0.25">
      <c r="AH45" s="203">
        <v>1197.00117</v>
      </c>
      <c r="AI45" s="203" t="s">
        <v>683</v>
      </c>
      <c r="AJ45" s="203">
        <v>0</v>
      </c>
      <c r="AK45" s="203">
        <v>-6</v>
      </c>
      <c r="AL45" s="203">
        <v>10</v>
      </c>
      <c r="AM45" s="203">
        <v>8</v>
      </c>
    </row>
    <row r="46" spans="34:39" s="203" customFormat="1" x14ac:dyDescent="0.25">
      <c r="AH46" s="203">
        <v>1197.0012899999999</v>
      </c>
      <c r="AI46" s="203" t="s">
        <v>599</v>
      </c>
      <c r="AJ46" s="203">
        <v>0</v>
      </c>
      <c r="AK46" s="203">
        <v>-8</v>
      </c>
      <c r="AL46" s="203">
        <v>17</v>
      </c>
      <c r="AM46" s="203">
        <v>4</v>
      </c>
    </row>
    <row r="47" spans="34:39" s="203" customFormat="1" x14ac:dyDescent="0.25">
      <c r="AH47" s="203">
        <v>1198.0012999999999</v>
      </c>
      <c r="AI47" s="203" t="s">
        <v>475</v>
      </c>
      <c r="AJ47" s="203">
        <v>0</v>
      </c>
      <c r="AK47" s="203">
        <v>-8</v>
      </c>
      <c r="AL47" s="203">
        <v>18</v>
      </c>
      <c r="AM47" s="203">
        <v>6</v>
      </c>
    </row>
    <row r="48" spans="34:39" s="203" customFormat="1" x14ac:dyDescent="0.25">
      <c r="AH48" s="203">
        <v>1199.0013100000001</v>
      </c>
      <c r="AI48" s="203" t="s">
        <v>503</v>
      </c>
      <c r="AJ48" s="203">
        <v>0</v>
      </c>
      <c r="AK48" s="203">
        <v>-9</v>
      </c>
      <c r="AL48" s="203">
        <v>16</v>
      </c>
      <c r="AM48" s="203">
        <v>8</v>
      </c>
    </row>
    <row r="49" spans="34:39" s="203" customFormat="1" x14ac:dyDescent="0.25">
      <c r="AH49" s="203">
        <v>1199.0013200000001</v>
      </c>
      <c r="AI49" s="203" t="s">
        <v>686</v>
      </c>
      <c r="AJ49" s="203">
        <v>0</v>
      </c>
      <c r="AK49" s="203">
        <v>-6</v>
      </c>
      <c r="AL49" s="203">
        <v>19</v>
      </c>
      <c r="AM49" s="203">
        <v>5</v>
      </c>
    </row>
    <row r="50" spans="34:39" s="203" customFormat="1" x14ac:dyDescent="0.25">
      <c r="AH50" s="203">
        <v>1200.0013300000001</v>
      </c>
      <c r="AI50" s="203" t="s">
        <v>489</v>
      </c>
      <c r="AJ50" s="203">
        <v>0</v>
      </c>
      <c r="AK50" s="203">
        <v>-4</v>
      </c>
      <c r="AL50" s="203">
        <v>22</v>
      </c>
      <c r="AM50" s="203">
        <v>3</v>
      </c>
    </row>
    <row r="51" spans="34:39" s="203" customFormat="1" x14ac:dyDescent="0.25">
      <c r="AH51" s="203">
        <v>1203.00134</v>
      </c>
      <c r="AI51" s="203" t="s">
        <v>17</v>
      </c>
      <c r="AJ51" s="203">
        <v>0</v>
      </c>
      <c r="AK51" s="203">
        <v>-6</v>
      </c>
      <c r="AL51" s="203">
        <v>21</v>
      </c>
      <c r="AM51" s="203">
        <v>6</v>
      </c>
    </row>
    <row r="52" spans="34:39" s="203" customFormat="1" x14ac:dyDescent="0.25">
      <c r="AH52" s="203">
        <v>1204.00135</v>
      </c>
      <c r="AI52" s="203" t="s">
        <v>212</v>
      </c>
      <c r="AJ52" s="203">
        <v>0</v>
      </c>
      <c r="AK52" s="203">
        <v>-5</v>
      </c>
      <c r="AL52" s="203">
        <v>22</v>
      </c>
      <c r="AM52" s="203">
        <v>5</v>
      </c>
    </row>
    <row r="53" spans="34:39" s="203" customFormat="1" x14ac:dyDescent="0.25">
      <c r="AH53" s="203">
        <v>1204.00136</v>
      </c>
      <c r="AI53" s="203" t="s">
        <v>687</v>
      </c>
      <c r="AJ53" s="203">
        <v>0</v>
      </c>
      <c r="AK53" s="203">
        <v>-4</v>
      </c>
      <c r="AL53" s="203">
        <v>13</v>
      </c>
      <c r="AM53" s="203">
        <v>7</v>
      </c>
    </row>
    <row r="54" spans="34:39" s="203" customFormat="1" x14ac:dyDescent="0.25">
      <c r="AH54" s="203">
        <v>1204.00137</v>
      </c>
      <c r="AI54" s="203" t="s">
        <v>429</v>
      </c>
      <c r="AJ54" s="203">
        <v>0</v>
      </c>
      <c r="AK54" s="203">
        <v>-4</v>
      </c>
      <c r="AL54" s="203">
        <v>15</v>
      </c>
      <c r="AM54" s="203">
        <v>8</v>
      </c>
    </row>
    <row r="55" spans="34:39" s="203" customFormat="1" x14ac:dyDescent="0.25">
      <c r="AH55" s="203">
        <v>1205.0013799999999</v>
      </c>
      <c r="AI55" s="203" t="s">
        <v>487</v>
      </c>
      <c r="AJ55" s="203">
        <v>0</v>
      </c>
      <c r="AK55" s="203">
        <v>-7</v>
      </c>
      <c r="AL55" s="203">
        <v>18</v>
      </c>
      <c r="AM55" s="203">
        <v>8</v>
      </c>
    </row>
    <row r="56" spans="34:39" s="203" customFormat="1" x14ac:dyDescent="0.25">
      <c r="AH56" s="203">
        <v>1205.0013899999999</v>
      </c>
      <c r="AI56" s="203" t="s">
        <v>368</v>
      </c>
      <c r="AJ56" s="203">
        <v>0</v>
      </c>
      <c r="AK56" s="203">
        <v>-3</v>
      </c>
      <c r="AL56" s="203">
        <v>16</v>
      </c>
      <c r="AM56" s="203">
        <v>8</v>
      </c>
    </row>
    <row r="57" spans="34:39" s="203" customFormat="1" x14ac:dyDescent="0.25">
      <c r="AH57" s="203">
        <v>1205.0014000000001</v>
      </c>
      <c r="AI57" s="203" t="s">
        <v>542</v>
      </c>
      <c r="AJ57" s="203">
        <v>0</v>
      </c>
      <c r="AK57" s="203">
        <v>-5</v>
      </c>
      <c r="AL57" s="203">
        <v>21</v>
      </c>
      <c r="AM57" s="203">
        <v>6</v>
      </c>
    </row>
    <row r="58" spans="34:39" s="203" customFormat="1" x14ac:dyDescent="0.25">
      <c r="AH58" s="203">
        <v>1206.0014100000001</v>
      </c>
      <c r="AI58" s="203" t="s">
        <v>441</v>
      </c>
      <c r="AJ58" s="203">
        <v>-1</v>
      </c>
      <c r="AK58" s="203">
        <v>-1</v>
      </c>
      <c r="AL58" s="203">
        <v>21</v>
      </c>
      <c r="AM58" s="203">
        <v>6</v>
      </c>
    </row>
    <row r="59" spans="34:39" s="203" customFormat="1" x14ac:dyDescent="0.25">
      <c r="AH59" s="203">
        <v>1209.0014200000001</v>
      </c>
      <c r="AI59" s="203" t="s">
        <v>363</v>
      </c>
      <c r="AJ59" s="203">
        <v>0</v>
      </c>
      <c r="AK59" s="203">
        <v>-2</v>
      </c>
      <c r="AL59" s="203">
        <v>21</v>
      </c>
      <c r="AM59" s="203">
        <v>7</v>
      </c>
    </row>
    <row r="60" spans="34:39" s="203" customFormat="1" x14ac:dyDescent="0.25">
      <c r="AH60" s="203">
        <v>1210.00143</v>
      </c>
      <c r="AI60" s="203" t="s">
        <v>688</v>
      </c>
      <c r="AJ60" s="203">
        <v>0</v>
      </c>
      <c r="AK60" s="203">
        <v>-4</v>
      </c>
      <c r="AL60" s="203">
        <v>19</v>
      </c>
      <c r="AM60" s="203">
        <v>9</v>
      </c>
    </row>
    <row r="61" spans="34:39" s="203" customFormat="1" x14ac:dyDescent="0.25">
      <c r="AH61" s="203">
        <v>1211.00126</v>
      </c>
      <c r="AI61" s="203" t="s">
        <v>377</v>
      </c>
      <c r="AJ61" s="203">
        <v>0</v>
      </c>
      <c r="AK61" s="203">
        <v>-3</v>
      </c>
      <c r="AL61" s="203">
        <v>24</v>
      </c>
      <c r="AM61" s="203">
        <v>6</v>
      </c>
    </row>
    <row r="62" spans="34:39" s="203" customFormat="1" x14ac:dyDescent="0.25">
      <c r="AH62" s="203">
        <v>1211.00144</v>
      </c>
      <c r="AI62" s="203" t="s">
        <v>14</v>
      </c>
      <c r="AJ62" s="203">
        <v>0</v>
      </c>
      <c r="AK62" s="203">
        <v>-2</v>
      </c>
      <c r="AL62" s="203">
        <v>22</v>
      </c>
      <c r="AM62" s="203">
        <v>6</v>
      </c>
    </row>
    <row r="63" spans="34:39" s="203" customFormat="1" x14ac:dyDescent="0.25">
      <c r="AH63" s="203">
        <v>1214.00145</v>
      </c>
      <c r="AI63" s="203" t="s">
        <v>486</v>
      </c>
      <c r="AJ63" s="203">
        <v>0</v>
      </c>
      <c r="AK63" s="203">
        <v>-3</v>
      </c>
      <c r="AL63" s="203">
        <v>24</v>
      </c>
      <c r="AM63" s="203">
        <v>7</v>
      </c>
    </row>
    <row r="64" spans="34:39" s="203" customFormat="1" x14ac:dyDescent="0.25">
      <c r="AH64" s="203">
        <v>1215.00146</v>
      </c>
      <c r="AI64" s="203" t="s">
        <v>488</v>
      </c>
      <c r="AJ64" s="203">
        <v>0</v>
      </c>
      <c r="AK64" s="203">
        <v>-1</v>
      </c>
      <c r="AL64" s="203">
        <v>20</v>
      </c>
      <c r="AM64" s="203">
        <v>9</v>
      </c>
    </row>
    <row r="65" spans="34:39" s="203" customFormat="1" x14ac:dyDescent="0.25">
      <c r="AH65" s="203">
        <v>1215.0014699999999</v>
      </c>
      <c r="AI65" s="203" t="s">
        <v>437</v>
      </c>
      <c r="AJ65" s="203">
        <v>0</v>
      </c>
      <c r="AK65" s="203">
        <v>-2</v>
      </c>
      <c r="AL65" s="203">
        <v>17</v>
      </c>
      <c r="AM65" s="203">
        <v>10</v>
      </c>
    </row>
    <row r="66" spans="34:39" s="203" customFormat="1" x14ac:dyDescent="0.25">
      <c r="AH66" s="203">
        <v>1219.0014799999999</v>
      </c>
      <c r="AI66" s="203" t="s">
        <v>689</v>
      </c>
      <c r="AJ66" s="203">
        <v>0</v>
      </c>
      <c r="AK66" s="203">
        <v>-1</v>
      </c>
      <c r="AL66" s="203">
        <v>22</v>
      </c>
      <c r="AM66" s="203">
        <v>11</v>
      </c>
    </row>
    <row r="67" spans="34:39" s="203" customFormat="1" x14ac:dyDescent="0.25">
      <c r="AH67" s="203">
        <v>1221.0014900000001</v>
      </c>
      <c r="AI67" s="203" t="s">
        <v>690</v>
      </c>
      <c r="AJ67" s="203">
        <v>0</v>
      </c>
      <c r="AL67" s="203">
        <v>28</v>
      </c>
      <c r="AM67" s="203">
        <v>8</v>
      </c>
    </row>
    <row r="68" spans="34:39" s="203" customFormat="1" x14ac:dyDescent="0.25">
      <c r="AH68" s="203">
        <v>1221.0015000000001</v>
      </c>
      <c r="AI68" s="203" t="s">
        <v>431</v>
      </c>
      <c r="AJ68" s="203">
        <v>0</v>
      </c>
      <c r="AK68" s="203">
        <v>-1</v>
      </c>
      <c r="AL68" s="203">
        <v>26</v>
      </c>
      <c r="AM68" s="203">
        <v>10</v>
      </c>
    </row>
    <row r="69" spans="34:39" s="203" customFormat="1" x14ac:dyDescent="0.25">
      <c r="AH69" s="203">
        <v>1221.0015100000001</v>
      </c>
      <c r="AI69" s="203" t="s">
        <v>435</v>
      </c>
      <c r="AJ69" s="203">
        <v>0</v>
      </c>
      <c r="AK69" s="203">
        <v>-3</v>
      </c>
      <c r="AL69" s="203">
        <v>13</v>
      </c>
      <c r="AM69" s="203">
        <v>13</v>
      </c>
    </row>
    <row r="70" spans="34:39" s="203" customFormat="1" x14ac:dyDescent="0.25">
      <c r="AH70" s="203">
        <v>1223.00152</v>
      </c>
      <c r="AI70" s="203" t="s">
        <v>442</v>
      </c>
      <c r="AJ70" s="203">
        <v>0</v>
      </c>
      <c r="AK70" s="203">
        <v>-1</v>
      </c>
      <c r="AL70" s="203">
        <v>24</v>
      </c>
      <c r="AM70" s="203">
        <v>11</v>
      </c>
    </row>
    <row r="71" spans="34:39" s="203" customFormat="1" x14ac:dyDescent="0.25">
      <c r="AH71" s="203">
        <v>1241.00153</v>
      </c>
      <c r="AI71" s="203" t="s">
        <v>221</v>
      </c>
      <c r="AJ71" s="203">
        <v>0</v>
      </c>
      <c r="AL71" s="203">
        <v>31</v>
      </c>
      <c r="AM71" s="203">
        <v>15</v>
      </c>
    </row>
    <row r="72" spans="34:39" s="203" customFormat="1" x14ac:dyDescent="0.25">
      <c r="AH72" s="203">
        <v>1245.00154</v>
      </c>
      <c r="AI72" s="203" t="s">
        <v>691</v>
      </c>
      <c r="AJ72" s="203">
        <v>0</v>
      </c>
      <c r="AK72" s="203">
        <v>-1</v>
      </c>
      <c r="AL72" s="203">
        <v>25</v>
      </c>
      <c r="AM72" s="203">
        <v>16</v>
      </c>
    </row>
    <row r="73" spans="34:39" s="203" customFormat="1" x14ac:dyDescent="0.25">
      <c r="AH73" s="203">
        <v>1270.00155</v>
      </c>
      <c r="AI73" s="203" t="s">
        <v>381</v>
      </c>
      <c r="AJ73" s="203">
        <v>0</v>
      </c>
      <c r="AL73" s="203">
        <v>26</v>
      </c>
      <c r="AM73" s="203">
        <v>29</v>
      </c>
    </row>
    <row r="74" spans="34:39" s="203" customFormat="1" x14ac:dyDescent="0.25">
      <c r="AH74" s="203">
        <v>2149.0015600000002</v>
      </c>
      <c r="AI74" s="203" t="s">
        <v>436</v>
      </c>
      <c r="AJ74" s="203">
        <v>0</v>
      </c>
      <c r="AK74" s="203">
        <v>-4</v>
      </c>
      <c r="AL74" s="203">
        <v>12</v>
      </c>
      <c r="AM74" s="203">
        <v>10</v>
      </c>
    </row>
    <row r="75" spans="34:39" s="203" customFormat="1" x14ac:dyDescent="0.25">
      <c r="AH75" s="203">
        <v>2151.0015699999999</v>
      </c>
      <c r="AI75" s="203" t="s">
        <v>466</v>
      </c>
      <c r="AJ75" s="203">
        <v>0</v>
      </c>
      <c r="AL75" s="203">
        <v>15</v>
      </c>
      <c r="AM75" s="203">
        <v>9</v>
      </c>
    </row>
    <row r="76" spans="34:39" s="203" customFormat="1" x14ac:dyDescent="0.25">
      <c r="AH76" s="203">
        <v>10000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10000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10000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10000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10000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10000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10000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10000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10000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10000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10000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10000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10000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10000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10000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10000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10000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10000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10000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10000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10000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10000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10000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10000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10000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10000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10000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10000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10000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10000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10000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10000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10000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5" customWidth="1"/>
    <col min="51" max="89" width="11.42578125" style="203"/>
  </cols>
  <sheetData>
    <row r="1" spans="1:89" ht="15.75" thickBot="1" x14ac:dyDescent="0.3">
      <c r="A1" s="149" t="s">
        <v>39</v>
      </c>
      <c r="B1" s="418" t="s">
        <v>102</v>
      </c>
      <c r="C1" s="418"/>
      <c r="D1" s="418"/>
      <c r="E1" s="418"/>
      <c r="F1" s="418"/>
      <c r="G1" s="418"/>
      <c r="H1" s="419"/>
      <c r="I1" s="420" t="s">
        <v>103</v>
      </c>
      <c r="J1" s="421"/>
      <c r="K1" s="421"/>
      <c r="L1" s="421"/>
      <c r="M1" s="421"/>
      <c r="N1" s="421"/>
      <c r="O1" s="422"/>
      <c r="V1" s="261"/>
      <c r="W1" s="272"/>
      <c r="X1" s="397" t="s">
        <v>32</v>
      </c>
      <c r="Y1" s="397" t="s">
        <v>33</v>
      </c>
      <c r="Z1" s="397" t="s">
        <v>34</v>
      </c>
      <c r="AA1" s="397" t="s">
        <v>35</v>
      </c>
      <c r="AB1" s="397" t="s">
        <v>36</v>
      </c>
      <c r="AC1" s="208" t="s">
        <v>50</v>
      </c>
      <c r="AD1" s="208" t="s">
        <v>48</v>
      </c>
      <c r="AE1" s="208" t="s">
        <v>25</v>
      </c>
      <c r="AF1" s="213" t="s">
        <v>29</v>
      </c>
      <c r="AG1" s="203" t="s">
        <v>104</v>
      </c>
      <c r="AH1" s="203" t="s">
        <v>114</v>
      </c>
      <c r="AI1" s="203" t="s">
        <v>159</v>
      </c>
      <c r="AJ1" s="397" t="s">
        <v>50</v>
      </c>
      <c r="AK1" s="397" t="s">
        <v>48</v>
      </c>
      <c r="AL1" s="397" t="s">
        <v>25</v>
      </c>
      <c r="AM1" s="397" t="s">
        <v>29</v>
      </c>
      <c r="AN1" s="397" t="s">
        <v>104</v>
      </c>
      <c r="AO1" s="397" t="s">
        <v>114</v>
      </c>
      <c r="AP1" s="397" t="s">
        <v>159</v>
      </c>
      <c r="AQ1" s="346"/>
    </row>
    <row r="2" spans="1:89" s="80" customFormat="1" ht="59.25" customHeight="1" thickBot="1" x14ac:dyDescent="0.3">
      <c r="A2" s="151">
        <v>1</v>
      </c>
      <c r="B2" s="407" t="s">
        <v>50</v>
      </c>
      <c r="C2" s="409" t="s">
        <v>48</v>
      </c>
      <c r="D2" s="409" t="s">
        <v>25</v>
      </c>
      <c r="E2" s="409" t="s">
        <v>29</v>
      </c>
      <c r="F2" s="412" t="s">
        <v>104</v>
      </c>
      <c r="G2" s="412" t="s">
        <v>114</v>
      </c>
      <c r="H2" s="410" t="s">
        <v>115</v>
      </c>
      <c r="I2" s="414" t="s">
        <v>50</v>
      </c>
      <c r="J2" s="403" t="s">
        <v>48</v>
      </c>
      <c r="K2" s="403" t="s">
        <v>25</v>
      </c>
      <c r="L2" s="403" t="s">
        <v>29</v>
      </c>
      <c r="M2" s="405" t="s">
        <v>104</v>
      </c>
      <c r="N2" s="405" t="s">
        <v>114</v>
      </c>
      <c r="O2" s="416" t="s">
        <v>115</v>
      </c>
      <c r="P2" s="214"/>
      <c r="Q2" s="214"/>
      <c r="R2" s="214"/>
      <c r="S2" s="214"/>
      <c r="T2" s="214"/>
      <c r="U2" s="215"/>
      <c r="V2" s="260"/>
      <c r="W2" s="273" t="s">
        <v>130</v>
      </c>
      <c r="X2" s="397"/>
      <c r="Y2" s="397"/>
      <c r="Z2" s="397"/>
      <c r="AA2" s="397"/>
      <c r="AB2" s="397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7"/>
      <c r="AK2" s="397"/>
      <c r="AL2" s="397"/>
      <c r="AM2" s="397"/>
      <c r="AN2" s="397"/>
      <c r="AO2" s="397"/>
      <c r="AP2" s="397"/>
      <c r="AQ2" s="346" t="s">
        <v>189</v>
      </c>
      <c r="AR2" s="204" t="s">
        <v>66</v>
      </c>
      <c r="AS2" s="274" t="s">
        <v>59</v>
      </c>
      <c r="AT2" s="274" t="s">
        <v>199</v>
      </c>
      <c r="AU2" s="274" t="s">
        <v>58</v>
      </c>
      <c r="AV2" s="204" t="s">
        <v>191</v>
      </c>
      <c r="AW2" s="204" t="s">
        <v>190</v>
      </c>
      <c r="AX2" s="345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8"/>
      <c r="C3" s="408"/>
      <c r="D3" s="408"/>
      <c r="E3" s="408"/>
      <c r="F3" s="413"/>
      <c r="G3" s="413"/>
      <c r="H3" s="411"/>
      <c r="I3" s="415"/>
      <c r="J3" s="404"/>
      <c r="K3" s="404"/>
      <c r="L3" s="404"/>
      <c r="M3" s="406"/>
      <c r="N3" s="406"/>
      <c r="O3" s="417"/>
      <c r="P3" s="214"/>
      <c r="Q3" s="214"/>
      <c r="R3" s="214"/>
      <c r="S3" s="214"/>
      <c r="T3" s="214"/>
      <c r="U3" s="215"/>
      <c r="V3" s="260"/>
      <c r="W3" s="213" t="str">
        <f>Data!DT91</f>
        <v>Bernd Wender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2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1</v>
      </c>
      <c r="AE3" s="213">
        <f t="shared" ca="1" si="0"/>
        <v>3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/F</v>
      </c>
      <c r="AL3" s="213" t="str">
        <f ca="1">IF(AE3=0,"",IF($X3=AE$2,"/R1","")&amp;IF($Y3=AE$2,"/R2","")&amp;IF($Z3=AE$2,"/R3","")&amp;IF($AA3=AE$2,"/F","")&amp;IF($AB3=AE$2,"/PO",""))</f>
        <v>/R1/R2/R3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1499M</v>
      </c>
      <c r="AR3" s="204" t="str">
        <f ca="1">IF(OFFSET($AB3,0,MATCH(A$17,AC$1:AI$1,0))=0,"",OFFSET($AB3,0,MATCH(A$17,AC$1:AI$1,0))&amp;" / "&amp;W3 &amp;" ("&amp;INDEX(Data!DX:DX,MATCH(W3,Data!DT:DT,0))&amp;")")</f>
        <v>1 / Bernd Wender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F</v>
      </c>
      <c r="AW3" s="204" t="str">
        <f t="array" aca="1" ref="AW3" ca="1">INDEX($AR$3:$AR$82,MATCH(LARGE(COUNTIF($AQ$3:$AQ$82,"&lt;"&amp;$AQ$3:$AQ$82),ROWS(AQ$3:AQ3)),COUNTIF($AQ$3:$AQ$82,"&lt;"&amp;$AQ$3:$AQ$82),0))</f>
        <v>4 / Markus Riepler (12)</v>
      </c>
      <c r="AX3" s="345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117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11</v>
      </c>
      <c r="D4" s="82">
        <f ca="1">OFFSET(Data!$A$1,MATCH("# "&amp;D$2&amp;" Men",Data!$DT:$DT,0)-1,MATCH(MID($A4,3,20)&amp;"/"&amp;$A$2,Data!$1:$1,0)-1)</f>
        <v>35</v>
      </c>
      <c r="E4" s="82">
        <f ca="1">OFFSET(Data!$A$1,MATCH("# "&amp;E$2&amp;" Men",Data!$DT:$DT,0)-1,MATCH(MID($A4,3,20)&amp;"/"&amp;$A$2,Data!$1:$1,0)-1)</f>
        <v>9</v>
      </c>
      <c r="F4" s="82">
        <f ca="1">OFFSET(Data!$A$1,MATCH("# "&amp;F$2&amp;" Men",Data!$DT:$DT,0)-1,MATCH(MID($A4,3,20)&amp;"/"&amp;$A$2,Data!$1:$1,0)-1)</f>
        <v>4</v>
      </c>
      <c r="G4" s="82">
        <f ca="1">OFFSET(Data!$A$1,MATCH("# "&amp;G$2&amp;" Men",Data!$DT:$DT,0)-1,MATCH(MID($A4,3,20)&amp;"/"&amp;$A$2,Data!$1:$1,0)-1)</f>
        <v>1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4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60"/>
      <c r="W4" s="213" t="str">
        <f>Data!DT92</f>
        <v>Dani Hatvani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3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2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/R2/R3</v>
      </c>
      <c r="AL4" s="213" t="str">
        <f t="shared" ref="AL4:AL67" ca="1" si="6">IF(AE4=0,"",IF($X4=AE$2,"/R1","")&amp;IF($Y4=AE$2,"/R2","")&amp;IF($Z4=AE$2,"/R3","")&amp;IF($AA4=AE$2,"/F","")&amp;IF($AB4=AE$2,"/PO",""))</f>
        <v>/R1/F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2498M</v>
      </c>
      <c r="AR4" s="204" t="str">
        <f ca="1">IF(OFFSET($AB4,0,MATCH(A$17,AC$1:AI$1,0))=0,"",OFFSET($AB4,0,MATCH(A$17,AC$1:AI$1,0))&amp;" / "&amp;W4 &amp;" ("&amp;INDEX(Data!DX:DX,MATCH(W4,Data!DT:DT,0))&amp;")")</f>
        <v>2 / Dani Hatvani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R2/R3</v>
      </c>
      <c r="AW4" s="204" t="str">
        <f t="array" aca="1" ref="AW4" ca="1">INDEX($AR$3:$AR$82,MATCH(LARGE(COUNTIF($AQ$3:$AQ$82,"&lt;"&amp;$AQ$3:$AQ$82),ROWS(AQ$3:AQ4)),COUNTIF($AQ$3:$AQ$82,"&lt;"&amp;$AQ$3:$AQ$82),0))</f>
        <v>3 / Günther Kaimberger (4)</v>
      </c>
      <c r="AX4" s="345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118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14</v>
      </c>
      <c r="D5" s="88">
        <f ca="1">OFFSET(Data!$A$1,MATCH("# "&amp;D$2&amp;" Men",Data!$DT:$DT,0)-1,MATCH(MID($A5,3,20)&amp;"/"&amp;$A$2,Data!$1:$1,0)-1)</f>
        <v>32</v>
      </c>
      <c r="E5" s="88">
        <f ca="1">OFFSET(Data!$A$1,MATCH("# "&amp;E$2&amp;" Men",Data!$DT:$DT,0)-1,MATCH(MID($A5,3,20)&amp;"/"&amp;$A$2,Data!$1:$1,0)-1)</f>
        <v>10</v>
      </c>
      <c r="F5" s="88">
        <f ca="1">OFFSET(Data!$A$1,MATCH("# "&amp;F$2&amp;" Men",Data!$DT:$DT,0)-1,MATCH(MID($A5,3,20)&amp;"/"&amp;$A$2,Data!$1:$1,0)-1)</f>
        <v>4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5</v>
      </c>
      <c r="L5" s="91">
        <f ca="1">OFFSET(Data!$A$1,MATCH("# "&amp;L$2&amp;" Women",Data!$DT:$DT,0)-1,MATCH(MID($A5,3,20)&amp;"/"&amp;$A$2,Data!$1:$1,0)-1)</f>
        <v>0</v>
      </c>
      <c r="M5" s="91">
        <f ca="1">OFFSET(Data!$A$1,MATCH("# "&amp;M$2&amp;" Women",Data!$DT:$DT,0)-1,MATCH(MID($A5,3,20)&amp;"/"&amp;$A$2,Data!$1:$1,0)-1)</f>
        <v>2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60"/>
      <c r="W5" s="213" t="str">
        <f>Data!DT93</f>
        <v>Johannes Hielfer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3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4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/R1/R2/R3/F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2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INDEX($AR$3:$AR$82,MATCH(LARGE(COUNTIF($AQ$3:$AQ$82,"&lt;"&amp;$AQ$3:$AQ$82),ROWS(AQ$3:AQ5)),COUNTIF($AQ$3:$AQ$82,"&lt;"&amp;$AQ$3:$AQ$82),0))</f>
        <v>2 / Dani Hatvani (2)</v>
      </c>
      <c r="AX5" s="345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119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14</v>
      </c>
      <c r="D6" s="88">
        <f ca="1">OFFSET(Data!$A$1,MATCH("# "&amp;D$2&amp;" Men",Data!$DT:$DT,0)-1,MATCH(MID($A6,3,20)&amp;"/"&amp;$A$2,Data!$1:$1,0)-1)</f>
        <v>29</v>
      </c>
      <c r="E6" s="88">
        <f ca="1">OFFSET(Data!$A$1,MATCH("# "&amp;E$2&amp;" Men",Data!$DT:$DT,0)-1,MATCH(MID($A6,3,20)&amp;"/"&amp;$A$2,Data!$1:$1,0)-1)</f>
        <v>10</v>
      </c>
      <c r="F6" s="88">
        <f ca="1">OFFSET(Data!$A$1,MATCH("# "&amp;F$2&amp;" Men",Data!$DT:$DT,0)-1,MATCH(MID($A6,3,20)&amp;"/"&amp;$A$2,Data!$1:$1,0)-1)</f>
        <v>3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2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2</v>
      </c>
      <c r="L6" s="91">
        <f ca="1">OFFSET(Data!$A$1,MATCH("# "&amp;L$2&amp;" Women",Data!$DT:$DT,0)-1,MATCH(MID($A6,3,20)&amp;"/"&amp;$A$2,Data!$1:$1,0)-1)</f>
        <v>3</v>
      </c>
      <c r="M6" s="91">
        <f ca="1">OFFSET(Data!$A$1,MATCH("# "&amp;M$2&amp;" Women",Data!$DT:$DT,0)-1,MATCH(MID($A6,3,20)&amp;"/"&amp;$A$2,Data!$1:$1,0)-1)</f>
        <v>1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1</v>
      </c>
      <c r="P6" s="203"/>
      <c r="Q6" s="203"/>
      <c r="R6" s="203"/>
      <c r="S6" s="203"/>
      <c r="T6" s="203"/>
      <c r="U6" s="215"/>
      <c r="V6" s="260"/>
      <c r="W6" s="213" t="str">
        <f>Data!DT94</f>
        <v>Günther Kaimberger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2</v>
      </c>
      <c r="AA6" s="215">
        <f>IF(ISERROR(INDEX(Data!$DY:$IB,MATCH($W6,Data!$DT:$DT,0),MATCH(AA$1&amp;"/"&amp;$A$2,Data!$DY$1:$IB$1,0)))=TRUE,0,INDEX(Data!$DY:$IB,MATCH($W6,Data!$DT:$DT,0),MATCH(AA$1&amp;"/"&amp;$A$2,Data!$DY$1:$IB$1,0)))</f>
        <v>2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3</v>
      </c>
      <c r="AE6" s="213">
        <f t="shared" ca="1" si="0"/>
        <v>1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/R2/R3/F</v>
      </c>
      <c r="AL6" s="213" t="str">
        <f t="shared" ca="1" si="6"/>
        <v>/R1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3496M</v>
      </c>
      <c r="AR6" s="204" t="str">
        <f ca="1">IF(OFFSET($AB6,0,MATCH(A$17,AC$1:AI$1,0))=0,"",OFFSET($AB6,0,MATCH(A$17,AC$1:AI$1,0))&amp;" / "&amp;W6 &amp;" ("&amp;INDEX(Data!DX:DX,MATCH(W6,Data!DT:DT,0))&amp;")")</f>
        <v>3 / Günther Kaimberger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R2/R3/F</v>
      </c>
      <c r="AW6" s="204" t="str">
        <f t="array" aca="1" ref="AW6" ca="1">INDEX($AR$3:$AR$82,MATCH(LARGE(COUNTIF($AQ$3:$AQ$82,"&lt;"&amp;$AQ$3:$AQ$82),ROWS(AQ$3:AQ6)),COUNTIF($AQ$3:$AQ$82,"&lt;"&amp;$AQ$3:$AQ$82),0))</f>
        <v>2 / Johannes Petz (5)</v>
      </c>
      <c r="AX6" s="345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120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7</v>
      </c>
      <c r="D7" s="88">
        <f ca="1">OFFSET(Data!$A$1,MATCH("# "&amp;D$2&amp;" Men",Data!$DT:$DT,0)-1,MATCH(MID($A7,3,20)&amp;"/"&amp;$A$2,Data!$1:$1,0)-1)</f>
        <v>11</v>
      </c>
      <c r="E7" s="88">
        <f ca="1">OFFSET(Data!$A$1,MATCH("# "&amp;E$2&amp;" Men",Data!$DT:$DT,0)-1,MATCH(MID($A7,3,20)&amp;"/"&amp;$A$2,Data!$1:$1,0)-1)</f>
        <v>8</v>
      </c>
      <c r="F7" s="88">
        <f ca="1">OFFSET(Data!$A$1,MATCH("# "&amp;F$2&amp;" Men",Data!$DT:$DT,0)-1,MATCH(MID($A7,3,20)&amp;"/"&amp;$A$2,Data!$1:$1,0)-1)</f>
        <v>3</v>
      </c>
      <c r="G7" s="88">
        <f ca="1">OFFSET(Data!$A$1,MATCH("# "&amp;G$2&amp;" Men",Data!$DT:$DT,0)-1,MATCH(MID($A7,3,20)&amp;"/"&amp;$A$2,Data!$1:$1,0)-1)</f>
        <v>1</v>
      </c>
      <c r="H7" s="89">
        <f ca="1">OFFSET(Data!$A$1,MATCH("# "&amp;H$2&amp;" Men",Data!$DT:$DT,0)-1,MATCH(MID($A7,3,20)&amp;"/"&amp;$A$2,Data!$1:$1,0)-1)</f>
        <v>0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0</v>
      </c>
      <c r="K7" s="91">
        <f ca="1">OFFSET(Data!$A$1,MATCH("# "&amp;K$2&amp;" Women",Data!$DT:$DT,0)-1,MATCH(MID($A7,3,20)&amp;"/"&amp;$A$2,Data!$1:$1,0)-1)</f>
        <v>2</v>
      </c>
      <c r="L7" s="91">
        <f ca="1">OFFSET(Data!$A$1,MATCH("# "&amp;L$2&amp;" Women",Data!$DT:$DT,0)-1,MATCH(MID($A7,3,20)&amp;"/"&amp;$A$2,Data!$1:$1,0)-1)</f>
        <v>1</v>
      </c>
      <c r="M7" s="91">
        <f ca="1">OFFSET(Data!$A$1,MATCH("# "&amp;M$2&amp;" Women",Data!$DT:$DT,0)-1,MATCH(MID($A7,3,20)&amp;"/"&amp;$A$2,Data!$1:$1,0)-1)</f>
        <v>1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60"/>
      <c r="W7" s="213" t="str">
        <f>Data!DT95</f>
        <v>Johannes Petz</v>
      </c>
      <c r="X7" s="215">
        <f>IF(ISERROR(INDEX(Data!$DY:$IB,MATCH($W7,Data!$DT:$DT,0),MATCH(X$1&amp;"/"&amp;$A$2,Data!$DY$1:$IB$1,0)))=TRUE,0,INDEX(Data!$DY:$IB,MATCH($W7,Data!$DT:$DT,0),MATCH(X$1&amp;"/"&amp;$A$2,Data!$DY$1:$IB$1,0)))</f>
        <v>4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2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2</v>
      </c>
      <c r="AE7" s="213">
        <f t="shared" ca="1" si="0"/>
        <v>1</v>
      </c>
      <c r="AF7" s="213">
        <f t="shared" ca="1" si="0"/>
        <v>1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/R2/F</v>
      </c>
      <c r="AL7" s="213" t="str">
        <f t="shared" ca="1" si="6"/>
        <v>/R3</v>
      </c>
      <c r="AM7" s="213" t="str">
        <f t="shared" ca="1" si="7"/>
        <v>/R1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2495M</v>
      </c>
      <c r="AR7" s="204" t="str">
        <f ca="1">IF(OFFSET($AB7,0,MATCH(A$17,AC$1:AI$1,0))=0,"",OFFSET($AB7,0,MATCH(A$17,AC$1:AI$1,0))&amp;" / "&amp;W7 &amp;" ("&amp;INDEX(Data!DX:DX,MATCH(W7,Data!DT:DT,0))&amp;")")</f>
        <v>2 / Johannes Petz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R2/F</v>
      </c>
      <c r="AW7" s="204" t="str">
        <f t="array" aca="1" ref="AW7" ca="1">INDEX($AR$3:$AR$82,MATCH(LARGE(COUNTIF($AQ$3:$AQ$82,"&lt;"&amp;$AQ$3:$AQ$82),ROWS(AQ$3:AQ7)),COUNTIF($AQ$3:$AQ$82,"&lt;"&amp;$AQ$3:$AQ$82),0))</f>
        <v>2 / Reinhold Schachner (5)</v>
      </c>
      <c r="AX7" s="345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121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60"/>
      <c r="W8" s="213" t="str">
        <f>Data!DT96</f>
        <v>Reinhold Schachner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2</v>
      </c>
      <c r="AA8" s="215">
        <f>IF(ISERROR(INDEX(Data!$DY:$IB,MATCH($W8,Data!$DT:$DT,0),MATCH(AA$1&amp;"/"&amp;$A$2,Data!$DY$1:$IB$1,0)))=TRUE,0,INDEX(Data!$DY:$IB,MATCH($W8,Data!$DT:$DT,0),MATCH(AA$1&amp;"/"&amp;$A$2,Data!$DY$1:$IB$1,0)))</f>
        <v>2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2</v>
      </c>
      <c r="AE8" s="213">
        <f t="shared" ca="1" si="0"/>
        <v>2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/R3/F</v>
      </c>
      <c r="AL8" s="213" t="str">
        <f t="shared" ca="1" si="6"/>
        <v>/R1/R2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2494M</v>
      </c>
      <c r="AR8" s="204" t="str">
        <f ca="1">IF(OFFSET($AB8,0,MATCH(A$17,AC$1:AI$1,0))=0,"",OFFSET($AB8,0,MATCH(A$17,AC$1:AI$1,0))&amp;" / "&amp;W8 &amp;" ("&amp;INDEX(Data!DX:DX,MATCH(W8,Data!DT:DT,0))&amp;")")</f>
        <v>2 / Reinhold Schachner (5)</v>
      </c>
      <c r="AS8" s="204">
        <f>INDEX(Data!DX:DX,MATCH(W8,Data!DT:DT,0))</f>
        <v>5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>R3/F</v>
      </c>
      <c r="AW8" s="204" t="str">
        <f t="array" aca="1" ref="AW8" ca="1">INDEX($AR$3:$AR$82,MATCH(LARGE(COUNTIF($AQ$3:$AQ$82,"&lt;"&amp;$AQ$3:$AQ$82),ROWS(AQ$3:AQ8)),COUNTIF($AQ$3:$AQ$82,"&lt;"&amp;$AQ$3:$AQ$82),0))</f>
        <v>2 / Richard Kollar (9)</v>
      </c>
      <c r="AX8" s="345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122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46</v>
      </c>
      <c r="D9" s="106">
        <f ca="1">OFFSET(Data!$A$1,MATCH("# "&amp;D$2&amp;" Men",Data!$DT:$DT,0)-1,MATCH(MID($A9,3,20)&amp;"/"&amp;$A$2,Data!$1:$1,0)-1)</f>
        <v>107</v>
      </c>
      <c r="E9" s="106">
        <f ca="1">OFFSET(Data!$A$1,MATCH("# "&amp;E$2&amp;" Men",Data!$DT:$DT,0)-1,MATCH(MID($A9,3,20)&amp;"/"&amp;$A$2,Data!$1:$1,0)-1)</f>
        <v>37</v>
      </c>
      <c r="F9" s="106">
        <f ca="1">OFFSET(Data!$A$1,MATCH("# "&amp;F$2&amp;" Men",Data!$DT:$DT,0)-1,MATCH(MID($A9,3,20)&amp;"/"&amp;$A$2,Data!$1:$1,0)-1)</f>
        <v>14</v>
      </c>
      <c r="G9" s="106">
        <f ca="1">OFFSET(Data!$A$1,MATCH("# "&amp;G$2&amp;" Men",Data!$DT:$DT,0)-1,MATCH(MID($A9,3,20)&amp;"/"&amp;$A$2,Data!$1:$1,0)-1)</f>
        <v>2</v>
      </c>
      <c r="H9" s="107">
        <f ca="1">OFFSET(Data!$A$1,MATCH("# "&amp;H$2&amp;" Men",Data!$DT:$DT,0)-1,MATCH(MID($A9,3,20)&amp;"/"&amp;$A$2,Data!$1:$1,0)-1)</f>
        <v>2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13</v>
      </c>
      <c r="L9" s="109">
        <f ca="1">OFFSET(Data!$A$1,MATCH("# "&amp;L$2&amp;" Women",Data!$DT:$DT,0)-1,MATCH(MID($A9,3,20)&amp;"/"&amp;$A$2,Data!$1:$1,0)-1)</f>
        <v>6</v>
      </c>
      <c r="M9" s="109">
        <f ca="1">OFFSET(Data!$A$1,MATCH("# "&amp;M$2&amp;" Women",Data!$DT:$DT,0)-1,MATCH(MID($A9,3,20)&amp;"/"&amp;$A$2,Data!$1:$1,0)-1)</f>
        <v>4</v>
      </c>
      <c r="N9" s="109">
        <f ca="1">OFFSET(Data!$A$1,MATCH("# "&amp;N$2&amp;" Women",Data!$DT:$DT,0)-1,MATCH(MID($A9,3,20)&amp;"/"&amp;$A$2,Data!$1:$1,0)-1)</f>
        <v>1</v>
      </c>
      <c r="O9" s="110">
        <f ca="1">OFFSET(Data!$A$1,MATCH("# "&amp;O$2&amp;" Women",Data!$DT:$DT,0)-1,MATCH(MID($A9,3,20)&amp;"/"&amp;$A$2,Data!$1:$1,0)-1)</f>
        <v>1</v>
      </c>
      <c r="P9" s="203"/>
      <c r="Q9" s="203"/>
      <c r="R9" s="203"/>
      <c r="S9" s="203"/>
      <c r="T9" s="203"/>
      <c r="U9" s="215"/>
      <c r="V9" s="260"/>
      <c r="W9" s="213" t="str">
        <f>Data!DT97</f>
        <v>Jakob Gusenbauer</v>
      </c>
      <c r="X9" s="215">
        <f>IF(ISERROR(INDEX(Data!$DY:$IB,MATCH($W9,Data!$DT:$DT,0),MATCH(X$1&amp;"/"&amp;$A$2,Data!$DY$1:$IB$1,0)))=TRUE,0,INDEX(Data!$DY:$IB,MATCH($W9,Data!$DT:$DT,0),MATCH(X$1&amp;"/"&amp;$A$2,Data!$DY$1:$IB$1,0)))</f>
        <v>5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2</v>
      </c>
      <c r="AA9" s="215">
        <f>IF(ISERROR(INDEX(Data!$DY:$IB,MATCH($W9,Data!$DT:$DT,0),MATCH(AA$1&amp;"/"&amp;$A$2,Data!$DY$1:$IB$1,0)))=TRUE,0,INDEX(Data!$DY:$IB,MATCH($W9,Data!$DT:$DT,0),MATCH(AA$1&amp;"/"&amp;$A$2,Data!$DY$1:$IB$1,0)))</f>
        <v>4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1</v>
      </c>
      <c r="AF9" s="213">
        <f t="shared" ca="1" si="11"/>
        <v>1</v>
      </c>
      <c r="AG9" s="213">
        <f t="shared" ca="1" si="11"/>
        <v>1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/R3</v>
      </c>
      <c r="AL9" s="213" t="str">
        <f t="shared" ca="1" si="6"/>
        <v>/R2</v>
      </c>
      <c r="AM9" s="213" t="str">
        <f t="shared" ca="1" si="7"/>
        <v>/F</v>
      </c>
      <c r="AN9" s="213" t="str">
        <f t="shared" ca="1" si="8"/>
        <v>/R1</v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1493M</v>
      </c>
      <c r="AR9" s="204" t="str">
        <f ca="1">IF(OFFSET($AB9,0,MATCH(A$17,AC$1:AI$1,0))=0,"",OFFSET($AB9,0,MATCH(A$17,AC$1:AI$1,0))&amp;" / "&amp;W9 &amp;" ("&amp;INDEX(Data!DX:DX,MATCH(W9,Data!DT:DT,0))&amp;")")</f>
        <v>1 / Jakob Gusenbauer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R3</v>
      </c>
      <c r="AW9" s="204" t="str">
        <f t="array" aca="1" ref="AW9" ca="1">INDEX($AR$3:$AR$82,MATCH(LARGE(COUNTIF($AQ$3:$AQ$82,"&lt;"&amp;$AQ$3:$AQ$82),ROWS(AQ$3:AQ9)),COUNTIF($AQ$3:$AQ$82,"&lt;"&amp;$AQ$3:$AQ$82),0))</f>
        <v>2 / Wolfgang Pratl (23)</v>
      </c>
      <c r="AX9" s="345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123</v>
      </c>
      <c r="B10" s="111">
        <f ca="1">B4/SUM($B4:$H4)</f>
        <v>0</v>
      </c>
      <c r="C10" s="112">
        <f t="shared" ref="C10:H10" ca="1" si="13">C4/SUM($B4:$H4)</f>
        <v>0.18333333333333332</v>
      </c>
      <c r="D10" s="112">
        <f t="shared" ca="1" si="13"/>
        <v>0.58333333333333337</v>
      </c>
      <c r="E10" s="112">
        <f t="shared" ca="1" si="13"/>
        <v>0.15</v>
      </c>
      <c r="F10" s="112">
        <f t="shared" ca="1" si="13"/>
        <v>6.6666666666666666E-2</v>
      </c>
      <c r="G10" s="112">
        <f t="shared" ca="1" si="13"/>
        <v>1.6666666666666666E-2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0.5714285714285714</v>
      </c>
      <c r="L10" s="115">
        <f t="shared" ca="1" si="15"/>
        <v>0.2857142857142857</v>
      </c>
      <c r="M10" s="115">
        <f t="shared" ca="1" si="15"/>
        <v>0</v>
      </c>
      <c r="N10" s="115">
        <f t="shared" ca="1" si="15"/>
        <v>0.14285714285714285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60"/>
      <c r="W10" s="213" t="str">
        <f>Data!DT98</f>
        <v>Róbert Furka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2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1</v>
      </c>
      <c r="AE10" s="213">
        <f t="shared" ca="1" si="0"/>
        <v>3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/F</v>
      </c>
      <c r="AL10" s="213" t="str">
        <f t="shared" ca="1" si="6"/>
        <v>/R1/R2/R3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1492M</v>
      </c>
      <c r="AR10" s="204" t="str">
        <f ca="1">IF(OFFSET($AB10,0,MATCH(A$17,AC$1:AI$1,0))=0,"",OFFSET($AB10,0,MATCH(A$17,AC$1:AI$1,0))&amp;" / "&amp;W10 &amp;" ("&amp;INDEX(Data!DX:DX,MATCH(W10,Data!DT:DT,0))&amp;")")</f>
        <v>1 / Róbert Furka (7)</v>
      </c>
      <c r="AS10" s="204">
        <f>INDEX(Data!DX:DX,MATCH(W10,Data!DT:DT,0))</f>
        <v>7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F</v>
      </c>
      <c r="AW10" s="204" t="str">
        <f t="array" aca="1" ref="AW10" ca="1">INDEX($AR$3:$AR$82,MATCH(LARGE(COUNTIF($AQ$3:$AQ$82,"&lt;"&amp;$AQ$3:$AQ$82),ROWS(AQ$3:AQ10)),COUNTIF($AQ$3:$AQ$82,"&lt;"&amp;$AQ$3:$AQ$82),0))</f>
        <v>2 / Martin Zeilbauer (23)</v>
      </c>
      <c r="AX10" s="345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124</v>
      </c>
      <c r="B11" s="93">
        <f t="shared" ref="B11:H11" ca="1" si="17">B5/SUM($B5:$H5)</f>
        <v>0</v>
      </c>
      <c r="C11" s="94">
        <f t="shared" ca="1" si="17"/>
        <v>0.23333333333333334</v>
      </c>
      <c r="D11" s="94">
        <f t="shared" ca="1" si="17"/>
        <v>0.53333333333333333</v>
      </c>
      <c r="E11" s="94">
        <f t="shared" ca="1" si="17"/>
        <v>0.16666666666666666</v>
      </c>
      <c r="F11" s="94">
        <f t="shared" ca="1" si="17"/>
        <v>6.6666666666666666E-2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0.7142857142857143</v>
      </c>
      <c r="L11" s="97">
        <f t="shared" ca="1" si="18"/>
        <v>0</v>
      </c>
      <c r="M11" s="97">
        <f t="shared" ca="1" si="18"/>
        <v>0.2857142857142857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60"/>
      <c r="W11" s="213" t="str">
        <f>Data!DT99</f>
        <v>Richard Kollar</v>
      </c>
      <c r="X11" s="215">
        <f>IF(ISERROR(INDEX(Data!$DY:$IB,MATCH($W11,Data!$DT:$DT,0),MATCH(X$1&amp;"/"&amp;$A$2,Data!$DY$1:$IB$1,0)))=TRUE,0,INDEX(Data!$DY:$IB,MATCH($W11,Data!$DT:$DT,0),MATCH(X$1&amp;"/"&amp;$A$2,Data!$DY$1:$IB$1,0)))</f>
        <v>2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4</v>
      </c>
      <c r="AA11" s="215">
        <f>IF(ISERROR(INDEX(Data!$DY:$IB,MATCH($W11,Data!$DT:$DT,0),MATCH(AA$1&amp;"/"&amp;$A$2,Data!$DY$1:$IB$1,0)))=TRUE,0,INDEX(Data!$DY:$IB,MATCH($W11,Data!$DT:$DT,0),MATCH(AA$1&amp;"/"&amp;$A$2,Data!$DY$1:$IB$1,0)))</f>
        <v>4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2</v>
      </c>
      <c r="AE11" s="213">
        <f t="shared" ca="1" si="0"/>
        <v>0</v>
      </c>
      <c r="AF11" s="213">
        <f t="shared" ca="1" si="11"/>
        <v>2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/R1/R2</v>
      </c>
      <c r="AL11" s="213" t="str">
        <f t="shared" ca="1" si="6"/>
        <v/>
      </c>
      <c r="AM11" s="213" t="str">
        <f t="shared" ca="1" si="7"/>
        <v>/R3/F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2491M</v>
      </c>
      <c r="AR11" s="204" t="str">
        <f ca="1">IF(OFFSET($AB11,0,MATCH(A$17,AC$1:AI$1,0))=0,"",OFFSET($AB11,0,MATCH(A$17,AC$1:AI$1,0))&amp;" / "&amp;W11 &amp;" ("&amp;INDEX(Data!DX:DX,MATCH(W11,Data!DT:DT,0))&amp;")")</f>
        <v>2 / Richard Kollar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R1/R2</v>
      </c>
      <c r="AW11" s="204" t="str">
        <f t="array" aca="1" ref="AW11" ca="1">INDEX($AR$3:$AR$82,MATCH(LARGE(COUNTIF($AQ$3:$AQ$82,"&lt;"&amp;$AQ$3:$AQ$82),ROWS(AQ$3:AQ11)),COUNTIF($AQ$3:$AQ$82,"&lt;"&amp;$AQ$3:$AQ$82),0))</f>
        <v>2 / Matthias Palmetshofer (27)</v>
      </c>
      <c r="AX11" s="345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125</v>
      </c>
      <c r="B12" s="93">
        <f t="shared" ref="B12:H12" ca="1" si="19">B6/SUM($B6:$H6)</f>
        <v>0</v>
      </c>
      <c r="C12" s="94">
        <f t="shared" ca="1" si="19"/>
        <v>0.2413793103448276</v>
      </c>
      <c r="D12" s="94">
        <f t="shared" ca="1" si="19"/>
        <v>0.5</v>
      </c>
      <c r="E12" s="94">
        <f t="shared" ca="1" si="19"/>
        <v>0.17241379310344829</v>
      </c>
      <c r="F12" s="94">
        <f t="shared" ca="1" si="19"/>
        <v>5.1724137931034482E-2</v>
      </c>
      <c r="G12" s="94">
        <f t="shared" ca="1" si="19"/>
        <v>0</v>
      </c>
      <c r="H12" s="95">
        <f t="shared" ca="1" si="19"/>
        <v>3.4482758620689655E-2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0.2857142857142857</v>
      </c>
      <c r="L12" s="97">
        <f t="shared" ca="1" si="20"/>
        <v>0.42857142857142855</v>
      </c>
      <c r="M12" s="97">
        <f t="shared" ca="1" si="20"/>
        <v>0.14285714285714285</v>
      </c>
      <c r="N12" s="97">
        <f t="shared" ca="1" si="20"/>
        <v>0</v>
      </c>
      <c r="O12" s="98">
        <f t="shared" ca="1" si="20"/>
        <v>0.14285714285714285</v>
      </c>
      <c r="P12" s="216"/>
      <c r="Q12" s="216"/>
      <c r="R12" s="216"/>
      <c r="S12" s="216"/>
      <c r="T12" s="216"/>
      <c r="U12" s="215"/>
      <c r="V12" s="260"/>
      <c r="W12" s="213" t="str">
        <f>Data!DT100</f>
        <v>Otfried Derschmidt</v>
      </c>
      <c r="X12" s="215">
        <f>IF(ISERROR(INDEX(Data!$DY:$IB,MATCH($W12,Data!$DT:$DT,0),MATCH(X$1&amp;"/"&amp;$A$2,Data!$DY$1:$IB$1,0)))=TRUE,0,INDEX(Data!$DY:$IB,MATCH($W12,Data!$DT:$DT,0),MATCH(X$1&amp;"/"&amp;$A$2,Data!$DY$1:$IB$1,0)))</f>
        <v>2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3</v>
      </c>
      <c r="AA12" s="215">
        <f>IF(ISERROR(INDEX(Data!$DY:$IB,MATCH($W12,Data!$DT:$DT,0),MATCH(AA$1&amp;"/"&amp;$A$2,Data!$DY$1:$IB$1,0)))=TRUE,0,INDEX(Data!$DY:$IB,MATCH($W12,Data!$DT:$DT,0),MATCH(AA$1&amp;"/"&amp;$A$2,Data!$DY$1:$IB$1,0)))</f>
        <v>5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1</v>
      </c>
      <c r="AE12" s="213">
        <f t="shared" ca="1" si="0"/>
        <v>2</v>
      </c>
      <c r="AF12" s="213">
        <f t="shared" ca="1" si="11"/>
        <v>0</v>
      </c>
      <c r="AG12" s="213">
        <f t="shared" ca="1" si="11"/>
        <v>1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/R1</v>
      </c>
      <c r="AL12" s="213" t="str">
        <f t="shared" ca="1" si="6"/>
        <v>/R2/R3</v>
      </c>
      <c r="AM12" s="213" t="str">
        <f t="shared" ca="1" si="7"/>
        <v/>
      </c>
      <c r="AN12" s="213" t="str">
        <f t="shared" ca="1" si="8"/>
        <v>/F</v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1490M</v>
      </c>
      <c r="AR12" s="204" t="str">
        <f ca="1">IF(OFFSET($AB12,0,MATCH(A$17,AC$1:AI$1,0))=0,"",OFFSET($AB12,0,MATCH(A$17,AC$1:AI$1,0))&amp;" / "&amp;W12 &amp;" ("&amp;INDEX(Data!DX:DX,MATCH(W12,Data!DT:DT,0))&amp;")")</f>
        <v>1 / Otfried Derschmidt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R1</v>
      </c>
      <c r="AW12" s="204" t="str">
        <f t="array" aca="1" ref="AW12" ca="1">INDEX($AR$3:$AR$82,MATCH(LARGE(COUNTIF($AQ$3:$AQ$82,"&lt;"&amp;$AQ$3:$AQ$82),ROWS(AQ$3:AQ12)),COUNTIF($AQ$3:$AQ$82,"&lt;"&amp;$AQ$3:$AQ$82),0))</f>
        <v>2 / Michael Greilinger (39)</v>
      </c>
      <c r="AX12" s="345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126</v>
      </c>
      <c r="B13" s="93">
        <f t="shared" ref="B13:H13" ca="1" si="21">B7/SUM($B7:$H7)</f>
        <v>0</v>
      </c>
      <c r="C13" s="94">
        <f t="shared" ca="1" si="21"/>
        <v>0.23333333333333334</v>
      </c>
      <c r="D13" s="94">
        <f t="shared" ca="1" si="21"/>
        <v>0.36666666666666664</v>
      </c>
      <c r="E13" s="94">
        <f t="shared" ca="1" si="21"/>
        <v>0.26666666666666666</v>
      </c>
      <c r="F13" s="94">
        <f t="shared" ca="1" si="21"/>
        <v>0.1</v>
      </c>
      <c r="G13" s="94">
        <f t="shared" ca="1" si="21"/>
        <v>3.3333333333333333E-2</v>
      </c>
      <c r="H13" s="95">
        <f t="shared" ca="1" si="21"/>
        <v>0</v>
      </c>
      <c r="I13" s="96">
        <f t="shared" ca="1" si="14"/>
        <v>0</v>
      </c>
      <c r="J13" s="97">
        <f t="shared" ref="J13:O13" ca="1" si="22">J7/SUM($I7:$O7)</f>
        <v>0</v>
      </c>
      <c r="K13" s="97">
        <f t="shared" ca="1" si="22"/>
        <v>0.5</v>
      </c>
      <c r="L13" s="97">
        <f t="shared" ca="1" si="22"/>
        <v>0.25</v>
      </c>
      <c r="M13" s="97">
        <f t="shared" ca="1" si="22"/>
        <v>0.25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60"/>
      <c r="W13" s="213" t="str">
        <f>Data!DT101</f>
        <v>Lukas Froschauer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3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3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/R2</v>
      </c>
      <c r="AL13" s="213" t="str">
        <f t="shared" ca="1" si="6"/>
        <v>/R1/R3/F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1489M</v>
      </c>
      <c r="AR13" s="204" t="str">
        <f ca="1">IF(OFFSET($AB13,0,MATCH(A$17,AC$1:AI$1,0))=0,"",OFFSET($AB13,0,MATCH(A$17,AC$1:AI$1,0))&amp;" / "&amp;W13 &amp;" ("&amp;INDEX(Data!DX:DX,MATCH(W13,Data!DT:DT,0))&amp;")")</f>
        <v>1 / Lukas Froschauer (10)</v>
      </c>
      <c r="AS13" s="204">
        <f>INDEX(Data!DX:DX,MATCH(W13,Data!DT:DT,0))</f>
        <v>10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>R2</v>
      </c>
      <c r="AW13" s="204" t="str">
        <f t="array" aca="1" ref="AW13" ca="1">INDEX($AR$3:$AR$82,MATCH(LARGE(COUNTIF($AQ$3:$AQ$82,"&lt;"&amp;$AQ$3:$AQ$82),ROWS(AQ$3:AQ13)),COUNTIF($AQ$3:$AQ$82,"&lt;"&amp;$AQ$3:$AQ$82),0))</f>
        <v>1 / Bernd Wender (1)</v>
      </c>
      <c r="AX13" s="345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127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60"/>
      <c r="W14" s="213" t="str">
        <f>Data!DT102</f>
        <v>Karl Seper</v>
      </c>
      <c r="X14" s="215">
        <f>IF(ISERROR(INDEX(Data!$DY:$IB,MATCH($W14,Data!$DT:$DT,0),MATCH(X$1&amp;"/"&amp;$A$2,Data!$DY$1:$IB$1,0)))=TRUE,0,INDEX(Data!$DY:$IB,MATCH($W14,Data!$DT:$DT,0),MATCH(X$1&amp;"/"&amp;$A$2,Data!$DY$1:$IB$1,0)))</f>
        <v>2</v>
      </c>
      <c r="Y14" s="215">
        <f>IF(ISERROR(INDEX(Data!$DY:$IB,MATCH($W14,Data!$DT:$DT,0),MATCH(Y$1&amp;"/"&amp;$A$2,Data!$DY$1:$IB$1,0)))=TRUE,0,INDEX(Data!$DY:$IB,MATCH($W14,Data!$DT:$DT,0),MATCH(Y$1&amp;"/"&amp;$A$2,Data!$DY$1:$IB$1,0)))</f>
        <v>5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4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1</v>
      </c>
      <c r="AF14" s="213">
        <f t="shared" ca="1" si="11"/>
        <v>1</v>
      </c>
      <c r="AG14" s="213">
        <f t="shared" ca="1" si="11"/>
        <v>1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</v>
      </c>
      <c r="AL14" s="213" t="str">
        <f t="shared" ca="1" si="6"/>
        <v>/R3</v>
      </c>
      <c r="AM14" s="213" t="str">
        <f t="shared" ca="1" si="7"/>
        <v>/F</v>
      </c>
      <c r="AN14" s="213" t="str">
        <f t="shared" ca="1" si="8"/>
        <v>/R2</v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1488M</v>
      </c>
      <c r="AR14" s="204" t="str">
        <f ca="1">IF(OFFSET($AB14,0,MATCH(A$17,AC$1:AI$1,0))=0,"",OFFSET($AB14,0,MATCH(A$17,AC$1:AI$1,0))&amp;" / "&amp;W14 &amp;" ("&amp;INDEX(Data!DX:DX,MATCH(W14,Data!DT:DT,0))&amp;")")</f>
        <v>1 / Karl Seper (12)</v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</v>
      </c>
      <c r="AW14" s="204" t="str">
        <f t="array" aca="1" ref="AW14" ca="1">INDEX($AR$3:$AR$82,MATCH(LARGE(COUNTIF($AQ$3:$AQ$82,"&lt;"&amp;$AQ$3:$AQ$82),ROWS(AQ$3:AQ14)),COUNTIF($AQ$3:$AQ$82,"&lt;"&amp;$AQ$3:$AQ$82),0))</f>
        <v>1 / Jakob Gusenbauer (7)</v>
      </c>
      <c r="AX14" s="345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128</v>
      </c>
      <c r="B15" s="99">
        <f t="shared" ref="B15:H15" ca="1" si="25">B9/SUM($B9:$H9)</f>
        <v>0</v>
      </c>
      <c r="C15" s="100">
        <f t="shared" ca="1" si="25"/>
        <v>0.22115384615384615</v>
      </c>
      <c r="D15" s="100">
        <f t="shared" ca="1" si="25"/>
        <v>0.51442307692307687</v>
      </c>
      <c r="E15" s="100">
        <f t="shared" ca="1" si="25"/>
        <v>0.17788461538461539</v>
      </c>
      <c r="F15" s="100">
        <f t="shared" ca="1" si="25"/>
        <v>6.7307692307692304E-2</v>
      </c>
      <c r="G15" s="100">
        <f t="shared" ca="1" si="25"/>
        <v>9.6153846153846159E-3</v>
      </c>
      <c r="H15" s="101">
        <f t="shared" ca="1" si="25"/>
        <v>9.6153846153846159E-3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0.52</v>
      </c>
      <c r="L15" s="103">
        <f t="shared" ca="1" si="26"/>
        <v>0.24</v>
      </c>
      <c r="M15" s="103">
        <f t="shared" ca="1" si="26"/>
        <v>0.16</v>
      </c>
      <c r="N15" s="103">
        <f t="shared" ca="1" si="26"/>
        <v>0.04</v>
      </c>
      <c r="O15" s="104">
        <f t="shared" ca="1" si="26"/>
        <v>0.04</v>
      </c>
      <c r="P15" s="216"/>
      <c r="Q15" s="216"/>
      <c r="R15" s="216"/>
      <c r="S15" s="216"/>
      <c r="T15" s="216"/>
      <c r="U15" s="215"/>
      <c r="V15" s="260"/>
      <c r="W15" s="213" t="str">
        <f>Data!DT103</f>
        <v>Markus Riepler</v>
      </c>
      <c r="X15" s="215">
        <f>IF(ISERROR(INDEX(Data!$DY:$IB,MATCH($W15,Data!$DT:$DT,0),MATCH(X$1&amp;"/"&amp;$A$2,Data!$DY$1:$IB$1,0)))=TRUE,0,INDEX(Data!$DY:$IB,MATCH($W15,Data!$DT:$DT,0),MATCH(X$1&amp;"/"&amp;$A$2,Data!$DY$1:$IB$1,0)))</f>
        <v>2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2</v>
      </c>
      <c r="AA15" s="215">
        <f>IF(ISERROR(INDEX(Data!$DY:$IB,MATCH($W15,Data!$DT:$DT,0),MATCH(AA$1&amp;"/"&amp;$A$2,Data!$DY$1:$IB$1,0)))=TRUE,0,INDEX(Data!$DY:$IB,MATCH($W15,Data!$DT:$DT,0),MATCH(AA$1&amp;"/"&amp;$A$2,Data!$DY$1:$IB$1,0)))</f>
        <v>2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4</v>
      </c>
      <c r="AE15" s="213">
        <f t="shared" ca="1" si="0"/>
        <v>0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/R1/R2/R3/F</v>
      </c>
      <c r="AL15" s="213" t="str">
        <f t="shared" ca="1" si="6"/>
        <v/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4487M</v>
      </c>
      <c r="AR15" s="204" t="str">
        <f ca="1">IF(OFFSET($AB15,0,MATCH(A$17,AC$1:AI$1,0))=0,"",OFFSET($AB15,0,MATCH(A$17,AC$1:AI$1,0))&amp;" / "&amp;W15 &amp;" ("&amp;INDEX(Data!DX:DX,MATCH(W15,Data!DT:DT,0))&amp;")")</f>
        <v>4 / Markus Riepler (12)</v>
      </c>
      <c r="AS15" s="204">
        <f>INDEX(Data!DX:DX,MATCH(W15,Data!DT:DT,0))</f>
        <v>12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R1/R2/R3/F</v>
      </c>
      <c r="AW15" s="204" t="str">
        <f t="array" aca="1" ref="AW15" ca="1">INDEX($AR$3:$AR$82,MATCH(LARGE(COUNTIF($AQ$3:$AQ$82,"&lt;"&amp;$AQ$3:$AQ$82),ROWS(AQ$3:AQ15)),COUNTIF($AQ$3:$AQ$82,"&lt;"&amp;$AQ$3:$AQ$82),0))</f>
        <v>1 / Róbert Furka (7)</v>
      </c>
      <c r="AX15" s="345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Harald Dehner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3</v>
      </c>
      <c r="AA16" s="215">
        <f>IF(ISERROR(INDEX(Data!$DY:$IB,MATCH($W16,Data!$DT:$DT,0),MATCH(AA$1&amp;"/"&amp;$A$2,Data!$DY$1:$IB$1,0)))=TRUE,0,INDEX(Data!$DY:$IB,MATCH($W16,Data!$DT:$DT,0),MATCH(AA$1&amp;"/"&amp;$A$2,Data!$DY$1:$IB$1,0)))</f>
        <v>4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3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/R1/R2/R3</v>
      </c>
      <c r="AM16" s="213" t="str">
        <f t="shared" ca="1" si="7"/>
        <v>/F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INDEX($AR$3:$AR$82,MATCH(LARGE(COUNTIF($AQ$3:$AQ$82,"&lt;"&amp;$AQ$3:$AQ$82),ROWS(AQ$3:AQ16)),COUNTIF($AQ$3:$AQ$82,"&lt;"&amp;$AQ$3:$AQ$82),0))</f>
        <v>1 / Otfried Derschmidt (10)</v>
      </c>
      <c r="AX16" s="345"/>
    </row>
    <row r="17" spans="1:49" ht="15" customHeight="1" thickBot="1" x14ac:dyDescent="0.3">
      <c r="A17" s="398" t="s">
        <v>48</v>
      </c>
      <c r="B17" s="399"/>
      <c r="C17" s="399"/>
      <c r="D17" s="399"/>
      <c r="E17" s="400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Bernd Kolmanz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4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2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/R3</v>
      </c>
      <c r="AL17" s="213" t="str">
        <f t="shared" ca="1" si="6"/>
        <v>/R1/R2</v>
      </c>
      <c r="AM17" s="213" t="str">
        <f t="shared" ca="1" si="7"/>
        <v>/F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Bernd Kolmanz (14)</v>
      </c>
      <c r="AS17" s="204">
        <f>INDEX(Data!DX:DX,MATCH(W17,Data!DT:DT,0))</f>
        <v>14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R3</v>
      </c>
      <c r="AW17" s="204" t="str">
        <f t="array" aca="1" ref="AW17" ca="1">INDEX($AR$3:$AR$82,MATCH(LARGE(COUNTIF($AQ$3:$AQ$82,"&lt;"&amp;$AQ$3:$AQ$82),ROWS(AQ$3:AQ17)),COUNTIF($AQ$3:$AQ$82,"&lt;"&amp;$AQ$3:$AQ$82),0))</f>
        <v>1 / Lukas Froschauer (10)</v>
      </c>
    </row>
    <row r="18" spans="1:49" ht="15" customHeight="1" x14ac:dyDescent="0.25">
      <c r="A18" s="263" t="s">
        <v>192</v>
      </c>
      <c r="B18" s="264"/>
      <c r="C18" s="264"/>
      <c r="D18" s="401" t="s">
        <v>193</v>
      </c>
      <c r="E18" s="40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Arno Lingenhel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2</v>
      </c>
      <c r="AA18" s="215">
        <f>IF(ISERROR(INDEX(Data!$DY:$IB,MATCH($W18,Data!$DT:$DT,0),MATCH(AA$1&amp;"/"&amp;$A$2,Data!$DY$1:$IB$1,0)))=TRUE,0,INDEX(Data!$DY:$IB,MATCH($W18,Data!$DT:$DT,0),MATCH(AA$1&amp;"/"&amp;$A$2,Data!$DY$1:$IB$1,0)))</f>
        <v>5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1</v>
      </c>
      <c r="AE18" s="213">
        <f t="shared" ca="1" si="0"/>
        <v>1</v>
      </c>
      <c r="AF18" s="213">
        <f t="shared" ca="1" si="11"/>
        <v>1</v>
      </c>
      <c r="AG18" s="213">
        <f t="shared" ca="1" si="11"/>
        <v>1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/R3</v>
      </c>
      <c r="AL18" s="213" t="str">
        <f t="shared" ca="1" si="6"/>
        <v>/R2</v>
      </c>
      <c r="AM18" s="213" t="str">
        <f t="shared" ca="1" si="7"/>
        <v>/R1</v>
      </c>
      <c r="AN18" s="213" t="str">
        <f t="shared" ca="1" si="8"/>
        <v>/F</v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1484M</v>
      </c>
      <c r="AR18" s="204" t="str">
        <f ca="1">IF(OFFSET($AB18,0,MATCH(A$17,AC$1:AI$1,0))=0,"",OFFSET($AB18,0,MATCH(A$17,AC$1:AI$1,0))&amp;" / "&amp;W18 &amp;" ("&amp;INDEX(Data!DX:DX,MATCH(W18,Data!DT:DT,0))&amp;")")</f>
        <v>1 / Arno Lingenhel (16)</v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R3</v>
      </c>
      <c r="AW18" s="204" t="str">
        <f t="array" aca="1" ref="AW18" ca="1">INDEX($AR$3:$AR$82,MATCH(LARGE(COUNTIF($AQ$3:$AQ$82,"&lt;"&amp;$AQ$3:$AQ$82),ROWS(AQ$3:AQ18)),COUNTIF($AQ$3:$AQ$82,"&lt;"&amp;$AQ$3:$AQ$82),0))</f>
        <v>1 / Karl Seper (12)</v>
      </c>
    </row>
    <row r="19" spans="1:49" ht="15" customHeight="1" x14ac:dyDescent="0.25">
      <c r="A19" s="265" t="str">
        <f ca="1">AW3</f>
        <v>4 / Markus Riepler (12)</v>
      </c>
      <c r="B19" s="266"/>
      <c r="C19" s="267"/>
      <c r="D19" s="395" t="str">
        <f t="shared" ref="D19:D50" ca="1" si="27">INDEX(AV:AV,MATCH(A19,AR:AR,0))</f>
        <v>R1/R2/R3/F</v>
      </c>
      <c r="E19" s="396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Katharina Gusenbauer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4</v>
      </c>
      <c r="AA19" s="215">
        <f>IF(ISERROR(INDEX(Data!$DY:$IB,MATCH($W19,Data!$DT:$DT,0),MATCH(AA$1&amp;"/"&amp;$A$2,Data!$DY$1:$IB$1,0)))=TRUE,0,INDEX(Data!$DY:$IB,MATCH($W19,Data!$DT:$DT,0),MATCH(AA$1&amp;"/"&amp;$A$2,Data!$DY$1:$IB$1,0)))</f>
        <v>4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2</v>
      </c>
      <c r="AF19" s="213">
        <f t="shared" ca="1" si="11"/>
        <v>2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/R1/R2</v>
      </c>
      <c r="AM19" s="213" t="str">
        <f t="shared" ca="1" si="7"/>
        <v>/R3/F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</v>
      </c>
      <c r="AT19" s="204" t="str">
        <f>MID(INDEX(Data!A:A,MATCH(W19,Data!DT:DT,0)),2,5)</f>
        <v>1</v>
      </c>
      <c r="AU19" s="204" t="str">
        <f>INDEX(Data!DW:DW,MATCH(W19,Data!DT:DT,0))</f>
        <v>W</v>
      </c>
      <c r="AV19" s="204" t="str">
        <f t="shared" ca="1" si="4"/>
        <v/>
      </c>
      <c r="AW19" s="204" t="str">
        <f t="array" aca="1" ref="AW19" ca="1">INDEX($AR$3:$AR$82,MATCH(LARGE(COUNTIF($AQ$3:$AQ$82,"&lt;"&amp;$AQ$3:$AQ$82),ROWS(AQ$3:AQ19)),COUNTIF($AQ$3:$AQ$82,"&lt;"&amp;$AQ$3:$AQ$82),0))</f>
        <v>1 / Bernd Kolmanz (14)</v>
      </c>
    </row>
    <row r="20" spans="1:49" ht="15" customHeight="1" x14ac:dyDescent="0.25">
      <c r="A20" s="265" t="str">
        <f ca="1">AW4</f>
        <v>3 / Günther Kaimberger (4)</v>
      </c>
      <c r="B20" s="266"/>
      <c r="C20" s="267"/>
      <c r="D20" s="395" t="str">
        <f t="shared" ca="1" si="27"/>
        <v>R2/R3/F</v>
      </c>
      <c r="E20" s="396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Péter Krámer</v>
      </c>
      <c r="X20" s="215">
        <f>IF(ISERROR(INDEX(Data!$DY:$IB,MATCH($W20,Data!$DT:$DT,0),MATCH(X$1&amp;"/"&amp;$A$2,Data!$DY$1:$IB$1,0)))=TRUE,0,INDEX(Data!$DY:$IB,MATCH($W20,Data!$DT:$DT,0),MATCH(X$1&amp;"/"&amp;$A$2,Data!$DY$1:$IB$1,0)))</f>
        <v>5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3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2</v>
      </c>
      <c r="AF20" s="213">
        <f t="shared" ca="1" si="11"/>
        <v>0</v>
      </c>
      <c r="AG20" s="213">
        <f t="shared" ca="1" si="11"/>
        <v>1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/R2</v>
      </c>
      <c r="AL20" s="213" t="str">
        <f t="shared" ca="1" si="6"/>
        <v>/R3/F</v>
      </c>
      <c r="AM20" s="213" t="str">
        <f t="shared" ca="1" si="7"/>
        <v/>
      </c>
      <c r="AN20" s="213" t="str">
        <f t="shared" ca="1" si="8"/>
        <v>/R1</v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1483M</v>
      </c>
      <c r="AR20" s="204" t="str">
        <f ca="1">IF(OFFSET($AB20,0,MATCH(A$17,AC$1:AI$1,0))=0,"",OFFSET($AB20,0,MATCH(A$17,AC$1:AI$1,0))&amp;" / "&amp;W20 &amp;" ("&amp;INDEX(Data!DX:DX,MATCH(W20,Data!DT:DT,0))&amp;")")</f>
        <v>1 / Péter Krámer (17)</v>
      </c>
      <c r="AS20" s="204">
        <f>INDEX(Data!DX:DX,MATCH(W20,Data!DT:DT,0))</f>
        <v>17</v>
      </c>
      <c r="AT20" s="204" t="str">
        <f>MID(INDEX(Data!A:A,MATCH(W20,Data!DT:DT,0)),2,5)</f>
        <v>17</v>
      </c>
      <c r="AU20" s="204" t="str">
        <f>INDEX(Data!DW:DW,MATCH(W20,Data!DT:DT,0))</f>
        <v>M</v>
      </c>
      <c r="AV20" s="204" t="str">
        <f t="shared" ca="1" si="4"/>
        <v>R2</v>
      </c>
      <c r="AW20" s="204" t="str">
        <f t="array" aca="1" ref="AW20" ca="1">INDEX($AR$3:$AR$82,MATCH(LARGE(COUNTIF($AQ$3:$AQ$82,"&lt;"&amp;$AQ$3:$AQ$82),ROWS(AQ$3:AQ20)),COUNTIF($AQ$3:$AQ$82,"&lt;"&amp;$AQ$3:$AQ$82),0))</f>
        <v>1 / Arno Lingenhel (16)</v>
      </c>
    </row>
    <row r="21" spans="1:49" x14ac:dyDescent="0.25">
      <c r="A21" s="265" t="str">
        <f ca="1">AW5</f>
        <v>2 / Dani Hatvani (2)</v>
      </c>
      <c r="B21" s="266"/>
      <c r="C21" s="267"/>
      <c r="D21" s="395" t="str">
        <f t="shared" ca="1" si="27"/>
        <v>R2/R3</v>
      </c>
      <c r="E21" s="396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Gerold Lehner</v>
      </c>
      <c r="X21" s="215">
        <f>IF(ISERROR(INDEX(Data!$DY:$IB,MATCH($W21,Data!$DT:$DT,0),MATCH(X$1&amp;"/"&amp;$A$2,Data!$DY$1:$IB$1,0)))=TRUE,0,INDEX(Data!$DY:$IB,MATCH($W21,Data!$DT:$DT,0),MATCH(X$1&amp;"/"&amp;$A$2,Data!$DY$1:$IB$1,0)))</f>
        <v>2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4</v>
      </c>
      <c r="AA21" s="215">
        <f>IF(ISERROR(INDEX(Data!$DY:$IB,MATCH($W21,Data!$DT:$DT,0),MATCH(AA$1&amp;"/"&amp;$A$2,Data!$DY$1:$IB$1,0)))=TRUE,0,INDEX(Data!$DY:$IB,MATCH($W21,Data!$DT:$DT,0),MATCH(AA$1&amp;"/"&amp;$A$2,Data!$DY$1:$IB$1,0)))</f>
        <v>3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1</v>
      </c>
      <c r="AF21" s="213">
        <f t="shared" ca="1" si="11"/>
        <v>2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/R1</v>
      </c>
      <c r="AL21" s="213" t="str">
        <f t="shared" ca="1" si="6"/>
        <v>/F</v>
      </c>
      <c r="AM21" s="213" t="str">
        <f t="shared" ca="1" si="7"/>
        <v>/R2/R3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1482M</v>
      </c>
      <c r="AR21" s="204" t="str">
        <f ca="1">IF(OFFSET($AB21,0,MATCH(A$17,AC$1:AI$1,0))=0,"",OFFSET($AB21,0,MATCH(A$17,AC$1:AI$1,0))&amp;" / "&amp;W21 &amp;" ("&amp;INDEX(Data!DX:DX,MATCH(W21,Data!DT:DT,0))&amp;")")</f>
        <v>1 / Gerold Lehner (18)</v>
      </c>
      <c r="AS21" s="204">
        <f>INDEX(Data!DX:DX,MATCH(W21,Data!DT:DT,0))</f>
        <v>18</v>
      </c>
      <c r="AT21" s="204" t="str">
        <f>MID(INDEX(Data!A:A,MATCH(W21,Data!DT:DT,0)),2,5)</f>
        <v>18</v>
      </c>
      <c r="AU21" s="204" t="str">
        <f>INDEX(Data!DW:DW,MATCH(W21,Data!DT:DT,0))</f>
        <v>M</v>
      </c>
      <c r="AV21" s="204" t="str">
        <f t="shared" ca="1" si="4"/>
        <v>R1</v>
      </c>
      <c r="AW21" s="204" t="str">
        <f t="array" aca="1" ref="AW21" ca="1">INDEX($AR$3:$AR$82,MATCH(LARGE(COUNTIF($AQ$3:$AQ$82,"&lt;"&amp;$AQ$3:$AQ$82),ROWS(AQ$3:AQ21)),COUNTIF($AQ$3:$AQ$82,"&lt;"&amp;$AQ$3:$AQ$82),0))</f>
        <v>1 / Péter Krámer (17)</v>
      </c>
    </row>
    <row r="22" spans="1:49" x14ac:dyDescent="0.25">
      <c r="A22" s="265" t="str">
        <f t="shared" ref="A22:A85" ca="1" si="29">AW6</f>
        <v>2 / Johannes Petz (5)</v>
      </c>
      <c r="B22" s="266"/>
      <c r="C22" s="267"/>
      <c r="D22" s="395" t="str">
        <f t="shared" ca="1" si="27"/>
        <v>R2/F</v>
      </c>
      <c r="E22" s="396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Gerhard Fluch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3</v>
      </c>
      <c r="AA22" s="215">
        <f>IF(ISERROR(INDEX(Data!$DY:$IB,MATCH($W22,Data!$DT:$DT,0),MATCH(AA$1&amp;"/"&amp;$A$2,Data!$DY$1:$IB$1,0)))=TRUE,0,INDEX(Data!$DY:$IB,MATCH($W22,Data!$DT:$DT,0),MATCH(AA$1&amp;"/"&amp;$A$2,Data!$DY$1:$IB$1,0)))</f>
        <v>5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3</v>
      </c>
      <c r="AF22" s="213">
        <f t="shared" ca="1" si="11"/>
        <v>0</v>
      </c>
      <c r="AG22" s="213">
        <f t="shared" ca="1" si="11"/>
        <v>1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/R1/R2/R3</v>
      </c>
      <c r="AM22" s="213" t="str">
        <f t="shared" ca="1" si="7"/>
        <v/>
      </c>
      <c r="AN22" s="213" t="str">
        <f t="shared" ca="1" si="8"/>
        <v>/F</v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19</v>
      </c>
      <c r="AT22" s="204" t="str">
        <f>MID(INDEX(Data!A:A,MATCH(W22,Data!DT:DT,0)),2,5)</f>
        <v>19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INDEX($AR$3:$AR$82,MATCH(LARGE(COUNTIF($AQ$3:$AQ$82,"&lt;"&amp;$AQ$3:$AQ$82),ROWS(AQ$3:AQ22)),COUNTIF($AQ$3:$AQ$82,"&lt;"&amp;$AQ$3:$AQ$82),0))</f>
        <v>1 / Gerold Lehner (18)</v>
      </c>
    </row>
    <row r="23" spans="1:49" x14ac:dyDescent="0.25">
      <c r="A23" s="265" t="str">
        <f t="shared" ca="1" si="29"/>
        <v>2 / Reinhold Schachner (5)</v>
      </c>
      <c r="B23" s="266"/>
      <c r="C23" s="267"/>
      <c r="D23" s="395" t="str">
        <f t="shared" ca="1" si="27"/>
        <v>R3/F</v>
      </c>
      <c r="E23" s="396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Martin Gutternigg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4</v>
      </c>
      <c r="Z23" s="215">
        <f>IF(ISERROR(INDEX(Data!$DY:$IB,MATCH($W23,Data!$DT:$DT,0),MATCH(Z$1&amp;"/"&amp;$A$2,Data!$DY$1:$IB$1,0)))=TRUE,0,INDEX(Data!$DY:$IB,MATCH($W23,Data!$DT:$DT,0),MATCH(Z$1&amp;"/"&amp;$A$2,Data!$DY$1:$IB$1,0)))</f>
        <v>2</v>
      </c>
      <c r="AA23" s="215">
        <f>IF(ISERROR(INDEX(Data!$DY:$IB,MATCH($W23,Data!$DT:$DT,0),MATCH(AA$1&amp;"/"&amp;$A$2,Data!$DY$1:$IB$1,0)))=TRUE,0,INDEX(Data!$DY:$IB,MATCH($W23,Data!$DT:$DT,0),MATCH(AA$1&amp;"/"&amp;$A$2,Data!$DY$1:$IB$1,0)))</f>
        <v>3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1</v>
      </c>
      <c r="AE23" s="213">
        <f t="shared" ca="1" si="11"/>
        <v>2</v>
      </c>
      <c r="AF23" s="213">
        <f t="shared" ca="1" si="11"/>
        <v>1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/R3</v>
      </c>
      <c r="AL23" s="213" t="str">
        <f t="shared" ca="1" si="6"/>
        <v>/R1/F</v>
      </c>
      <c r="AM23" s="213" t="str">
        <f t="shared" ca="1" si="7"/>
        <v>/R2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1480M</v>
      </c>
      <c r="AR23" s="204" t="str">
        <f ca="1">IF(OFFSET($AB23,0,MATCH(A$17,AC$1:AI$1,0))=0,"",OFFSET($AB23,0,MATCH(A$17,AC$1:AI$1,0))&amp;" / "&amp;W23 &amp;" ("&amp;INDEX(Data!DX:DX,MATCH(W23,Data!DT:DT,0))&amp;")")</f>
        <v>1 / Martin Gutternigg (19)</v>
      </c>
      <c r="AS23" s="204">
        <f>INDEX(Data!DX:DX,MATCH(W23,Data!DT:DT,0))</f>
        <v>19</v>
      </c>
      <c r="AT23" s="204" t="str">
        <f>MID(INDEX(Data!A:A,MATCH(W23,Data!DT:DT,0)),2,5)</f>
        <v>20</v>
      </c>
      <c r="AU23" s="204" t="str">
        <f>INDEX(Data!DW:DW,MATCH(W23,Data!DT:DT,0))</f>
        <v>M</v>
      </c>
      <c r="AV23" s="204" t="str">
        <f t="shared" ca="1" si="4"/>
        <v>R3</v>
      </c>
      <c r="AW23" s="204" t="str">
        <f t="array" aca="1" ref="AW23" ca="1">INDEX($AR$3:$AR$82,MATCH(LARGE(COUNTIF($AQ$3:$AQ$82,"&lt;"&amp;$AQ$3:$AQ$82),ROWS(AQ$3:AQ23)),COUNTIF($AQ$3:$AQ$82,"&lt;"&amp;$AQ$3:$AQ$82),0))</f>
        <v>1 / Martin Gutternigg (19)</v>
      </c>
    </row>
    <row r="24" spans="1:49" x14ac:dyDescent="0.25">
      <c r="A24" s="265" t="str">
        <f t="shared" ca="1" si="29"/>
        <v>2 / Richard Kollar (9)</v>
      </c>
      <c r="B24" s="266"/>
      <c r="C24" s="267"/>
      <c r="D24" s="395" t="str">
        <f t="shared" ca="1" si="27"/>
        <v>R1/R2</v>
      </c>
      <c r="E24" s="396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Barnabas Jozsa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2</v>
      </c>
      <c r="Z24" s="215">
        <f>IF(ISERROR(INDEX(Data!$DY:$IB,MATCH($W24,Data!$DT:$DT,0),MATCH(Z$1&amp;"/"&amp;$A$2,Data!$DY$1:$IB$1,0)))=TRUE,0,INDEX(Data!$DY:$IB,MATCH($W24,Data!$DT:$DT,0),MATCH(Z$1&amp;"/"&amp;$A$2,Data!$DY$1:$IB$1,0)))</f>
        <v>5</v>
      </c>
      <c r="AA24" s="215">
        <f>IF(ISERROR(INDEX(Data!$DY:$IB,MATCH($W24,Data!$DT:$DT,0),MATCH(AA$1&amp;"/"&amp;$A$2,Data!$DY$1:$IB$1,0)))=TRUE,0,INDEX(Data!$DY:$IB,MATCH($W24,Data!$DT:$DT,0),MATCH(AA$1&amp;"/"&amp;$A$2,Data!$DY$1:$IB$1,0)))</f>
        <v>3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1</v>
      </c>
      <c r="AF24" s="213">
        <f t="shared" ca="1" si="11"/>
        <v>1</v>
      </c>
      <c r="AG24" s="213">
        <f t="shared" ca="1" si="11"/>
        <v>1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/R2</v>
      </c>
      <c r="AL24" s="213" t="str">
        <f t="shared" ca="1" si="6"/>
        <v>/F</v>
      </c>
      <c r="AM24" s="213" t="str">
        <f t="shared" ca="1" si="7"/>
        <v>/R1</v>
      </c>
      <c r="AN24" s="213" t="str">
        <f t="shared" ca="1" si="8"/>
        <v>/R3</v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1479M</v>
      </c>
      <c r="AR24" s="204" t="str">
        <f ca="1">IF(OFFSET($AB24,0,MATCH(A$17,AC$1:AI$1,0))=0,"",OFFSET($AB24,0,MATCH(A$17,AC$1:AI$1,0))&amp;" / "&amp;W24 &amp;" ("&amp;INDEX(Data!DX:DX,MATCH(W24,Data!DT:DT,0))&amp;")")</f>
        <v>1 / Barnabas Jozsa (21)</v>
      </c>
      <c r="AS24" s="204">
        <f>INDEX(Data!DX:DX,MATCH(W24,Data!DT:DT,0))</f>
        <v>21</v>
      </c>
      <c r="AT24" s="204" t="str">
        <f>MID(INDEX(Data!A:A,MATCH(W24,Data!DT:DT,0)),2,5)</f>
        <v>21</v>
      </c>
      <c r="AU24" s="204" t="str">
        <f>INDEX(Data!DW:DW,MATCH(W24,Data!DT:DT,0))</f>
        <v>M</v>
      </c>
      <c r="AV24" s="204" t="str">
        <f t="shared" ca="1" si="4"/>
        <v>R2</v>
      </c>
      <c r="AW24" s="204" t="str">
        <f t="array" aca="1" ref="AW24" ca="1">INDEX($AR$3:$AR$82,MATCH(LARGE(COUNTIF($AQ$3:$AQ$82,"&lt;"&amp;$AQ$3:$AQ$82),ROWS(AQ$3:AQ24)),COUNTIF($AQ$3:$AQ$82,"&lt;"&amp;$AQ$3:$AQ$82),0))</f>
        <v>1 / Barnabas Jozsa (21)</v>
      </c>
    </row>
    <row r="25" spans="1:49" x14ac:dyDescent="0.25">
      <c r="A25" s="265" t="str">
        <f t="shared" ca="1" si="29"/>
        <v>2 / Wolfgang Pratl (23)</v>
      </c>
      <c r="B25" s="266"/>
      <c r="C25" s="267"/>
      <c r="D25" s="395" t="str">
        <f t="shared" ca="1" si="27"/>
        <v>R2/F</v>
      </c>
      <c r="E25" s="396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Helmut Heizeneder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4</v>
      </c>
      <c r="Z25" s="215">
        <f>IF(ISERROR(INDEX(Data!$DY:$IB,MATCH($W25,Data!$DT:$DT,0),MATCH(Z$1&amp;"/"&amp;$A$2,Data!$DY$1:$IB$1,0)))=TRUE,0,INDEX(Data!$DY:$IB,MATCH($W25,Data!$DT:$DT,0),MATCH(Z$1&amp;"/"&amp;$A$2,Data!$DY$1:$IB$1,0)))</f>
        <v>4</v>
      </c>
      <c r="AA25" s="215">
        <f>IF(ISERROR(INDEX(Data!$DY:$IB,MATCH($W25,Data!$DT:$DT,0),MATCH(AA$1&amp;"/"&amp;$A$2,Data!$DY$1:$IB$1,0)))=TRUE,0,INDEX(Data!$DY:$IB,MATCH($W25,Data!$DT:$DT,0),MATCH(AA$1&amp;"/"&amp;$A$2,Data!$DY$1:$IB$1,0)))</f>
        <v>4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1</v>
      </c>
      <c r="AF25" s="213">
        <f t="shared" ca="1" si="11"/>
        <v>3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/R1</v>
      </c>
      <c r="AM25" s="213" t="str">
        <f t="shared" ca="1" si="7"/>
        <v>/R2/R3/F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22</v>
      </c>
      <c r="AT25" s="204" t="str">
        <f>MID(INDEX(Data!A:A,MATCH(W25,Data!DT:DT,0)),2,5)</f>
        <v>22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INDEX($AR$3:$AR$82,MATCH(LARGE(COUNTIF($AQ$3:$AQ$82,"&lt;"&amp;$AQ$3:$AQ$82),ROWS(AQ$3:AQ25)),COUNTIF($AQ$3:$AQ$82,"&lt;"&amp;$AQ$3:$AQ$82),0))</f>
        <v>1 / Laurenz Schaurhofer (23)</v>
      </c>
    </row>
    <row r="26" spans="1:49" ht="14.25" customHeight="1" x14ac:dyDescent="0.25">
      <c r="A26" s="265" t="str">
        <f t="shared" ca="1" si="29"/>
        <v>2 / Martin Zeilbauer (23)</v>
      </c>
      <c r="B26" s="266"/>
      <c r="C26" s="267"/>
      <c r="D26" s="395" t="str">
        <f t="shared" ca="1" si="27"/>
        <v>R1/R3</v>
      </c>
      <c r="E26" s="396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Laurenz Schaurhofer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2</v>
      </c>
      <c r="Z26" s="215">
        <f>IF(ISERROR(INDEX(Data!$DY:$IB,MATCH($W26,Data!$DT:$DT,0),MATCH(Z$1&amp;"/"&amp;$A$2,Data!$DY$1:$IB$1,0)))=TRUE,0,INDEX(Data!$DY:$IB,MATCH($W26,Data!$DT:$DT,0),MATCH(Z$1&amp;"/"&amp;$A$2,Data!$DY$1:$IB$1,0)))</f>
        <v>4</v>
      </c>
      <c r="AA26" s="215">
        <f>IF(ISERROR(INDEX(Data!$DY:$IB,MATCH($W26,Data!$DT:$DT,0),MATCH(AA$1&amp;"/"&amp;$A$2,Data!$DY$1:$IB$1,0)))=TRUE,0,INDEX(Data!$DY:$IB,MATCH($W26,Data!$DT:$DT,0),MATCH(AA$1&amp;"/"&amp;$A$2,Data!$DY$1:$IB$1,0)))</f>
        <v>4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1</v>
      </c>
      <c r="AE26" s="213">
        <f t="shared" ca="1" si="11"/>
        <v>1</v>
      </c>
      <c r="AF26" s="213">
        <f t="shared" ca="1" si="11"/>
        <v>2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/R2</v>
      </c>
      <c r="AL26" s="213" t="str">
        <f t="shared" ca="1" si="6"/>
        <v>/R1</v>
      </c>
      <c r="AM26" s="213" t="str">
        <f t="shared" ca="1" si="7"/>
        <v>/R3/F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1477M</v>
      </c>
      <c r="AR26" s="204" t="str">
        <f ca="1">IF(OFFSET($AB26,0,MATCH(A$17,AC$1:AI$1,0))=0,"",OFFSET($AB26,0,MATCH(A$17,AC$1:AI$1,0))&amp;" / "&amp;W26 &amp;" ("&amp;INDEX(Data!DX:DX,MATCH(W26,Data!DT:DT,0))&amp;")")</f>
        <v>1 / Laurenz Schaurhofer (23)</v>
      </c>
      <c r="AS26" s="204">
        <f>INDEX(Data!DX:DX,MATCH(W26,Data!DT:DT,0))</f>
        <v>23</v>
      </c>
      <c r="AT26" s="204" t="str">
        <f>MID(INDEX(Data!A:A,MATCH(W26,Data!DT:DT,0)),2,5)</f>
        <v>23</v>
      </c>
      <c r="AU26" s="204" t="str">
        <f>INDEX(Data!DW:DW,MATCH(W26,Data!DT:DT,0))</f>
        <v>M</v>
      </c>
      <c r="AV26" s="204" t="str">
        <f t="shared" ca="1" si="4"/>
        <v>R2</v>
      </c>
      <c r="AW26" s="204" t="str">
        <f t="array" aca="1" ref="AW26" ca="1">INDEX($AR$3:$AR$82,MATCH(LARGE(COUNTIF($AQ$3:$AQ$82,"&lt;"&amp;$AQ$3:$AQ$82),ROWS(AQ$3:AQ26)),COUNTIF($AQ$3:$AQ$82,"&lt;"&amp;$AQ$3:$AQ$82),0))</f>
        <v>1 / Tommy Vacca (26)</v>
      </c>
    </row>
    <row r="27" spans="1:49" x14ac:dyDescent="0.25">
      <c r="A27" s="265" t="str">
        <f t="shared" ca="1" si="29"/>
        <v>2 / Matthias Palmetshofer (27)</v>
      </c>
      <c r="B27" s="266"/>
      <c r="C27" s="267"/>
      <c r="D27" s="395" t="str">
        <f t="shared" ca="1" si="27"/>
        <v>R2/R3</v>
      </c>
      <c r="E27" s="396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Wolfgang Pratl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2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2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2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/R2/F</v>
      </c>
      <c r="AL27" s="213" t="str">
        <f t="shared" ca="1" si="6"/>
        <v>/R1/R3</v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2476M</v>
      </c>
      <c r="AR27" s="204" t="str">
        <f ca="1">IF(OFFSET($AB27,0,MATCH(A$17,AC$1:AI$1,0))=0,"",OFFSET($AB27,0,MATCH(A$17,AC$1:AI$1,0))&amp;" / "&amp;W27 &amp;" ("&amp;INDEX(Data!DX:DX,MATCH(W27,Data!DT:DT,0))&amp;")")</f>
        <v>2 / Wolfgang Pratl (23)</v>
      </c>
      <c r="AS27" s="204">
        <f>INDEX(Data!DX:DX,MATCH(W27,Data!DT:DT,0))</f>
        <v>23</v>
      </c>
      <c r="AT27" s="204" t="str">
        <f>MID(INDEX(Data!A:A,MATCH(W27,Data!DT:DT,0)),2,5)</f>
        <v>24</v>
      </c>
      <c r="AU27" s="204" t="str">
        <f>INDEX(Data!DW:DW,MATCH(W27,Data!DT:DT,0))</f>
        <v>M</v>
      </c>
      <c r="AV27" s="204" t="str">
        <f t="shared" ca="1" si="4"/>
        <v>R2/F</v>
      </c>
      <c r="AW27" s="204" t="str">
        <f t="array" aca="1" ref="AW27" ca="1">INDEX($AR$3:$AR$82,MATCH(LARGE(COUNTIF($AQ$3:$AQ$82,"&lt;"&amp;$AQ$3:$AQ$82),ROWS(AQ$3:AQ27)),COUNTIF($AQ$3:$AQ$82,"&lt;"&amp;$AQ$3:$AQ$82),0))</f>
        <v>1 / Robin Binder (27)</v>
      </c>
    </row>
    <row r="28" spans="1:49" x14ac:dyDescent="0.25">
      <c r="A28" s="265" t="str">
        <f t="shared" ca="1" si="29"/>
        <v>2 / Michael Greilinger (39)</v>
      </c>
      <c r="B28" s="266"/>
      <c r="C28" s="267"/>
      <c r="D28" s="395" t="str">
        <f t="shared" ca="1" si="27"/>
        <v>R1/R3</v>
      </c>
      <c r="E28" s="396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Martin Zeilbauer</v>
      </c>
      <c r="X28" s="215">
        <f>IF(ISERROR(INDEX(Data!$DY:$IB,MATCH($W28,Data!$DT:$DT,0),MATCH(X$1&amp;"/"&amp;$A$2,Data!$DY$1:$IB$1,0)))=TRUE,0,INDEX(Data!$DY:$IB,MATCH($W28,Data!$DT:$DT,0),MATCH(X$1&amp;"/"&amp;$A$2,Data!$DY$1:$IB$1,0)))</f>
        <v>2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2</v>
      </c>
      <c r="AA28" s="215">
        <f>IF(ISERROR(INDEX(Data!$DY:$IB,MATCH($W28,Data!$DT:$DT,0),MATCH(AA$1&amp;"/"&amp;$A$2,Data!$DY$1:$IB$1,0)))=TRUE,0,INDEX(Data!$DY:$IB,MATCH($W28,Data!$DT:$DT,0),MATCH(AA$1&amp;"/"&amp;$A$2,Data!$DY$1:$IB$1,0)))</f>
        <v>3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2</v>
      </c>
      <c r="AE28" s="213">
        <f t="shared" ca="1" si="11"/>
        <v>2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/R1/R3</v>
      </c>
      <c r="AL28" s="213" t="str">
        <f t="shared" ca="1" si="6"/>
        <v>/R2/F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2475M</v>
      </c>
      <c r="AR28" s="204" t="str">
        <f ca="1">IF(OFFSET($AB28,0,MATCH(A$17,AC$1:AI$1,0))=0,"",OFFSET($AB28,0,MATCH(A$17,AC$1:AI$1,0))&amp;" / "&amp;W28 &amp;" ("&amp;INDEX(Data!DX:DX,MATCH(W28,Data!DT:DT,0))&amp;")")</f>
        <v>2 / Martin Zeilbauer (23)</v>
      </c>
      <c r="AS28" s="204">
        <f>INDEX(Data!DX:DX,MATCH(W28,Data!DT:DT,0))</f>
        <v>23</v>
      </c>
      <c r="AT28" s="204" t="str">
        <f>MID(INDEX(Data!A:A,MATCH(W28,Data!DT:DT,0)),2,5)</f>
        <v>25</v>
      </c>
      <c r="AU28" s="204" t="str">
        <f>INDEX(Data!DW:DW,MATCH(W28,Data!DT:DT,0))</f>
        <v>M</v>
      </c>
      <c r="AV28" s="204" t="str">
        <f t="shared" ca="1" si="4"/>
        <v>R1/R3</v>
      </c>
      <c r="AW28" s="204" t="str">
        <f t="array" aca="1" ref="AW28" ca="1">INDEX($AR$3:$AR$82,MATCH(LARGE(COUNTIF($AQ$3:$AQ$82,"&lt;"&amp;$AQ$3:$AQ$82),ROWS(AQ$3:AQ28)),COUNTIF($AQ$3:$AQ$82,"&lt;"&amp;$AQ$3:$AQ$82),0))</f>
        <v>1 / Thorsten Hasawenth (29)</v>
      </c>
    </row>
    <row r="29" spans="1:49" x14ac:dyDescent="0.25">
      <c r="A29" s="265" t="str">
        <f t="shared" ca="1" si="29"/>
        <v>1 / Bernd Wender (1)</v>
      </c>
      <c r="B29" s="266"/>
      <c r="C29" s="267"/>
      <c r="D29" s="395" t="str">
        <f t="shared" ca="1" si="27"/>
        <v>F</v>
      </c>
      <c r="E29" s="396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Benedek Orban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3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3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/R1/R2/R3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33</v>
      </c>
      <c r="AT29" s="204" t="str">
        <f>MID(INDEX(Data!A:A,MATCH(W29,Data!DT:DT,0)),2,5)</f>
        <v>33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INDEX($AR$3:$AR$82,MATCH(LARGE(COUNTIF($AQ$3:$AQ$82,"&lt;"&amp;$AQ$3:$AQ$82),ROWS(AQ$3:AQ29)),COUNTIF($AQ$3:$AQ$82,"&lt;"&amp;$AQ$3:$AQ$82),0))</f>
        <v>1 / Martin Killinger (29)</v>
      </c>
    </row>
    <row r="30" spans="1:49" x14ac:dyDescent="0.25">
      <c r="A30" s="265" t="str">
        <f t="shared" ca="1" si="29"/>
        <v>1 / Jakob Gusenbauer (7)</v>
      </c>
      <c r="B30" s="266"/>
      <c r="C30" s="267"/>
      <c r="D30" s="395" t="str">
        <f t="shared" ca="1" si="27"/>
        <v>R3</v>
      </c>
      <c r="E30" s="396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Tommy Vacca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2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4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2</v>
      </c>
      <c r="AF30" s="213">
        <f t="shared" ca="1" si="11"/>
        <v>1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/R2</v>
      </c>
      <c r="AL30" s="213" t="str">
        <f t="shared" ca="1" si="6"/>
        <v>/R1/R3</v>
      </c>
      <c r="AM30" s="213" t="str">
        <f t="shared" ca="1" si="7"/>
        <v>/F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1474M</v>
      </c>
      <c r="AR30" s="204" t="str">
        <f ca="1">IF(OFFSET($AB30,0,MATCH(A$17,AC$1:AI$1,0))=0,"",OFFSET($AB30,0,MATCH(A$17,AC$1:AI$1,0))&amp;" / "&amp;W30 &amp;" ("&amp;INDEX(Data!DX:DX,MATCH(W30,Data!DT:DT,0))&amp;")")</f>
        <v>1 / Tommy Vacca (26)</v>
      </c>
      <c r="AS30" s="204">
        <f>INDEX(Data!DX:DX,MATCH(W30,Data!DT:DT,0))</f>
        <v>26</v>
      </c>
      <c r="AT30" s="204" t="str">
        <f>MID(INDEX(Data!A:A,MATCH(W30,Data!DT:DT,0)),2,5)</f>
        <v>26</v>
      </c>
      <c r="AU30" s="204" t="str">
        <f>INDEX(Data!DW:DW,MATCH(W30,Data!DT:DT,0))</f>
        <v>M</v>
      </c>
      <c r="AV30" s="204" t="str">
        <f t="shared" ca="1" si="4"/>
        <v>R2</v>
      </c>
      <c r="AW30" s="204" t="str">
        <f t="array" aca="1" ref="AW30" ca="1">INDEX($AR$3:$AR$82,MATCH(LARGE(COUNTIF($AQ$3:$AQ$82,"&lt;"&amp;$AQ$3:$AQ$82),ROWS(AQ$3:AQ30)),COUNTIF($AQ$3:$AQ$82,"&lt;"&amp;$AQ$3:$AQ$82),0))</f>
        <v>1 / Benny Zalán (33)</v>
      </c>
    </row>
    <row r="31" spans="1:49" x14ac:dyDescent="0.25">
      <c r="A31" s="265" t="str">
        <f t="shared" ca="1" si="29"/>
        <v>1 / Róbert Furka (7)</v>
      </c>
      <c r="B31" s="266"/>
      <c r="C31" s="267"/>
      <c r="D31" s="395" t="str">
        <f t="shared" ca="1" si="27"/>
        <v>F</v>
      </c>
      <c r="E31" s="396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Katka Bodova</v>
      </c>
      <c r="X31" s="215">
        <f>IF(ISERROR(INDEX(Data!$DY:$IB,MATCH($W31,Data!$DT:$DT,0),MATCH(X$1&amp;"/"&amp;$A$2,Data!$DY$1:$IB$1,0)))=TRUE,0,INDEX(Data!$DY:$IB,MATCH($W31,Data!$DT:$DT,0),MATCH(X$1&amp;"/"&amp;$A$2,Data!$DY$1:$IB$1,0)))</f>
        <v>4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7</v>
      </c>
      <c r="AA31" s="215">
        <f>IF(ISERROR(INDEX(Data!$DY:$IB,MATCH($W31,Data!$DT:$DT,0),MATCH(AA$1&amp;"/"&amp;$A$2,Data!$DY$1:$IB$1,0)))=TRUE,0,INDEX(Data!$DY:$IB,MATCH($W31,Data!$DT:$DT,0),MATCH(AA$1&amp;"/"&amp;$A$2,Data!$DY$1:$IB$1,0)))</f>
        <v>3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2</v>
      </c>
      <c r="AF31" s="213">
        <f t="shared" ca="1" si="11"/>
        <v>1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1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/R2/F</v>
      </c>
      <c r="AM31" s="213" t="str">
        <f t="shared" ca="1" si="7"/>
        <v>/R1</v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>/R3</v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</v>
      </c>
      <c r="AT31" s="204" t="str">
        <f>MID(INDEX(Data!A:A,MATCH(W31,Data!DT:DT,0)),2,5)</f>
        <v>2</v>
      </c>
      <c r="AU31" s="204" t="str">
        <f>INDEX(Data!DW:DW,MATCH(W31,Data!DT:DT,0))</f>
        <v>W</v>
      </c>
      <c r="AV31" s="204" t="str">
        <f t="shared" ca="1" si="4"/>
        <v/>
      </c>
      <c r="AW31" s="204" t="str">
        <f t="array" aca="1" ref="AW31" ca="1">INDEX($AR$3:$AR$82,MATCH(LARGE(COUNTIF($AQ$3:$AQ$82,"&lt;"&amp;$AQ$3:$AQ$82),ROWS(AQ$3:AQ31)),COUNTIF($AQ$3:$AQ$82,"&lt;"&amp;$AQ$3:$AQ$82),0))</f>
        <v>1 / Alois Obernberger (35)</v>
      </c>
    </row>
    <row r="32" spans="1:49" x14ac:dyDescent="0.25">
      <c r="A32" s="265" t="str">
        <f t="shared" ca="1" si="29"/>
        <v>1 / Otfried Derschmidt (10)</v>
      </c>
      <c r="B32" s="266"/>
      <c r="C32" s="267"/>
      <c r="D32" s="395" t="str">
        <f t="shared" ca="1" si="27"/>
        <v>R1</v>
      </c>
      <c r="E32" s="396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Robin Binder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3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1</v>
      </c>
      <c r="AE32" s="213">
        <f t="shared" ca="1" si="11"/>
        <v>3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</v>
      </c>
      <c r="AL32" s="213" t="str">
        <f t="shared" ca="1" si="6"/>
        <v>/R2/R3/F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1473M</v>
      </c>
      <c r="AR32" s="204" t="str">
        <f ca="1">IF(OFFSET($AB32,0,MATCH(A$17,AC$1:AI$1,0))=0,"",OFFSET($AB32,0,MATCH(A$17,AC$1:AI$1,0))&amp;" / "&amp;W32 &amp;" ("&amp;INDEX(Data!DX:DX,MATCH(W32,Data!DT:DT,0))&amp;")")</f>
        <v>1 / Robin Binder (27)</v>
      </c>
      <c r="AS32" s="204">
        <f>INDEX(Data!DX:DX,MATCH(W32,Data!DT:DT,0))</f>
        <v>27</v>
      </c>
      <c r="AT32" s="204" t="str">
        <f>MID(INDEX(Data!A:A,MATCH(W32,Data!DT:DT,0)),2,5)</f>
        <v>27</v>
      </c>
      <c r="AU32" s="204" t="str">
        <f>INDEX(Data!DW:DW,MATCH(W32,Data!DT:DT,0))</f>
        <v>M</v>
      </c>
      <c r="AV32" s="204" t="str">
        <f t="shared" ca="1" si="4"/>
        <v>R1</v>
      </c>
      <c r="AW32" s="204" t="str">
        <f t="array" aca="1" ref="AW32" ca="1">INDEX($AR$3:$AR$82,MATCH(LARGE(COUNTIF($AQ$3:$AQ$82,"&lt;"&amp;$AQ$3:$AQ$82),ROWS(AQ$3:AQ32)),COUNTIF($AQ$3:$AQ$82,"&lt;"&amp;$AQ$3:$AQ$82),0))</f>
        <v>1 / Péter Hársfai (40)</v>
      </c>
    </row>
    <row r="33" spans="1:89" x14ac:dyDescent="0.25">
      <c r="A33" s="265" t="str">
        <f t="shared" ca="1" si="29"/>
        <v>1 / Lukas Froschauer (10)</v>
      </c>
      <c r="B33" s="266"/>
      <c r="C33" s="267"/>
      <c r="D33" s="395" t="str">
        <f t="shared" ca="1" si="27"/>
        <v>R2</v>
      </c>
      <c r="E33" s="396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Matthias Palmetshofer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2</v>
      </c>
      <c r="Z33" s="215">
        <f>IF(ISERROR(INDEX(Data!$DY:$IB,MATCH($W33,Data!$DT:$DT,0),MATCH(Z$1&amp;"/"&amp;$A$2,Data!$DY$1:$IB$1,0)))=TRUE,0,INDEX(Data!$DY:$IB,MATCH($W33,Data!$DT:$DT,0),MATCH(Z$1&amp;"/"&amp;$A$2,Data!$DY$1:$IB$1,0)))</f>
        <v>2</v>
      </c>
      <c r="AA33" s="215">
        <f>IF(ISERROR(INDEX(Data!$DY:$IB,MATCH($W33,Data!$DT:$DT,0),MATCH(AA$1&amp;"/"&amp;$A$2,Data!$DY$1:$IB$1,0)))=TRUE,0,INDEX(Data!$DY:$IB,MATCH($W33,Data!$DT:$DT,0),MATCH(AA$1&amp;"/"&amp;$A$2,Data!$DY$1:$IB$1,0)))</f>
        <v>3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2</v>
      </c>
      <c r="AE33" s="213">
        <f t="shared" ca="1" si="11"/>
        <v>2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/R2/R3</v>
      </c>
      <c r="AL33" s="213" t="str">
        <f t="shared" ca="1" si="6"/>
        <v>/R1/F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2472M</v>
      </c>
      <c r="AR33" s="204" t="str">
        <f ca="1">IF(OFFSET($AB33,0,MATCH(A$17,AC$1:AI$1,0))=0,"",OFFSET($AB33,0,MATCH(A$17,AC$1:AI$1,0))&amp;" / "&amp;W33 &amp;" ("&amp;INDEX(Data!DX:DX,MATCH(W33,Data!DT:DT,0))&amp;")")</f>
        <v>2 / Matthias Palmetshofer (27)</v>
      </c>
      <c r="AS33" s="204">
        <f>INDEX(Data!DX:DX,MATCH(W33,Data!DT:DT,0))</f>
        <v>27</v>
      </c>
      <c r="AT33" s="204" t="str">
        <f>MID(INDEX(Data!A:A,MATCH(W33,Data!DT:DT,0)),2,5)</f>
        <v>28</v>
      </c>
      <c r="AU33" s="204" t="str">
        <f>INDEX(Data!DW:DW,MATCH(W33,Data!DT:DT,0))</f>
        <v>M</v>
      </c>
      <c r="AV33" s="204" t="str">
        <f t="shared" ca="1" si="4"/>
        <v>R2/R3</v>
      </c>
      <c r="AW33" s="204" t="str">
        <f t="array" aca="1" ref="AW33" ca="1">INDEX($AR$3:$AR$82,MATCH(LARGE(COUNTIF($AQ$3:$AQ$82,"&lt;"&amp;$AQ$3:$AQ$82),ROWS(AQ$3:AQ33)),COUNTIF($AQ$3:$AQ$82,"&lt;"&amp;$AQ$3:$AQ$82),0))</f>
        <v>1 / Bernhard Palmetshofer (40)</v>
      </c>
    </row>
    <row r="34" spans="1:89" x14ac:dyDescent="0.25">
      <c r="A34" s="265" t="str">
        <f t="shared" ca="1" si="29"/>
        <v>1 / Karl Seper (12)</v>
      </c>
      <c r="B34" s="266"/>
      <c r="C34" s="267"/>
      <c r="D34" s="395" t="str">
        <f t="shared" ca="1" si="27"/>
        <v>R1</v>
      </c>
      <c r="E34" s="396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Thorsten Hasawenth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2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6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1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/R2</v>
      </c>
      <c r="AL34" s="213" t="str">
        <f t="shared" ca="1" si="6"/>
        <v>/R1/R3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>/F</v>
      </c>
      <c r="AP34" s="213" t="str">
        <f t="shared" ca="1" si="3"/>
        <v/>
      </c>
      <c r="AQ34" s="213" t="str">
        <f t="shared" ca="1" si="10"/>
        <v>1471M</v>
      </c>
      <c r="AR34" s="204" t="str">
        <f ca="1">IF(OFFSET($AB34,0,MATCH(A$17,AC$1:AI$1,0))=0,"",OFFSET($AB34,0,MATCH(A$17,AC$1:AI$1,0))&amp;" / "&amp;W34 &amp;" ("&amp;INDEX(Data!DX:DX,MATCH(W34,Data!DT:DT,0))&amp;")")</f>
        <v>1 / Thorsten Hasawenth (29)</v>
      </c>
      <c r="AS34" s="204">
        <f>INDEX(Data!DX:DX,MATCH(W34,Data!DT:DT,0))</f>
        <v>29</v>
      </c>
      <c r="AT34" s="204" t="str">
        <f>MID(INDEX(Data!A:A,MATCH(W34,Data!DT:DT,0)),2,5)</f>
        <v>29</v>
      </c>
      <c r="AU34" s="204" t="str">
        <f>INDEX(Data!DW:DW,MATCH(W34,Data!DT:DT,0))</f>
        <v>M</v>
      </c>
      <c r="AV34" s="204" t="str">
        <f t="shared" ca="1" si="4"/>
        <v>R2</v>
      </c>
      <c r="AW34" s="204" t="str">
        <f t="array" aca="1" ref="AW34" ca="1">INDEX($AR$3:$AR$82,MATCH(LARGE(COUNTIF($AQ$3:$AQ$82,"&lt;"&amp;$AQ$3:$AQ$82),ROWS(AQ$3:AQ34)),COUNTIF($AQ$3:$AQ$82,"&lt;"&amp;$AQ$3:$AQ$82),0))</f>
        <v>1 / Peter Naderer (47)</v>
      </c>
    </row>
    <row r="35" spans="1:89" x14ac:dyDescent="0.25">
      <c r="A35" s="265" t="str">
        <f t="shared" ca="1" si="29"/>
        <v>1 / Bernd Kolmanz (14)</v>
      </c>
      <c r="B35" s="266"/>
      <c r="C35" s="267"/>
      <c r="D35" s="395" t="str">
        <f t="shared" ca="1" si="27"/>
        <v>R3</v>
      </c>
      <c r="E35" s="396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Martin Killinger</v>
      </c>
      <c r="X35" s="215">
        <f>IF(ISERROR(INDEX(Data!$DY:$IB,MATCH($W35,Data!$DT:$DT,0),MATCH(X$1&amp;"/"&amp;$A$2,Data!$DY$1:$IB$1,0)))=TRUE,0,INDEX(Data!$DY:$IB,MATCH($W35,Data!$DT:$DT,0),MATCH(X$1&amp;"/"&amp;$A$2,Data!$DY$1:$IB$1,0)))</f>
        <v>2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4</v>
      </c>
      <c r="AA35" s="215">
        <f>IF(ISERROR(INDEX(Data!$DY:$IB,MATCH($W35,Data!$DT:$DT,0),MATCH(AA$1&amp;"/"&amp;$A$2,Data!$DY$1:$IB$1,0)))=TRUE,0,INDEX(Data!$DY:$IB,MATCH($W35,Data!$DT:$DT,0),MATCH(AA$1&amp;"/"&amp;$A$2,Data!$DY$1:$IB$1,0)))</f>
        <v>3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1</v>
      </c>
      <c r="AF35" s="213">
        <f t="shared" ca="1" si="11"/>
        <v>2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/R1</v>
      </c>
      <c r="AL35" s="213" t="str">
        <f t="shared" ca="1" si="6"/>
        <v>/F</v>
      </c>
      <c r="AM35" s="213" t="str">
        <f t="shared" ca="1" si="7"/>
        <v>/R2/R3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1470M</v>
      </c>
      <c r="AR35" s="204" t="str">
        <f ca="1">IF(OFFSET($AB35,0,MATCH(A$17,AC$1:AI$1,0))=0,"",OFFSET($AB35,0,MATCH(A$17,AC$1:AI$1,0))&amp;" / "&amp;W35 &amp;" ("&amp;INDEX(Data!DX:DX,MATCH(W35,Data!DT:DT,0))&amp;")")</f>
        <v>1 / Martin Killinger (29)</v>
      </c>
      <c r="AS35" s="204">
        <f>INDEX(Data!DX:DX,MATCH(W35,Data!DT:DT,0))</f>
        <v>29</v>
      </c>
      <c r="AT35" s="204" t="str">
        <f>MID(INDEX(Data!A:A,MATCH(W35,Data!DT:DT,0)),2,5)</f>
        <v>30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R1</v>
      </c>
      <c r="AW35" s="204" t="str">
        <f t="array" aca="1" ref="AW35" ca="1">INDEX($AR$3:$AR$82,MATCH(LARGE(COUNTIF($AQ$3:$AQ$82,"&lt;"&amp;$AQ$3:$AQ$82),ROWS(AQ$3:AQ35)),COUNTIF($AQ$3:$AQ$82,"&lt;"&amp;$AQ$3:$AQ$82),0))</f>
        <v>1 / Manuel Auböck (51)</v>
      </c>
    </row>
    <row r="36" spans="1:89" x14ac:dyDescent="0.25">
      <c r="A36" s="265" t="str">
        <f t="shared" ca="1" si="29"/>
        <v>1 / Arno Lingenhel (16)</v>
      </c>
      <c r="B36" s="266"/>
      <c r="C36" s="267"/>
      <c r="D36" s="395" t="str">
        <f t="shared" ca="1" si="27"/>
        <v>R3</v>
      </c>
      <c r="E36" s="396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Irmgard Derschmidt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3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4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/R1/R2/R3/F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</v>
      </c>
      <c r="AT36" s="204" t="str">
        <f>MID(INDEX(Data!A:A,MATCH(W36,Data!DT:DT,0)),2,5)</f>
        <v>3</v>
      </c>
      <c r="AU36" s="204" t="str">
        <f>INDEX(Data!DW:DW,MATCH(W36,Data!DT:DT,0))</f>
        <v>W</v>
      </c>
      <c r="AV36" s="204" t="str">
        <f t="shared" ca="1" si="31"/>
        <v/>
      </c>
      <c r="AW36" s="204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65" t="str">
        <f t="shared" ca="1" si="29"/>
        <v>1 / Péter Krámer (17)</v>
      </c>
      <c r="B37" s="266"/>
      <c r="C37" s="267"/>
      <c r="D37" s="395" t="str">
        <f t="shared" ca="1" si="27"/>
        <v>R2</v>
      </c>
      <c r="E37" s="396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Birgit Lingenhel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4</v>
      </c>
      <c r="AA37" s="215">
        <f>IF(ISERROR(INDEX(Data!$DY:$IB,MATCH($W37,Data!$DT:$DT,0),MATCH(AA$1&amp;"/"&amp;$A$2,Data!$DY$1:$IB$1,0)))=TRUE,0,INDEX(Data!$DY:$IB,MATCH($W37,Data!$DT:$DT,0),MATCH(AA$1&amp;"/"&amp;$A$2,Data!$DY$1:$IB$1,0)))</f>
        <v>5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2</v>
      </c>
      <c r="AF37" s="213">
        <f t="shared" ca="1" si="11"/>
        <v>1</v>
      </c>
      <c r="AG37" s="213">
        <f t="shared" ca="1" si="11"/>
        <v>1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</v>
      </c>
      <c r="AM37" s="213" t="str">
        <f t="shared" ca="1" si="33"/>
        <v>/R3</v>
      </c>
      <c r="AN37" s="213" t="str">
        <f t="shared" ca="1" si="34"/>
        <v>/F</v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4</v>
      </c>
      <c r="AT37" s="204" t="str">
        <f>MID(INDEX(Data!A:A,MATCH(W37,Data!DT:DT,0)),2,5)</f>
        <v>4</v>
      </c>
      <c r="AU37" s="204" t="str">
        <f>INDEX(Data!DW:DW,MATCH(W37,Data!DT:DT,0))</f>
        <v>W</v>
      </c>
      <c r="AV37" s="204" t="str">
        <f t="shared" ca="1" si="31"/>
        <v/>
      </c>
      <c r="AW37" s="204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65" t="str">
        <f t="shared" ca="1" si="29"/>
        <v>1 / Gerold Lehner (18)</v>
      </c>
      <c r="B38" s="266"/>
      <c r="C38" s="267"/>
      <c r="D38" s="395" t="str">
        <f t="shared" ca="1" si="27"/>
        <v>R1</v>
      </c>
      <c r="E38" s="396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Florian Lingenhel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2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/R1/R3</v>
      </c>
      <c r="AM38" s="213" t="str">
        <f t="shared" ca="1" si="33"/>
        <v>/R2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48</v>
      </c>
      <c r="AT38" s="204" t="str">
        <f>MID(INDEX(Data!A:A,MATCH(W38,Data!DT:DT,0)),2,5)</f>
        <v>48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INDEX($AR$3:$AR$82,MATCH(LARGE(COUNTIF($AQ$3:$AQ$82,"&lt;"&amp;$AQ$3:$AQ$82),ROWS(AQ$3:AQ38)),COUNTIF($AQ$3:$AQ$82,"&lt;"&amp;$AQ$3:$AQ$82),0))</f>
        <v/>
      </c>
    </row>
    <row r="39" spans="1:89" s="138" customFormat="1" x14ac:dyDescent="0.25">
      <c r="A39" s="265" t="str">
        <f t="shared" ca="1" si="29"/>
        <v>1 / Martin Gutternigg (19)</v>
      </c>
      <c r="B39" s="266"/>
      <c r="C39" s="267"/>
      <c r="D39" s="395" t="str">
        <f t="shared" ca="1" si="27"/>
        <v>R3</v>
      </c>
      <c r="E39" s="396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Til Schönmayr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4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>/R3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31</v>
      </c>
      <c r="AT39" s="204" t="str">
        <f>MID(INDEX(Data!A:A,MATCH(W39,Data!DT:DT,0)),2,5)</f>
        <v>31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INDEX($AR$3:$AR$82,MATCH(LARGE(COUNTIF($AQ$3:$AQ$82,"&lt;"&amp;$AQ$3:$AQ$82),ROWS(AQ$3:AQ39)),COUNTIF($AQ$3:$AQ$82,"&lt;"&amp;$AQ$3:$AQ$82),0))</f>
        <v/>
      </c>
      <c r="AX39" s="345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5" t="str">
        <f t="shared" ca="1" si="29"/>
        <v>1 / Barnabas Jozsa (21)</v>
      </c>
      <c r="B40" s="266"/>
      <c r="C40" s="267"/>
      <c r="D40" s="395" t="str">
        <f t="shared" ca="1" si="27"/>
        <v>R2</v>
      </c>
      <c r="E40" s="396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Laszló Bak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4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0</v>
      </c>
      <c r="AF40" s="213">
        <f t="shared" ca="1" si="11"/>
        <v>3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/>
      </c>
      <c r="AM40" s="213" t="str">
        <f t="shared" ca="1" si="33"/>
        <v>/R1/R2/R3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32</v>
      </c>
      <c r="AT40" s="204" t="str">
        <f>MID(INDEX(Data!A:A,MATCH(W40,Data!DT:DT,0)),2,5)</f>
        <v>32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INDEX($AR$3:$AR$82,MATCH(LARGE(COUNTIF($AQ$3:$AQ$82,"&lt;"&amp;$AQ$3:$AQ$82),ROWS(AQ$3:AQ40)),COUNTIF($AQ$3:$AQ$82,"&lt;"&amp;$AQ$3:$AQ$82),0))</f>
        <v/>
      </c>
      <c r="AX40" s="345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5" t="str">
        <f t="shared" ca="1" si="29"/>
        <v>1 / Laurenz Schaurhofer (23)</v>
      </c>
      <c r="B41" s="266"/>
      <c r="C41" s="267"/>
      <c r="D41" s="395" t="str">
        <f t="shared" ca="1" si="27"/>
        <v>R2</v>
      </c>
      <c r="E41" s="396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Benny Zalán</v>
      </c>
      <c r="X41" s="215">
        <f>IF(ISERROR(INDEX(Data!$DY:$IB,MATCH($W41,Data!$DT:$DT,0),MATCH(X$1&amp;"/"&amp;$A$2,Data!$DY$1:$IB$1,0)))=TRUE,0,INDEX(Data!$DY:$IB,MATCH($W41,Data!$DT:$DT,0),MATCH(X$1&amp;"/"&amp;$A$2,Data!$DY$1:$IB$1,0)))</f>
        <v>2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7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1</v>
      </c>
      <c r="AE41" s="213">
        <f t="shared" ca="1" si="36"/>
        <v>0</v>
      </c>
      <c r="AF41" s="213">
        <f t="shared" ca="1" si="36"/>
        <v>1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1</v>
      </c>
      <c r="AJ41" s="213" t="str">
        <f t="shared" ca="1" si="16"/>
        <v/>
      </c>
      <c r="AK41" s="213" t="str">
        <f t="shared" ca="1" si="32"/>
        <v>/R1</v>
      </c>
      <c r="AL41" s="213" t="str">
        <f t="shared" ca="1" si="6"/>
        <v/>
      </c>
      <c r="AM41" s="213" t="str">
        <f t="shared" ca="1" si="33"/>
        <v>/R2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>/R3</v>
      </c>
      <c r="AQ41" s="213" t="str">
        <f t="shared" ca="1" si="10"/>
        <v>1466M</v>
      </c>
      <c r="AR41" s="204" t="str">
        <f ca="1">IF(OFFSET($AB41,0,MATCH(A$17,AC$1:AI$1,0))=0,"",OFFSET($AB41,0,MATCH(A$17,AC$1:AI$1,0))&amp;" / "&amp;W41 &amp;" ("&amp;INDEX(Data!DX:DX,MATCH(W41,Data!DT:DT,0))&amp;")")</f>
        <v>1 / Benny Zalán (33)</v>
      </c>
      <c r="AS41" s="204">
        <f>INDEX(Data!DX:DX,MATCH(W41,Data!DT:DT,0))</f>
        <v>33</v>
      </c>
      <c r="AT41" s="204" t="str">
        <f>MID(INDEX(Data!A:A,MATCH(W41,Data!DT:DT,0)),2,5)</f>
        <v>34</v>
      </c>
      <c r="AU41" s="204" t="str">
        <f>INDEX(Data!DW:DW,MATCH(W41,Data!DT:DT,0))</f>
        <v>M</v>
      </c>
      <c r="AV41" s="204" t="str">
        <f t="shared" ca="1" si="31"/>
        <v>R1</v>
      </c>
      <c r="AW41" s="204" t="str">
        <f t="array" aca="1" ref="AW41" ca="1">INDEX($AR$3:$AR$82,MATCH(LARGE(COUNTIF($AQ$3:$AQ$82,"&lt;"&amp;$AQ$3:$AQ$82),ROWS(AQ$3:AQ41)),COUNTIF($AQ$3:$AQ$82,"&lt;"&amp;$AQ$3:$AQ$82),0))</f>
        <v/>
      </c>
      <c r="AX41" s="345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5" t="str">
        <f t="shared" ca="1" si="29"/>
        <v>1 / Tommy Vacca (26)</v>
      </c>
      <c r="B42" s="266"/>
      <c r="C42" s="267"/>
      <c r="D42" s="395" t="str">
        <f t="shared" ca="1" si="27"/>
        <v>R2</v>
      </c>
      <c r="E42" s="396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Alois Obernberger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2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2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/R3</v>
      </c>
      <c r="AL42" s="213" t="str">
        <f t="shared" ca="1" si="6"/>
        <v>/R1/R2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1465M</v>
      </c>
      <c r="AR42" s="204" t="str">
        <f ca="1">IF(OFFSET($AB42,0,MATCH(A$17,AC$1:AI$1,0))=0,"",OFFSET($AB42,0,MATCH(A$17,AC$1:AI$1,0))&amp;" / "&amp;W42 &amp;" ("&amp;INDEX(Data!DX:DX,MATCH(W42,Data!DT:DT,0))&amp;")")</f>
        <v>1 / Alois Obernberger (35)</v>
      </c>
      <c r="AS42" s="204">
        <f>INDEX(Data!DX:DX,MATCH(W42,Data!DT:DT,0))</f>
        <v>35</v>
      </c>
      <c r="AT42" s="204" t="str">
        <f>MID(INDEX(Data!A:A,MATCH(W42,Data!DT:DT,0)),2,5)</f>
        <v>35</v>
      </c>
      <c r="AU42" s="204" t="str">
        <f>INDEX(Data!DW:DW,MATCH(W42,Data!DT:DT,0))</f>
        <v>M</v>
      </c>
      <c r="AV42" s="204" t="str">
        <f t="shared" ca="1" si="31"/>
        <v>R3</v>
      </c>
      <c r="AW42" s="204" t="str">
        <f t="array" aca="1" ref="AW42" ca="1">INDEX($AR$3:$AR$82,MATCH(LARGE(COUNTIF($AQ$3:$AQ$82,"&lt;"&amp;$AQ$3:$AQ$82),ROWS(AQ$3:AQ42)),COUNTIF($AQ$3:$AQ$82,"&lt;"&amp;$AQ$3:$AQ$82),0))</f>
        <v/>
      </c>
      <c r="AX42" s="345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5" t="str">
        <f t="shared" ca="1" si="29"/>
        <v>1 / Robin Binder (27)</v>
      </c>
      <c r="B43" s="266"/>
      <c r="C43" s="267"/>
      <c r="D43" s="395" t="str">
        <f t="shared" ca="1" si="27"/>
        <v>R1</v>
      </c>
      <c r="E43" s="396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Alexander Kukuvec</v>
      </c>
      <c r="X43" s="215">
        <f>IF(ISERROR(INDEX(Data!$DY:$IB,MATCH($W43,Data!$DT:$DT,0),MATCH(X$1&amp;"/"&amp;$A$2,Data!$DY$1:$IB$1,0)))=TRUE,0,INDEX(Data!$DY:$IB,MATCH($W43,Data!$DT:$DT,0),MATCH(X$1&amp;"/"&amp;$A$2,Data!$DY$1:$IB$1,0)))</f>
        <v>5</v>
      </c>
      <c r="Y43" s="215">
        <f>IF(ISERROR(INDEX(Data!$DY:$IB,MATCH($W43,Data!$DT:$DT,0),MATCH(Y$1&amp;"/"&amp;$A$2,Data!$DY$1:$IB$1,0)))=TRUE,0,INDEX(Data!$DY:$IB,MATCH($W43,Data!$DT:$DT,0),MATCH(Y$1&amp;"/"&amp;$A$2,Data!$DY$1:$IB$1,0)))</f>
        <v>5</v>
      </c>
      <c r="Z43" s="215">
        <f>IF(ISERROR(INDEX(Data!$DY:$IB,MATCH($W43,Data!$DT:$DT,0),MATCH(Z$1&amp;"/"&amp;$A$2,Data!$DY$1:$IB$1,0)))=TRUE,0,INDEX(Data!$DY:$IB,MATCH($W43,Data!$DT:$DT,0),MATCH(Z$1&amp;"/"&amp;$A$2,Data!$DY$1:$IB$1,0)))</f>
        <v>3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1</v>
      </c>
      <c r="AF43" s="213">
        <f t="shared" ca="1" si="36"/>
        <v>0</v>
      </c>
      <c r="AG43" s="213">
        <f t="shared" ca="1" si="36"/>
        <v>2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/R3</v>
      </c>
      <c r="AM43" s="213" t="str">
        <f t="shared" ca="1" si="33"/>
        <v/>
      </c>
      <c r="AN43" s="213" t="str">
        <f t="shared" ca="1" si="34"/>
        <v>/R1/R2</v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36</v>
      </c>
      <c r="AT43" s="204" t="str">
        <f>MID(INDEX(Data!A:A,MATCH(W43,Data!DT:DT,0)),2,5)</f>
        <v>36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INDEX($AR$3:$AR$82,MATCH(LARGE(COUNTIF($AQ$3:$AQ$82,"&lt;"&amp;$AQ$3:$AQ$82),ROWS(AQ$3:AQ43)),COUNTIF($AQ$3:$AQ$82,"&lt;"&amp;$AQ$3:$AQ$82),0))</f>
        <v/>
      </c>
      <c r="AX43" s="345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5" t="str">
        <f t="shared" ca="1" si="29"/>
        <v>1 / Thorsten Hasawenth (29)</v>
      </c>
      <c r="B44" s="266"/>
      <c r="C44" s="267"/>
      <c r="D44" s="395" t="str">
        <f t="shared" ca="1" si="27"/>
        <v>R2</v>
      </c>
      <c r="E44" s="396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Rudolf Haag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4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2</v>
      </c>
      <c r="AF44" s="213">
        <f t="shared" ca="1" si="36"/>
        <v>1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</v>
      </c>
      <c r="AM44" s="213" t="str">
        <f t="shared" ca="1" si="33"/>
        <v>/R3</v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36</v>
      </c>
      <c r="AT44" s="204" t="str">
        <f>MID(INDEX(Data!A:A,MATCH(W44,Data!DT:DT,0)),2,5)</f>
        <v>37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INDEX($AR$3:$AR$82,MATCH(LARGE(COUNTIF($AQ$3:$AQ$82,"&lt;"&amp;$AQ$3:$AQ$82),ROWS(AQ$3:AQ44)),COUNTIF($AQ$3:$AQ$82,"&lt;"&amp;$AQ$3:$AQ$82),0))</f>
        <v/>
      </c>
      <c r="AX44" s="345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5" t="str">
        <f t="shared" ca="1" si="29"/>
        <v>1 / Martin Killinger (29)</v>
      </c>
      <c r="B45" s="266"/>
      <c r="C45" s="267"/>
      <c r="D45" s="395" t="str">
        <f t="shared" ca="1" si="27"/>
        <v>R1</v>
      </c>
      <c r="E45" s="396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Thomas Panhofer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3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/R1/R2/R3</v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38</v>
      </c>
      <c r="AT45" s="204" t="str">
        <f>MID(INDEX(Data!A:A,MATCH(W45,Data!DT:DT,0)),2,5)</f>
        <v>38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INDEX($AR$3:$AR$82,MATCH(LARGE(COUNTIF($AQ$3:$AQ$82,"&lt;"&amp;$AQ$3:$AQ$82),ROWS(AQ$3:AQ45)),COUNTIF($AQ$3:$AQ$82,"&lt;"&amp;$AQ$3:$AQ$82),0))</f>
        <v/>
      </c>
      <c r="AX45" s="345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5" t="str">
        <f t="shared" ca="1" si="29"/>
        <v>1 / Benny Zalán (33)</v>
      </c>
      <c r="B46" s="266"/>
      <c r="C46" s="267"/>
      <c r="D46" s="395" t="str">
        <f t="shared" ca="1" si="27"/>
        <v>R1</v>
      </c>
      <c r="E46" s="396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Michael Greilinger</v>
      </c>
      <c r="X46" s="215">
        <f>IF(ISERROR(INDEX(Data!$DY:$IB,MATCH($W46,Data!$DT:$DT,0),MATCH(X$1&amp;"/"&amp;$A$2,Data!$DY$1:$IB$1,0)))=TRUE,0,INDEX(Data!$DY:$IB,MATCH($W46,Data!$DT:$DT,0),MATCH(X$1&amp;"/"&amp;$A$2,Data!$DY$1:$IB$1,0)))</f>
        <v>2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2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2</v>
      </c>
      <c r="AE46" s="213">
        <f t="shared" ca="1" si="36"/>
        <v>1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>/R1/R3</v>
      </c>
      <c r="AL46" s="213" t="str">
        <f t="shared" ca="1" si="6"/>
        <v>/R2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>2461M</v>
      </c>
      <c r="AR46" s="204" t="str">
        <f ca="1">IF(OFFSET($AB46,0,MATCH(A$17,AC$1:AI$1,0))=0,"",OFFSET($AB46,0,MATCH(A$17,AC$1:AI$1,0))&amp;" / "&amp;W46 &amp;" ("&amp;INDEX(Data!DX:DX,MATCH(W46,Data!DT:DT,0))&amp;")")</f>
        <v>2 / Michael Greilinger (39)</v>
      </c>
      <c r="AS46" s="204">
        <f>INDEX(Data!DX:DX,MATCH(W46,Data!DT:DT,0))</f>
        <v>39</v>
      </c>
      <c r="AT46" s="204" t="str">
        <f>MID(INDEX(Data!A:A,MATCH(W46,Data!DT:DT,0)),2,5)</f>
        <v>39</v>
      </c>
      <c r="AU46" s="204" t="str">
        <f>INDEX(Data!DW:DW,MATCH(W46,Data!DT:DT,0))</f>
        <v>M</v>
      </c>
      <c r="AV46" s="204" t="str">
        <f t="shared" ca="1" si="31"/>
        <v>R1/R3</v>
      </c>
      <c r="AW46" s="204" t="str">
        <f t="array" aca="1" ref="AW46" ca="1">INDEX($AR$3:$AR$82,MATCH(LARGE(COUNTIF($AQ$3:$AQ$82,"&lt;"&amp;$AQ$3:$AQ$82),ROWS(AQ$3:AQ46)),COUNTIF($AQ$3:$AQ$82,"&lt;"&amp;$AQ$3:$AQ$82),0))</f>
        <v/>
      </c>
      <c r="AX46" s="345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5" t="str">
        <f t="shared" ca="1" si="29"/>
        <v>1 / Alois Obernberger (35)</v>
      </c>
      <c r="B47" s="266"/>
      <c r="C47" s="267"/>
      <c r="D47" s="395" t="str">
        <f t="shared" ca="1" si="27"/>
        <v>R3</v>
      </c>
      <c r="E47" s="396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Wolf Naetar</v>
      </c>
      <c r="X47" s="215">
        <f>IF(ISERROR(INDEX(Data!$DY:$IB,MATCH($W47,Data!$DT:$DT,0),MATCH(X$1&amp;"/"&amp;$A$2,Data!$DY$1:$IB$1,0)))=TRUE,0,INDEX(Data!$DY:$IB,MATCH($W47,Data!$DT:$DT,0),MATCH(X$1&amp;"/"&amp;$A$2,Data!$DY$1:$IB$1,0)))</f>
        <v>4</v>
      </c>
      <c r="Y47" s="215">
        <f>IF(ISERROR(INDEX(Data!$DY:$IB,MATCH($W47,Data!$DT:$DT,0),MATCH(Y$1&amp;"/"&amp;$A$2,Data!$DY$1:$IB$1,0)))=TRUE,0,INDEX(Data!$DY:$IB,MATCH($W47,Data!$DT:$DT,0),MATCH(Y$1&amp;"/"&amp;$A$2,Data!$DY$1:$IB$1,0)))</f>
        <v>3</v>
      </c>
      <c r="Z47" s="215">
        <f>IF(ISERROR(INDEX(Data!$DY:$IB,MATCH($W47,Data!$DT:$DT,0),MATCH(Z$1&amp;"/"&amp;$A$2,Data!$DY$1:$IB$1,0)))=TRUE,0,INDEX(Data!$DY:$IB,MATCH($W47,Data!$DT:$DT,0),MATCH(Z$1&amp;"/"&amp;$A$2,Data!$DY$1:$IB$1,0)))</f>
        <v>3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2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/R2/R3</v>
      </c>
      <c r="AM47" s="213" t="str">
        <f t="shared" ca="1" si="33"/>
        <v>/R1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40</v>
      </c>
      <c r="AT47" s="204" t="str">
        <f>MID(INDEX(Data!A:A,MATCH(W47,Data!DT:DT,0)),2,5)</f>
        <v>40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INDEX($AR$3:$AR$82,MATCH(LARGE(COUNTIF($AQ$3:$AQ$82,"&lt;"&amp;$AQ$3:$AQ$82),ROWS(AQ$3:AQ47)),COUNTIF($AQ$3:$AQ$82,"&lt;"&amp;$AQ$3:$AQ$82),0))</f>
        <v/>
      </c>
      <c r="AX47" s="345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5" t="str">
        <f t="shared" ca="1" si="29"/>
        <v>1 / Péter Hársfai (40)</v>
      </c>
      <c r="B48" s="266"/>
      <c r="C48" s="267"/>
      <c r="D48" s="395" t="str">
        <f t="shared" ca="1" si="27"/>
        <v>R3</v>
      </c>
      <c r="E48" s="396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Péter Hársfai</v>
      </c>
      <c r="X48" s="215">
        <f>IF(ISERROR(INDEX(Data!$DY:$IB,MATCH($W48,Data!$DT:$DT,0),MATCH(X$1&amp;"/"&amp;$A$2,Data!$DY$1:$IB$1,0)))=TRUE,0,INDEX(Data!$DY:$IB,MATCH($W48,Data!$DT:$DT,0),MATCH(X$1&amp;"/"&amp;$A$2,Data!$DY$1:$IB$1,0)))</f>
        <v>3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2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1</v>
      </c>
      <c r="AE48" s="213">
        <f t="shared" ca="1" si="36"/>
        <v>2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/R3</v>
      </c>
      <c r="AL48" s="213" t="str">
        <f t="shared" ca="1" si="6"/>
        <v>/R1/R2</v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>1459M</v>
      </c>
      <c r="AR48" s="204" t="str">
        <f ca="1">IF(OFFSET($AB48,0,MATCH(A$17,AC$1:AI$1,0))=0,"",OFFSET($AB48,0,MATCH(A$17,AC$1:AI$1,0))&amp;" / "&amp;W48 &amp;" ("&amp;INDEX(Data!DX:DX,MATCH(W48,Data!DT:DT,0))&amp;")")</f>
        <v>1 / Péter Hársfai (40)</v>
      </c>
      <c r="AS48" s="204">
        <f>INDEX(Data!DX:DX,MATCH(W48,Data!DT:DT,0))</f>
        <v>40</v>
      </c>
      <c r="AT48" s="204" t="str">
        <f>MID(INDEX(Data!A:A,MATCH(W48,Data!DT:DT,0)),2,5)</f>
        <v>41</v>
      </c>
      <c r="AU48" s="204" t="str">
        <f>INDEX(Data!DW:DW,MATCH(W48,Data!DT:DT,0))</f>
        <v>M</v>
      </c>
      <c r="AV48" s="204" t="str">
        <f t="shared" ca="1" si="31"/>
        <v>R3</v>
      </c>
      <c r="AW48" s="204" t="str">
        <f t="array" aca="1" ref="AW48" ca="1">INDEX($AR$3:$AR$82,MATCH(LARGE(COUNTIF($AQ$3:$AQ$82,"&lt;"&amp;$AQ$3:$AQ$82),ROWS(AQ$3:AQ48)),COUNTIF($AQ$3:$AQ$82,"&lt;"&amp;$AQ$3:$AQ$82),0))</f>
        <v/>
      </c>
      <c r="AX48" s="345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5" t="str">
        <f t="shared" ca="1" si="29"/>
        <v>1 / Bernhard Palmetshofer (40)</v>
      </c>
      <c r="B49" s="266"/>
      <c r="C49" s="267"/>
      <c r="D49" s="395" t="str">
        <f t="shared" ca="1" si="27"/>
        <v>R2</v>
      </c>
      <c r="E49" s="396"/>
      <c r="F49" s="203" t="str">
        <f t="shared" ca="1" si="28"/>
        <v>M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Bernhard Palmetshofer</v>
      </c>
      <c r="X49" s="215">
        <f>IF(ISERROR(INDEX(Data!$DY:$IB,MATCH($W49,Data!$DT:$DT,0),MATCH(X$1&amp;"/"&amp;$A$2,Data!$DY$1:$IB$1,0)))=TRUE,0,INDEX(Data!$DY:$IB,MATCH($W49,Data!$DT:$DT,0),MATCH(X$1&amp;"/"&amp;$A$2,Data!$DY$1:$IB$1,0)))</f>
        <v>6</v>
      </c>
      <c r="Y49" s="215">
        <f>IF(ISERROR(INDEX(Data!$DY:$IB,MATCH($W49,Data!$DT:$DT,0),MATCH(Y$1&amp;"/"&amp;$A$2,Data!$DY$1:$IB$1,0)))=TRUE,0,INDEX(Data!$DY:$IB,MATCH($W49,Data!$DT:$DT,0),MATCH(Y$1&amp;"/"&amp;$A$2,Data!$DY$1:$IB$1,0)))</f>
        <v>2</v>
      </c>
      <c r="Z49" s="215">
        <f>IF(ISERROR(INDEX(Data!$DY:$IB,MATCH($W49,Data!$DT:$DT,0),MATCH(Z$1&amp;"/"&amp;$A$2,Data!$DY$1:$IB$1,0)))=TRUE,0,INDEX(Data!$DY:$IB,MATCH($W49,Data!$DT:$DT,0),MATCH(Z$1&amp;"/"&amp;$A$2,Data!$DY$1:$IB$1,0)))</f>
        <v>3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1</v>
      </c>
      <c r="AE49" s="213">
        <f t="shared" ca="1" si="36"/>
        <v>1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1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>/R2</v>
      </c>
      <c r="AL49" s="213" t="str">
        <f t="shared" ca="1" si="6"/>
        <v>/R3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>/R1</v>
      </c>
      <c r="AP49" s="213" t="str">
        <f t="shared" ca="1" si="30"/>
        <v/>
      </c>
      <c r="AQ49" s="213" t="str">
        <f t="shared" ca="1" si="10"/>
        <v>1458M</v>
      </c>
      <c r="AR49" s="204" t="str">
        <f ca="1">IF(OFFSET($AB49,0,MATCH(A$17,AC$1:AI$1,0))=0,"",OFFSET($AB49,0,MATCH(A$17,AC$1:AI$1,0))&amp;" / "&amp;W49 &amp;" ("&amp;INDEX(Data!DX:DX,MATCH(W49,Data!DT:DT,0))&amp;")")</f>
        <v>1 / Bernhard Palmetshofer (40)</v>
      </c>
      <c r="AS49" s="204">
        <f>INDEX(Data!DX:DX,MATCH(W49,Data!DT:DT,0))</f>
        <v>40</v>
      </c>
      <c r="AT49" s="204" t="str">
        <f>MID(INDEX(Data!A:A,MATCH(W49,Data!DT:DT,0)),2,5)</f>
        <v>42</v>
      </c>
      <c r="AU49" s="204" t="str">
        <f>INDEX(Data!DW:DW,MATCH(W49,Data!DT:DT,0))</f>
        <v>M</v>
      </c>
      <c r="AV49" s="204" t="str">
        <f t="shared" ca="1" si="31"/>
        <v>R2</v>
      </c>
      <c r="AW49" s="204" t="str">
        <f t="array" aca="1" ref="AW49" ca="1">INDEX($AR$3:$AR$82,MATCH(LARGE(COUNTIF($AQ$3:$AQ$82,"&lt;"&amp;$AQ$3:$AQ$82),ROWS(AQ$3:AQ49)),COUNTIF($AQ$3:$AQ$82,"&lt;"&amp;$AQ$3:$AQ$82),0))</f>
        <v/>
      </c>
      <c r="AX49" s="345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5" t="str">
        <f t="shared" ca="1" si="29"/>
        <v>1 / Peter Naderer (47)</v>
      </c>
      <c r="B50" s="266"/>
      <c r="C50" s="267"/>
      <c r="D50" s="395" t="str">
        <f t="shared" ca="1" si="27"/>
        <v>R1</v>
      </c>
      <c r="E50" s="396"/>
      <c r="F50" s="203" t="str">
        <f t="shared" ca="1" si="28"/>
        <v>M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Stefan Peham</v>
      </c>
      <c r="X50" s="215">
        <f>IF(ISERROR(INDEX(Data!$DY:$IB,MATCH($W50,Data!$DT:$DT,0),MATCH(X$1&amp;"/"&amp;$A$2,Data!$DY$1:$IB$1,0)))=TRUE,0,INDEX(Data!$DY:$IB,MATCH($W50,Data!$DT:$DT,0),MATCH(X$1&amp;"/"&amp;$A$2,Data!$DY$1:$IB$1,0)))</f>
        <v>3</v>
      </c>
      <c r="Y50" s="215">
        <f>IF(ISERROR(INDEX(Data!$DY:$IB,MATCH($W50,Data!$DT:$DT,0),MATCH(Y$1&amp;"/"&amp;$A$2,Data!$DY$1:$IB$1,0)))=TRUE,0,INDEX(Data!$DY:$IB,MATCH($W50,Data!$DT:$DT,0),MATCH(Y$1&amp;"/"&amp;$A$2,Data!$DY$1:$IB$1,0)))</f>
        <v>5</v>
      </c>
      <c r="Z50" s="215">
        <f>IF(ISERROR(INDEX(Data!$DY:$IB,MATCH($W50,Data!$DT:$DT,0),MATCH(Z$1&amp;"/"&amp;$A$2,Data!$DY$1:$IB$1,0)))=TRUE,0,INDEX(Data!$DY:$IB,MATCH($W50,Data!$DT:$DT,0),MATCH(Z$1&amp;"/"&amp;$A$2,Data!$DY$1:$IB$1,0)))</f>
        <v>4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1</v>
      </c>
      <c r="AF50" s="213">
        <f t="shared" ca="1" si="36"/>
        <v>1</v>
      </c>
      <c r="AG50" s="213">
        <f t="shared" ca="1" si="36"/>
        <v>1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/R1</v>
      </c>
      <c r="AM50" s="213" t="str">
        <f t="shared" ca="1" si="33"/>
        <v>/R3</v>
      </c>
      <c r="AN50" s="213" t="str">
        <f t="shared" ca="1" si="34"/>
        <v>/R2</v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43</v>
      </c>
      <c r="AT50" s="204" t="str">
        <f>MID(INDEX(Data!A:A,MATCH(W50,Data!DT:DT,0)),2,5)</f>
        <v>43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INDEX($AR$3:$AR$82,MATCH(LARGE(COUNTIF($AQ$3:$AQ$82,"&lt;"&amp;$AQ$3:$AQ$82),ROWS(AQ$3:AQ50)),COUNTIF($AQ$3:$AQ$82,"&lt;"&amp;$AQ$3:$AQ$82),0))</f>
        <v/>
      </c>
      <c r="AX50" s="345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5" t="str">
        <f t="shared" ca="1" si="29"/>
        <v>1 / Manuel Auböck (51)</v>
      </c>
      <c r="B51" s="266"/>
      <c r="C51" s="267"/>
      <c r="D51" s="395" t="str">
        <f t="shared" ref="D51:D82" ca="1" si="37">INDEX(AV:AV,MATCH(A51,AR:AR,0))</f>
        <v>R3</v>
      </c>
      <c r="E51" s="396"/>
      <c r="F51" s="203" t="str">
        <f t="shared" ref="F51:F82" ca="1" si="38">IF(A51="","",INDEX(AU:AU,MATCH(A51,AR:AR,0)))</f>
        <v>M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Roland Dunzendorfer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/R1/R3</v>
      </c>
      <c r="AM51" s="213" t="str">
        <f t="shared" ca="1" si="33"/>
        <v>/R2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43</v>
      </c>
      <c r="AT51" s="204" t="str">
        <f>MID(INDEX(Data!A:A,MATCH(W51,Data!DT:DT,0)),2,5)</f>
        <v>44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INDEX($AR$3:$AR$82,MATCH(LARGE(COUNTIF($AQ$3:$AQ$82,"&lt;"&amp;$AQ$3:$AQ$82),ROWS(AQ$3:AQ51)),COUNTIF($AQ$3:$AQ$82,"&lt;"&amp;$AQ$3:$AQ$82),0))</f>
        <v/>
      </c>
      <c r="AX51" s="345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5" t="str">
        <f t="shared" ca="1" si="29"/>
        <v/>
      </c>
      <c r="B52" s="266"/>
      <c r="C52" s="267"/>
      <c r="D52" s="395" t="str">
        <f t="shared" ca="1" si="37"/>
        <v/>
      </c>
      <c r="E52" s="396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Leo Reichel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3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2</v>
      </c>
      <c r="AF52" s="213">
        <f t="shared" ca="1" si="36"/>
        <v>1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/R2/R3</v>
      </c>
      <c r="AM52" s="213" t="str">
        <f t="shared" ca="1" si="33"/>
        <v>/R1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43</v>
      </c>
      <c r="AT52" s="204" t="str">
        <f>MID(INDEX(Data!A:A,MATCH(W52,Data!DT:DT,0)),2,5)</f>
        <v>45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INDEX($AR$3:$AR$82,MATCH(LARGE(COUNTIF($AQ$3:$AQ$82,"&lt;"&amp;$AQ$3:$AQ$82),ROWS(AQ$3:AQ52)),COUNTIF($AQ$3:$AQ$82,"&lt;"&amp;$AQ$3:$AQ$82),0))</f>
        <v/>
      </c>
      <c r="AX52" s="345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5" t="str">
        <f t="shared" ca="1" si="29"/>
        <v/>
      </c>
      <c r="B53" s="266"/>
      <c r="C53" s="267"/>
      <c r="D53" s="395" t="str">
        <f t="shared" ca="1" si="37"/>
        <v/>
      </c>
      <c r="E53" s="396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Sonja Palmetshofer</v>
      </c>
      <c r="X53" s="215">
        <f>IF(ISERROR(INDEX(Data!$DY:$IB,MATCH($W53,Data!$DT:$DT,0),MATCH(X$1&amp;"/"&amp;$A$2,Data!$DY$1:$IB$1,0)))=TRUE,0,INDEX(Data!$DY:$IB,MATCH($W53,Data!$DT:$DT,0),MATCH(X$1&amp;"/"&amp;$A$2,Data!$DY$1:$IB$1,0)))</f>
        <v>3</v>
      </c>
      <c r="Y53" s="215">
        <f>IF(ISERROR(INDEX(Data!$DY:$IB,MATCH($W53,Data!$DT:$DT,0),MATCH(Y$1&amp;"/"&amp;$A$2,Data!$DY$1:$IB$1,0)))=TRUE,0,INDEX(Data!$DY:$IB,MATCH($W53,Data!$DT:$DT,0),MATCH(Y$1&amp;"/"&amp;$A$2,Data!$DY$1:$IB$1,0)))</f>
        <v>3</v>
      </c>
      <c r="Z53" s="215">
        <f>IF(ISERROR(INDEX(Data!$DY:$IB,MATCH($W53,Data!$DT:$DT,0),MATCH(Z$1&amp;"/"&amp;$A$2,Data!$DY$1:$IB$1,0)))=TRUE,0,INDEX(Data!$DY:$IB,MATCH($W53,Data!$DT:$DT,0),MATCH(Z$1&amp;"/"&amp;$A$2,Data!$DY$1:$IB$1,0)))</f>
        <v>3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3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/R1/R2/R3</v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5</v>
      </c>
      <c r="AT53" s="204" t="str">
        <f>MID(INDEX(Data!A:A,MATCH(W53,Data!DT:DT,0)),2,5)</f>
        <v>5</v>
      </c>
      <c r="AU53" s="204" t="str">
        <f>INDEX(Data!DW:DW,MATCH(W53,Data!DT:DT,0))</f>
        <v>W</v>
      </c>
      <c r="AV53" s="204" t="str">
        <f t="shared" ca="1" si="31"/>
        <v/>
      </c>
      <c r="AW53" s="204" t="str">
        <f t="array" aca="1" ref="AW53" ca="1">INDEX($AR$3:$AR$82,MATCH(LARGE(COUNTIF($AQ$3:$AQ$82,"&lt;"&amp;$AQ$3:$AQ$82),ROWS(AQ$3:AQ53)),COUNTIF($AQ$3:$AQ$82,"&lt;"&amp;$AQ$3:$AQ$82),0))</f>
        <v/>
      </c>
      <c r="AX53" s="345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5" t="str">
        <f t="shared" ca="1" si="29"/>
        <v/>
      </c>
      <c r="B54" s="266"/>
      <c r="C54" s="267"/>
      <c r="D54" s="395" t="str">
        <f t="shared" ca="1" si="37"/>
        <v/>
      </c>
      <c r="E54" s="396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Andreas Emberger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3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2</v>
      </c>
      <c r="AF54" s="213">
        <f t="shared" ca="1" si="36"/>
        <v>1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/R2/R3</v>
      </c>
      <c r="AM54" s="213" t="str">
        <f t="shared" ca="1" si="33"/>
        <v>/R1</v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46</v>
      </c>
      <c r="AT54" s="204" t="str">
        <f>MID(INDEX(Data!A:A,MATCH(W54,Data!DT:DT,0)),2,5)</f>
        <v>46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INDEX($AR$3:$AR$82,MATCH(LARGE(COUNTIF($AQ$3:$AQ$82,"&lt;"&amp;$AQ$3:$AQ$82),ROWS(AQ$3:AQ54)),COUNTIF($AQ$3:$AQ$82,"&lt;"&amp;$AQ$3:$AQ$82),0))</f>
        <v/>
      </c>
      <c r="AX54" s="345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5" t="str">
        <f t="shared" ca="1" si="29"/>
        <v/>
      </c>
      <c r="B55" s="266"/>
      <c r="C55" s="267"/>
      <c r="D55" s="395" t="str">
        <f t="shared" ca="1" si="37"/>
        <v/>
      </c>
      <c r="E55" s="396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Peter Naderer</v>
      </c>
      <c r="X55" s="215">
        <f>IF(ISERROR(INDEX(Data!$DY:$IB,MATCH($W55,Data!$DT:$DT,0),MATCH(X$1&amp;"/"&amp;$A$2,Data!$DY$1:$IB$1,0)))=TRUE,0,INDEX(Data!$DY:$IB,MATCH($W55,Data!$DT:$DT,0),MATCH(X$1&amp;"/"&amp;$A$2,Data!$DY$1:$IB$1,0)))</f>
        <v>2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4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1</v>
      </c>
      <c r="AE55" s="213">
        <f t="shared" ca="1" si="36"/>
        <v>1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>/R1</v>
      </c>
      <c r="AL55" s="213" t="str">
        <f t="shared" ca="1" si="6"/>
        <v>/R2</v>
      </c>
      <c r="AM55" s="213" t="str">
        <f t="shared" ca="1" si="33"/>
        <v>/R3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>1453M</v>
      </c>
      <c r="AR55" s="204" t="str">
        <f ca="1">IF(OFFSET($AB55,0,MATCH(A$17,AC$1:AI$1,0))=0,"",OFFSET($AB55,0,MATCH(A$17,AC$1:AI$1,0))&amp;" / "&amp;W55 &amp;" ("&amp;INDEX(Data!DX:DX,MATCH(W55,Data!DT:DT,0))&amp;")")</f>
        <v>1 / Peter Naderer (47)</v>
      </c>
      <c r="AS55" s="204">
        <f>INDEX(Data!DX:DX,MATCH(W55,Data!DT:DT,0))</f>
        <v>47</v>
      </c>
      <c r="AT55" s="204" t="str">
        <f>MID(INDEX(Data!A:A,MATCH(W55,Data!DT:DT,0)),2,5)</f>
        <v>47</v>
      </c>
      <c r="AU55" s="204" t="str">
        <f>INDEX(Data!DW:DW,MATCH(W55,Data!DT:DT,0))</f>
        <v>M</v>
      </c>
      <c r="AV55" s="204" t="str">
        <f t="shared" ca="1" si="31"/>
        <v>R1</v>
      </c>
      <c r="AW55" s="204" t="str">
        <f t="array" aca="1" ref="AW55" ca="1">INDEX($AR$3:$AR$82,MATCH(LARGE(COUNTIF($AQ$3:$AQ$82,"&lt;"&amp;$AQ$3:$AQ$82),ROWS(AQ$3:AQ55)),COUNTIF($AQ$3:$AQ$82,"&lt;"&amp;$AQ$3:$AQ$82),0))</f>
        <v/>
      </c>
      <c r="AX55" s="345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5" t="str">
        <f t="shared" ca="1" si="29"/>
        <v/>
      </c>
      <c r="B56" s="266"/>
      <c r="C56" s="267"/>
      <c r="D56" s="395" t="str">
        <f t="shared" ca="1" si="37"/>
        <v/>
      </c>
      <c r="E56" s="396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Günter Grobner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3</v>
      </c>
      <c r="Z56" s="215">
        <f>IF(ISERROR(INDEX(Data!$DY:$IB,MATCH($W56,Data!$DT:$DT,0),MATCH(Z$1&amp;"/"&amp;$A$2,Data!$DY$1:$IB$1,0)))=TRUE,0,INDEX(Data!$DY:$IB,MATCH($W56,Data!$DT:$DT,0),MATCH(Z$1&amp;"/"&amp;$A$2,Data!$DY$1:$IB$1,0)))</f>
        <v>3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3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>/R1/R2/R3</v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48</v>
      </c>
      <c r="AT56" s="204" t="str">
        <f>MID(INDEX(Data!A:A,MATCH(W56,Data!DT:DT,0)),2,5)</f>
        <v>49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INDEX($AR$3:$AR$82,MATCH(LARGE(COUNTIF($AQ$3:$AQ$82,"&lt;"&amp;$AQ$3:$AQ$82),ROWS(AQ$3:AQ56)),COUNTIF($AQ$3:$AQ$82,"&lt;"&amp;$AQ$3:$AQ$82),0))</f>
        <v/>
      </c>
      <c r="AX56" s="345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5" t="str">
        <f t="shared" ca="1" si="29"/>
        <v/>
      </c>
      <c r="B57" s="266"/>
      <c r="C57" s="267"/>
      <c r="D57" s="395" t="str">
        <f t="shared" ca="1" si="37"/>
        <v/>
      </c>
      <c r="E57" s="396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Manuel Oman</v>
      </c>
      <c r="X57" s="215">
        <f>IF(ISERROR(INDEX(Data!$DY:$IB,MATCH($W57,Data!$DT:$DT,0),MATCH(X$1&amp;"/"&amp;$A$2,Data!$DY$1:$IB$1,0)))=TRUE,0,INDEX(Data!$DY:$IB,MATCH($W57,Data!$DT:$DT,0),MATCH(X$1&amp;"/"&amp;$A$2,Data!$DY$1:$IB$1,0)))</f>
        <v>5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7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1</v>
      </c>
      <c r="AF57" s="213">
        <f t="shared" ca="1" si="36"/>
        <v>0</v>
      </c>
      <c r="AG57" s="213">
        <f t="shared" ca="1" si="36"/>
        <v>1</v>
      </c>
      <c r="AH57" s="213">
        <f t="shared" ca="1" si="36"/>
        <v>0</v>
      </c>
      <c r="AI57" s="213">
        <f t="shared" ca="1" si="12"/>
        <v>1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/R2</v>
      </c>
      <c r="AM57" s="213" t="str">
        <f t="shared" ca="1" si="33"/>
        <v/>
      </c>
      <c r="AN57" s="213" t="str">
        <f t="shared" ca="1" si="34"/>
        <v>/R1</v>
      </c>
      <c r="AO57" s="213" t="str">
        <f t="shared" ca="1" si="35"/>
        <v/>
      </c>
      <c r="AP57" s="213" t="str">
        <f t="shared" ca="1" si="30"/>
        <v>/R3</v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50</v>
      </c>
      <c r="AT57" s="204" t="str">
        <f>MID(INDEX(Data!A:A,MATCH(W57,Data!DT:DT,0)),2,5)</f>
        <v>50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INDEX($AR$3:$AR$82,MATCH(LARGE(COUNTIF($AQ$3:$AQ$82,"&lt;"&amp;$AQ$3:$AQ$82),ROWS(AQ$3:AQ57)),COUNTIF($AQ$3:$AQ$82,"&lt;"&amp;$AQ$3:$AQ$82),0))</f>
        <v/>
      </c>
      <c r="AX57" s="345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5" t="str">
        <f t="shared" ca="1" si="29"/>
        <v/>
      </c>
      <c r="B58" s="266"/>
      <c r="C58" s="267"/>
      <c r="D58" s="395" t="str">
        <f t="shared" ca="1" si="37"/>
        <v/>
      </c>
      <c r="E58" s="396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Oliver Heel</v>
      </c>
      <c r="X58" s="215">
        <f>IF(ISERROR(INDEX(Data!$DY:$IB,MATCH($W58,Data!$DT:$DT,0),MATCH(X$1&amp;"/"&amp;$A$2,Data!$DY$1:$IB$1,0)))=TRUE,0,INDEX(Data!$DY:$IB,MATCH($W58,Data!$DT:$DT,0),MATCH(X$1&amp;"/"&amp;$A$2,Data!$DY$1:$IB$1,0)))</f>
        <v>3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3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3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/R1/R2/R3</v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51</v>
      </c>
      <c r="AT58" s="204" t="str">
        <f>MID(INDEX(Data!A:A,MATCH(W58,Data!DT:DT,0)),2,5)</f>
        <v>51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INDEX($AR$3:$AR$82,MATCH(LARGE(COUNTIF($AQ$3:$AQ$82,"&lt;"&amp;$AQ$3:$AQ$82),ROWS(AQ$3:AQ58)),COUNTIF($AQ$3:$AQ$82,"&lt;"&amp;$AQ$3:$AQ$82),0))</f>
        <v/>
      </c>
      <c r="AX58" s="345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5" t="str">
        <f t="shared" ca="1" si="29"/>
        <v/>
      </c>
      <c r="B59" s="266"/>
      <c r="C59" s="267"/>
      <c r="D59" s="395" t="str">
        <f t="shared" ca="1" si="37"/>
        <v/>
      </c>
      <c r="E59" s="396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Manuel Auböck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2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1</v>
      </c>
      <c r="AE59" s="213">
        <f t="shared" ca="1" si="36"/>
        <v>1</v>
      </c>
      <c r="AF59" s="213">
        <f t="shared" ca="1" si="36"/>
        <v>1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>/R3</v>
      </c>
      <c r="AL59" s="213" t="str">
        <f t="shared" ca="1" si="6"/>
        <v>/R2</v>
      </c>
      <c r="AM59" s="213" t="str">
        <f t="shared" ca="1" si="33"/>
        <v>/R1</v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>1448M</v>
      </c>
      <c r="AR59" s="204" t="str">
        <f ca="1">IF(OFFSET($AB59,0,MATCH(A$17,AC$1:AI$1,0))=0,"",OFFSET($AB59,0,MATCH(A$17,AC$1:AI$1,0))&amp;" / "&amp;W59 &amp;" ("&amp;INDEX(Data!DX:DX,MATCH(W59,Data!DT:DT,0))&amp;")")</f>
        <v>1 / Manuel Auböck (51)</v>
      </c>
      <c r="AS59" s="204">
        <f>INDEX(Data!DX:DX,MATCH(W59,Data!DT:DT,0))</f>
        <v>51</v>
      </c>
      <c r="AT59" s="204" t="str">
        <f>MID(INDEX(Data!A:A,MATCH(W59,Data!DT:DT,0)),2,5)</f>
        <v>52</v>
      </c>
      <c r="AU59" s="204" t="str">
        <f>INDEX(Data!DW:DW,MATCH(W59,Data!DT:DT,0))</f>
        <v>M</v>
      </c>
      <c r="AV59" s="204" t="str">
        <f t="shared" ca="1" si="31"/>
        <v>R3</v>
      </c>
      <c r="AW59" s="204" t="str">
        <f t="array" aca="1" ref="AW59" ca="1">INDEX($AR$3:$AR$82,MATCH(LARGE(COUNTIF($AQ$3:$AQ$82,"&lt;"&amp;$AQ$3:$AQ$82),ROWS(AQ$3:AQ59)),COUNTIF($AQ$3:$AQ$82,"&lt;"&amp;$AQ$3:$AQ$82),0))</f>
        <v/>
      </c>
      <c r="AX59" s="345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5" t="str">
        <f t="shared" ca="1" si="29"/>
        <v/>
      </c>
      <c r="B60" s="266"/>
      <c r="C60" s="267"/>
      <c r="D60" s="395" t="str">
        <f t="shared" ca="1" si="37"/>
        <v/>
      </c>
      <c r="E60" s="396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Tamas Gajer</v>
      </c>
      <c r="X60" s="215">
        <f>IF(ISERROR(INDEX(Data!$DY:$IB,MATCH($W60,Data!$DT:$DT,0),MATCH(X$1&amp;"/"&amp;$A$2,Data!$DY$1:$IB$1,0)))=TRUE,0,INDEX(Data!$DY:$IB,MATCH($W60,Data!$DT:$DT,0),MATCH(X$1&amp;"/"&amp;$A$2,Data!$DY$1:$IB$1,0)))</f>
        <v>3</v>
      </c>
      <c r="Y60" s="215">
        <f>IF(ISERROR(INDEX(Data!$DY:$IB,MATCH($W60,Data!$DT:$DT,0),MATCH(Y$1&amp;"/"&amp;$A$2,Data!$DY$1:$IB$1,0)))=TRUE,0,INDEX(Data!$DY:$IB,MATCH($W60,Data!$DT:$DT,0),MATCH(Y$1&amp;"/"&amp;$A$2,Data!$DY$1:$IB$1,0)))</f>
        <v>3</v>
      </c>
      <c r="Z60" s="215">
        <f>IF(ISERROR(INDEX(Data!$DY:$IB,MATCH($W60,Data!$DT:$DT,0),MATCH(Z$1&amp;"/"&amp;$A$2,Data!$DY$1:$IB$1,0)))=TRUE,0,INDEX(Data!$DY:$IB,MATCH($W60,Data!$DT:$DT,0),MATCH(Z$1&amp;"/"&amp;$A$2,Data!$DY$1:$IB$1,0)))</f>
        <v>3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3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/R1/R2/R3</v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53</v>
      </c>
      <c r="AT60" s="204" t="str">
        <f>MID(INDEX(Data!A:A,MATCH(W60,Data!DT:DT,0)),2,5)</f>
        <v>53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INDEX($AR$3:$AR$82,MATCH(LARGE(COUNTIF($AQ$3:$AQ$82,"&lt;"&amp;$AQ$3:$AQ$82),ROWS(AQ$3:AQ60)),COUNTIF($AQ$3:$AQ$82,"&lt;"&amp;$AQ$3:$AQ$82),0))</f>
        <v/>
      </c>
      <c r="AX60" s="345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5" t="str">
        <f t="shared" ca="1" si="29"/>
        <v/>
      </c>
      <c r="B61" s="266"/>
      <c r="C61" s="267"/>
      <c r="D61" s="395" t="str">
        <f t="shared" ca="1" si="37"/>
        <v/>
      </c>
      <c r="E61" s="396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Róbert Hatvani</v>
      </c>
      <c r="X61" s="215">
        <f>IF(ISERROR(INDEX(Data!$DY:$IB,MATCH($W61,Data!$DT:$DT,0),MATCH(X$1&amp;"/"&amp;$A$2,Data!$DY$1:$IB$1,0)))=TRUE,0,INDEX(Data!$DY:$IB,MATCH($W61,Data!$DT:$DT,0),MATCH(X$1&amp;"/"&amp;$A$2,Data!$DY$1:$IB$1,0)))</f>
        <v>3</v>
      </c>
      <c r="Y61" s="215">
        <f>IF(ISERROR(INDEX(Data!$DY:$IB,MATCH($W61,Data!$DT:$DT,0),MATCH(Y$1&amp;"/"&amp;$A$2,Data!$DY$1:$IB$1,0)))=TRUE,0,INDEX(Data!$DY:$IB,MATCH($W61,Data!$DT:$DT,0),MATCH(Y$1&amp;"/"&amp;$A$2,Data!$DY$1:$IB$1,0)))</f>
        <v>3</v>
      </c>
      <c r="Z61" s="215">
        <f>IF(ISERROR(INDEX(Data!$DY:$IB,MATCH($W61,Data!$DT:$DT,0),MATCH(Z$1&amp;"/"&amp;$A$2,Data!$DY$1:$IB$1,0)))=TRUE,0,INDEX(Data!$DY:$IB,MATCH($W61,Data!$DT:$DT,0),MATCH(Z$1&amp;"/"&amp;$A$2,Data!$DY$1:$IB$1,0)))</f>
        <v>5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2</v>
      </c>
      <c r="AF61" s="213">
        <f t="shared" ca="1" si="36"/>
        <v>0</v>
      </c>
      <c r="AG61" s="213">
        <f t="shared" ca="1" si="36"/>
        <v>1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/R1/R2</v>
      </c>
      <c r="AM61" s="213" t="str">
        <f t="shared" ca="1" si="33"/>
        <v/>
      </c>
      <c r="AN61" s="213" t="str">
        <f t="shared" ca="1" si="34"/>
        <v>/R3</v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54</v>
      </c>
      <c r="AT61" s="204" t="str">
        <f>MID(INDEX(Data!A:A,MATCH(W61,Data!DT:DT,0)),2,5)</f>
        <v>54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INDEX($AR$3:$AR$82,MATCH(LARGE(COUNTIF($AQ$3:$AQ$82,"&lt;"&amp;$AQ$3:$AQ$82),ROWS(AQ$3:AQ61)),COUNTIF($AQ$3:$AQ$82,"&lt;"&amp;$AQ$3:$AQ$82),0))</f>
        <v/>
      </c>
      <c r="AX61" s="345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5" t="str">
        <f t="shared" ca="1" si="29"/>
        <v/>
      </c>
      <c r="B62" s="266"/>
      <c r="C62" s="267"/>
      <c r="D62" s="395" t="str">
        <f t="shared" ca="1" si="37"/>
        <v/>
      </c>
      <c r="E62" s="396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Franz Weichselbaumer</v>
      </c>
      <c r="X62" s="215">
        <f>IF(ISERROR(INDEX(Data!$DY:$IB,MATCH($W62,Data!$DT:$DT,0),MATCH(X$1&amp;"/"&amp;$A$2,Data!$DY$1:$IB$1,0)))=TRUE,0,INDEX(Data!$DY:$IB,MATCH($W62,Data!$DT:$DT,0),MATCH(X$1&amp;"/"&amp;$A$2,Data!$DY$1:$IB$1,0)))</f>
        <v>3</v>
      </c>
      <c r="Y62" s="215">
        <f>IF(ISERROR(INDEX(Data!$DY:$IB,MATCH($W62,Data!$DT:$DT,0),MATCH(Y$1&amp;"/"&amp;$A$2,Data!$DY$1:$IB$1,0)))=TRUE,0,INDEX(Data!$DY:$IB,MATCH($W62,Data!$DT:$DT,0),MATCH(Y$1&amp;"/"&amp;$A$2,Data!$DY$1:$IB$1,0)))</f>
        <v>3</v>
      </c>
      <c r="Z62" s="215">
        <f>IF(ISERROR(INDEX(Data!$DY:$IB,MATCH($W62,Data!$DT:$DT,0),MATCH(Z$1&amp;"/"&amp;$A$2,Data!$DY$1:$IB$1,0)))=TRUE,0,INDEX(Data!$DY:$IB,MATCH($W62,Data!$DT:$DT,0),MATCH(Z$1&amp;"/"&amp;$A$2,Data!$DY$1:$IB$1,0)))</f>
        <v>3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3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/R1/R2/R3</v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54</v>
      </c>
      <c r="AT62" s="204" t="str">
        <f>MID(INDEX(Data!A:A,MATCH(W62,Data!DT:DT,0)),2,5)</f>
        <v>55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INDEX($AR$3:$AR$82,MATCH(LARGE(COUNTIF($AQ$3:$AQ$82,"&lt;"&amp;$AQ$3:$AQ$82),ROWS(AQ$3:AQ62)),COUNTIF($AQ$3:$AQ$82,"&lt;"&amp;$AQ$3:$AQ$82),0))</f>
        <v/>
      </c>
      <c r="AX62" s="345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5" t="str">
        <f t="shared" ca="1" si="29"/>
        <v/>
      </c>
      <c r="B63" s="266"/>
      <c r="C63" s="267"/>
      <c r="D63" s="395" t="str">
        <f t="shared" ca="1" si="37"/>
        <v/>
      </c>
      <c r="E63" s="396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Christian Stepanek</v>
      </c>
      <c r="X63" s="215">
        <f>IF(ISERROR(INDEX(Data!$DY:$IB,MATCH($W63,Data!$DT:$DT,0),MATCH(X$1&amp;"/"&amp;$A$2,Data!$DY$1:$IB$1,0)))=TRUE,0,INDEX(Data!$DY:$IB,MATCH($W63,Data!$DT:$DT,0),MATCH(X$1&amp;"/"&amp;$A$2,Data!$DY$1:$IB$1,0)))</f>
        <v>3</v>
      </c>
      <c r="Y63" s="215">
        <f>IF(ISERROR(INDEX(Data!$DY:$IB,MATCH($W63,Data!$DT:$DT,0),MATCH(Y$1&amp;"/"&amp;$A$2,Data!$DY$1:$IB$1,0)))=TRUE,0,INDEX(Data!$DY:$IB,MATCH($W63,Data!$DT:$DT,0),MATCH(Y$1&amp;"/"&amp;$A$2,Data!$DY$1:$IB$1,0)))</f>
        <v>3</v>
      </c>
      <c r="Z63" s="215">
        <f>IF(ISERROR(INDEX(Data!$DY:$IB,MATCH($W63,Data!$DT:$DT,0),MATCH(Z$1&amp;"/"&amp;$A$2,Data!$DY$1:$IB$1,0)))=TRUE,0,INDEX(Data!$DY:$IB,MATCH($W63,Data!$DT:$DT,0),MATCH(Z$1&amp;"/"&amp;$A$2,Data!$DY$1:$IB$1,0)))</f>
        <v>3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3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>/R1/R2/R3</v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54</v>
      </c>
      <c r="AT63" s="204" t="str">
        <f>MID(INDEX(Data!A:A,MATCH(W63,Data!DT:DT,0)),2,5)</f>
        <v>56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INDEX($AR$3:$AR$82,MATCH(LARGE(COUNTIF($AQ$3:$AQ$82,"&lt;"&amp;$AQ$3:$AQ$82),ROWS(AQ$3:AQ63)),COUNTIF($AQ$3:$AQ$82,"&lt;"&amp;$AQ$3:$AQ$82),0))</f>
        <v/>
      </c>
      <c r="AX63" s="345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5" t="str">
        <f t="shared" ca="1" si="29"/>
        <v/>
      </c>
      <c r="B64" s="266"/>
      <c r="C64" s="267"/>
      <c r="D64" s="395" t="str">
        <f t="shared" ca="1" si="37"/>
        <v/>
      </c>
      <c r="E64" s="396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Alexander Datzinger</v>
      </c>
      <c r="X64" s="215">
        <f>IF(ISERROR(INDEX(Data!$DY:$IB,MATCH($W64,Data!$DT:$DT,0),MATCH(X$1&amp;"/"&amp;$A$2,Data!$DY$1:$IB$1,0)))=TRUE,0,INDEX(Data!$DY:$IB,MATCH($W64,Data!$DT:$DT,0),MATCH(X$1&amp;"/"&amp;$A$2,Data!$DY$1:$IB$1,0)))</f>
        <v>3</v>
      </c>
      <c r="Y64" s="215">
        <f>IF(ISERROR(INDEX(Data!$DY:$IB,MATCH($W64,Data!$DT:$DT,0),MATCH(Y$1&amp;"/"&amp;$A$2,Data!$DY$1:$IB$1,0)))=TRUE,0,INDEX(Data!$DY:$IB,MATCH($W64,Data!$DT:$DT,0),MATCH(Y$1&amp;"/"&amp;$A$2,Data!$DY$1:$IB$1,0)))</f>
        <v>4</v>
      </c>
      <c r="Z64" s="215">
        <f>IF(ISERROR(INDEX(Data!$DY:$IB,MATCH($W64,Data!$DT:$DT,0),MATCH(Z$1&amp;"/"&amp;$A$2,Data!$DY$1:$IB$1,0)))=TRUE,0,INDEX(Data!$DY:$IB,MATCH($W64,Data!$DT:$DT,0),MATCH(Z$1&amp;"/"&amp;$A$2,Data!$DY$1:$IB$1,0)))</f>
        <v>3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2</v>
      </c>
      <c r="AF64" s="213">
        <f t="shared" ca="1" si="36"/>
        <v>1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/R1/R3</v>
      </c>
      <c r="AM64" s="213" t="str">
        <f t="shared" ca="1" si="33"/>
        <v>/R2</v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57</v>
      </c>
      <c r="AT64" s="204" t="str">
        <f>MID(INDEX(Data!A:A,MATCH(W64,Data!DT:DT,0)),2,5)</f>
        <v>57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INDEX($AR$3:$AR$82,MATCH(LARGE(COUNTIF($AQ$3:$AQ$82,"&lt;"&amp;$AQ$3:$AQ$82),ROWS(AQ$3:AQ64)),COUNTIF($AQ$3:$AQ$82,"&lt;"&amp;$AQ$3:$AQ$82),0))</f>
        <v/>
      </c>
      <c r="AX64" s="345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5" t="str">
        <f t="shared" ca="1" si="29"/>
        <v/>
      </c>
      <c r="B65" s="266"/>
      <c r="C65" s="267"/>
      <c r="D65" s="395" t="str">
        <f t="shared" ca="1" si="37"/>
        <v/>
      </c>
      <c r="E65" s="396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Gabriele Gould</v>
      </c>
      <c r="X65" s="215">
        <f>IF(ISERROR(INDEX(Data!$DY:$IB,MATCH($W65,Data!$DT:$DT,0),MATCH(X$1&amp;"/"&amp;$A$2,Data!$DY$1:$IB$1,0)))=TRUE,0,INDEX(Data!$DY:$IB,MATCH($W65,Data!$DT:$DT,0),MATCH(X$1&amp;"/"&amp;$A$2,Data!$DY$1:$IB$1,0)))</f>
        <v>6</v>
      </c>
      <c r="Y65" s="215">
        <f>IF(ISERROR(INDEX(Data!$DY:$IB,MATCH($W65,Data!$DT:$DT,0),MATCH(Y$1&amp;"/"&amp;$A$2,Data!$DY$1:$IB$1,0)))=TRUE,0,INDEX(Data!$DY:$IB,MATCH($W65,Data!$DT:$DT,0),MATCH(Y$1&amp;"/"&amp;$A$2,Data!$DY$1:$IB$1,0)))</f>
        <v>5</v>
      </c>
      <c r="Z65" s="215">
        <f>IF(ISERROR(INDEX(Data!$DY:$IB,MATCH($W65,Data!$DT:$DT,0),MATCH(Z$1&amp;"/"&amp;$A$2,Data!$DY$1:$IB$1,0)))=TRUE,0,INDEX(Data!$DY:$IB,MATCH($W65,Data!$DT:$DT,0),MATCH(Z$1&amp;"/"&amp;$A$2,Data!$DY$1:$IB$1,0)))</f>
        <v>4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1</v>
      </c>
      <c r="AG65" s="213">
        <f t="shared" ca="1" si="36"/>
        <v>1</v>
      </c>
      <c r="AH65" s="213">
        <f t="shared" ca="1" si="36"/>
        <v>1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>/R3</v>
      </c>
      <c r="AN65" s="213" t="str">
        <f t="shared" ca="1" si="34"/>
        <v>/R2</v>
      </c>
      <c r="AO65" s="213" t="str">
        <f t="shared" ca="1" si="35"/>
        <v>/R1</v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6</v>
      </c>
      <c r="AT65" s="204" t="str">
        <f>MID(INDEX(Data!A:A,MATCH(W65,Data!DT:DT,0)),2,5)</f>
        <v>6</v>
      </c>
      <c r="AU65" s="204" t="str">
        <f>INDEX(Data!DW:DW,MATCH(W65,Data!DT:DT,0))</f>
        <v>W</v>
      </c>
      <c r="AV65" s="204" t="str">
        <f t="shared" ca="1" si="31"/>
        <v/>
      </c>
      <c r="AW65" s="204" t="str">
        <f t="array" aca="1" ref="AW65" ca="1">INDEX($AR$3:$AR$82,MATCH(LARGE(COUNTIF($AQ$3:$AQ$82,"&lt;"&amp;$AQ$3:$AQ$82),ROWS(AQ$3:AQ65)),COUNTIF($AQ$3:$AQ$82,"&lt;"&amp;$AQ$3:$AQ$82),0))</f>
        <v/>
      </c>
      <c r="AX65" s="345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5" t="str">
        <f t="shared" ca="1" si="29"/>
        <v/>
      </c>
      <c r="B66" s="266"/>
      <c r="C66" s="267"/>
      <c r="D66" s="395" t="str">
        <f t="shared" ca="1" si="37"/>
        <v/>
      </c>
      <c r="E66" s="396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Michael Himmer</v>
      </c>
      <c r="X66" s="215">
        <f>IF(ISERROR(INDEX(Data!$DY:$IB,MATCH($W66,Data!$DT:$DT,0),MATCH(X$1&amp;"/"&amp;$A$2,Data!$DY$1:$IB$1,0)))=TRUE,0,INDEX(Data!$DY:$IB,MATCH($W66,Data!$DT:$DT,0),MATCH(X$1&amp;"/"&amp;$A$2,Data!$DY$1:$IB$1,0)))</f>
        <v>3</v>
      </c>
      <c r="Y66" s="215">
        <f>IF(ISERROR(INDEX(Data!$DY:$IB,MATCH($W66,Data!$DT:$DT,0),MATCH(Y$1&amp;"/"&amp;$A$2,Data!$DY$1:$IB$1,0)))=TRUE,0,INDEX(Data!$DY:$IB,MATCH($W66,Data!$DT:$DT,0),MATCH(Y$1&amp;"/"&amp;$A$2,Data!$DY$1:$IB$1,0)))</f>
        <v>4</v>
      </c>
      <c r="Z66" s="215">
        <f>IF(ISERROR(INDEX(Data!$DY:$IB,MATCH($W66,Data!$DT:$DT,0),MATCH(Z$1&amp;"/"&amp;$A$2,Data!$DY$1:$IB$1,0)))=TRUE,0,INDEX(Data!$DY:$IB,MATCH($W66,Data!$DT:$DT,0),MATCH(Z$1&amp;"/"&amp;$A$2,Data!$DY$1:$IB$1,0)))</f>
        <v>5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1</v>
      </c>
      <c r="AF66" s="213">
        <f t="shared" ca="1" si="36"/>
        <v>1</v>
      </c>
      <c r="AG66" s="213">
        <f t="shared" ca="1" si="36"/>
        <v>1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>/R1</v>
      </c>
      <c r="AM66" s="213" t="str">
        <f t="shared" ca="1" si="33"/>
        <v>/R2</v>
      </c>
      <c r="AN66" s="213" t="str">
        <f t="shared" ca="1" si="34"/>
        <v>/R3</v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58</v>
      </c>
      <c r="AT66" s="204" t="str">
        <f>MID(INDEX(Data!A:A,MATCH(W66,Data!DT:DT,0)),2,5)</f>
        <v>58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INDEX($AR$3:$AR$82,MATCH(LARGE(COUNTIF($AQ$3:$AQ$82,"&lt;"&amp;$AQ$3:$AQ$82),ROWS(AQ$3:AQ66)),COUNTIF($AQ$3:$AQ$82,"&lt;"&amp;$AQ$3:$AQ$82),0))</f>
        <v/>
      </c>
      <c r="AX66" s="345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5" t="str">
        <f t="shared" ca="1" si="29"/>
        <v/>
      </c>
      <c r="B67" s="266"/>
      <c r="C67" s="267"/>
      <c r="D67" s="395" t="str">
        <f t="shared" ca="1" si="37"/>
        <v/>
      </c>
      <c r="E67" s="396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Michaela Trimmel</v>
      </c>
      <c r="X67" s="215">
        <f>IF(ISERROR(INDEX(Data!$DY:$IB,MATCH($W67,Data!$DT:$DT,0),MATCH(X$1&amp;"/"&amp;$A$2,Data!$DY$1:$IB$1,0)))=TRUE,0,INDEX(Data!$DY:$IB,MATCH($W67,Data!$DT:$DT,0),MATCH(X$1&amp;"/"&amp;$A$2,Data!$DY$1:$IB$1,0)))</f>
        <v>4</v>
      </c>
      <c r="Y67" s="215">
        <f>IF(ISERROR(INDEX(Data!$DY:$IB,MATCH($W67,Data!$DT:$DT,0),MATCH(Y$1&amp;"/"&amp;$A$2,Data!$DY$1:$IB$1,0)))=TRUE,0,INDEX(Data!$DY:$IB,MATCH($W67,Data!$DT:$DT,0),MATCH(Y$1&amp;"/"&amp;$A$2,Data!$DY$1:$IB$1,0)))</f>
        <v>5</v>
      </c>
      <c r="Z67" s="215">
        <f>IF(ISERROR(INDEX(Data!$DY:$IB,MATCH($W67,Data!$DT:$DT,0),MATCH(Z$1&amp;"/"&amp;$A$2,Data!$DY$1:$IB$1,0)))=TRUE,0,INDEX(Data!$DY:$IB,MATCH($W67,Data!$DT:$DT,0),MATCH(Z$1&amp;"/"&amp;$A$2,Data!$DY$1:$IB$1,0)))</f>
        <v>5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1</v>
      </c>
      <c r="AG67" s="213">
        <f t="shared" ca="1" si="36"/>
        <v>2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>/R1</v>
      </c>
      <c r="AN67" s="213" t="str">
        <f t="shared" ca="1" si="34"/>
        <v>/R2/R3</v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7</v>
      </c>
      <c r="AT67" s="204" t="str">
        <f>MID(INDEX(Data!A:A,MATCH(W67,Data!DT:DT,0)),2,5)</f>
        <v>7</v>
      </c>
      <c r="AU67" s="204" t="str">
        <f>INDEX(Data!DW:DW,MATCH(W67,Data!DT:DT,0))</f>
        <v>W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INDEX($AR$3:$AR$82,MATCH(LARGE(COUNTIF($AQ$3:$AQ$82,"&lt;"&amp;$AQ$3:$AQ$82),ROWS(AQ$3:AQ67)),COUNTIF($AQ$3:$AQ$82,"&lt;"&amp;$AQ$3:$AQ$82),0))</f>
        <v/>
      </c>
      <c r="AX67" s="345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5" t="str">
        <f t="shared" ca="1" si="29"/>
        <v/>
      </c>
      <c r="B68" s="266"/>
      <c r="C68" s="267"/>
      <c r="D68" s="395" t="str">
        <f t="shared" ca="1" si="37"/>
        <v/>
      </c>
      <c r="E68" s="396"/>
      <c r="F68" s="259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Dominik Killinger</v>
      </c>
      <c r="X68" s="215">
        <f>IF(ISERROR(INDEX(Data!$DY:$IB,MATCH($W68,Data!$DT:$DT,0),MATCH(X$1&amp;"/"&amp;$A$2,Data!$DY$1:$IB$1,0)))=TRUE,0,INDEX(Data!$DY:$IB,MATCH($W68,Data!$DT:$DT,0),MATCH(X$1&amp;"/"&amp;$A$2,Data!$DY$1:$IB$1,0)))</f>
        <v>3</v>
      </c>
      <c r="Y68" s="215">
        <f>IF(ISERROR(INDEX(Data!$DY:$IB,MATCH($W68,Data!$DT:$DT,0),MATCH(Y$1&amp;"/"&amp;$A$2,Data!$DY$1:$IB$1,0)))=TRUE,0,INDEX(Data!$DY:$IB,MATCH($W68,Data!$DT:$DT,0),MATCH(Y$1&amp;"/"&amp;$A$2,Data!$DY$1:$IB$1,0)))</f>
        <v>5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1</v>
      </c>
      <c r="AF68" s="213">
        <f t="shared" ca="1" si="36"/>
        <v>0</v>
      </c>
      <c r="AG68" s="213">
        <f t="shared" ca="1" si="36"/>
        <v>1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>/R1</v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>/R2</v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str">
        <f>INDEX(Data!DX:DX,MATCH(W68,Data!DT:DT,0))</f>
        <v>NF</v>
      </c>
      <c r="AT68" s="204" t="str">
        <f>MID(INDEX(Data!A:A,MATCH(W68,Data!DT:DT,0)),2,5)</f>
        <v>NF0</v>
      </c>
      <c r="AU68" s="204" t="str">
        <f>INDEX(Data!DW:DW,MATCH(W68,Data!DT:DT,0))</f>
        <v>M</v>
      </c>
      <c r="AV68" s="204" t="str">
        <f t="shared" ca="1" si="40"/>
        <v/>
      </c>
      <c r="AW68" s="204" t="str">
        <f t="array" aca="1" ref="AW68" ca="1">INDEX($AR$3:$AR$82,MATCH(LARGE(COUNTIF($AQ$3:$AQ$82,"&lt;"&amp;$AQ$3:$AQ$82),ROWS(AQ$3:AQ68)),COUNTIF($AQ$3:$AQ$82,"&lt;"&amp;$AQ$3:$AQ$82),0))</f>
        <v/>
      </c>
      <c r="AX68" s="345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5" t="str">
        <f t="shared" ca="1" si="29"/>
        <v/>
      </c>
      <c r="B69" s="266"/>
      <c r="C69" s="267"/>
      <c r="D69" s="395" t="str">
        <f t="shared" ca="1" si="37"/>
        <v/>
      </c>
      <c r="E69" s="396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Hannes Buschenreithner</v>
      </c>
      <c r="X69" s="215">
        <f>IF(ISERROR(INDEX(Data!$DY:$IB,MATCH($W69,Data!$DT:$DT,0),MATCH(X$1&amp;"/"&amp;$A$2,Data!$DY$1:$IB$1,0)))=TRUE,0,INDEX(Data!$DY:$IB,MATCH($W69,Data!$DT:$DT,0),MATCH(X$1&amp;"/"&amp;$A$2,Data!$DY$1:$IB$1,0)))</f>
        <v>4</v>
      </c>
      <c r="Y69" s="215">
        <f>IF(ISERROR(INDEX(Data!$DY:$IB,MATCH($W69,Data!$DT:$DT,0),MATCH(Y$1&amp;"/"&amp;$A$2,Data!$DY$1:$IB$1,0)))=TRUE,0,INDEX(Data!$DY:$IB,MATCH($W69,Data!$DT:$DT,0),MATCH(Y$1&amp;"/"&amp;$A$2,Data!$DY$1:$IB$1,0)))</f>
        <v>3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1</v>
      </c>
      <c r="AF69" s="213">
        <f t="shared" ca="1" si="36"/>
        <v>1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>/R2</v>
      </c>
      <c r="AM69" s="213" t="str">
        <f t="shared" ca="1" si="43"/>
        <v>/R1</v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str">
        <f>INDEX(Data!DX:DX,MATCH(W69,Data!DT:DT,0))</f>
        <v>NF</v>
      </c>
      <c r="AT69" s="204" t="str">
        <f>MID(INDEX(Data!A:A,MATCH(W69,Data!DT:DT,0)),2,5)</f>
        <v>NF1</v>
      </c>
      <c r="AU69" s="204" t="str">
        <f>INDEX(Data!DW:DW,MATCH(W69,Data!DT:DT,0))</f>
        <v>M</v>
      </c>
      <c r="AV69" s="204" t="str">
        <f t="shared" ca="1" si="40"/>
        <v/>
      </c>
      <c r="AW69" s="204" t="str">
        <f t="array" aca="1" ref="AW69" ca="1">INDEX($AR$3:$AR$82,MATCH(LARGE(COUNTIF($AQ$3:$AQ$82,"&lt;"&amp;$AQ$3:$AQ$82),ROWS(AQ$3:AQ69)),COUNTIF($AQ$3:$AQ$82,"&lt;"&amp;$AQ$3:$AQ$82),0))</f>
        <v/>
      </c>
      <c r="AX69" s="345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5" t="str">
        <f t="shared" ca="1" si="29"/>
        <v/>
      </c>
      <c r="B70" s="266"/>
      <c r="C70" s="267"/>
      <c r="D70" s="395" t="str">
        <f t="shared" ca="1" si="37"/>
        <v/>
      </c>
      <c r="E70" s="396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INDEX($AR$3:$AR$82,MATCH(LARGE(COUNTIF($AQ$3:$AQ$82,"&lt;"&amp;$AQ$3:$AQ$82),ROWS(AQ$3:AQ70)),COUNTIF($AQ$3:$AQ$82,"&lt;"&amp;$AQ$3:$AQ$82),0))</f>
        <v/>
      </c>
      <c r="AX70" s="345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5" t="str">
        <f t="shared" ca="1" si="29"/>
        <v/>
      </c>
      <c r="B71" s="266"/>
      <c r="C71" s="267"/>
      <c r="D71" s="395" t="str">
        <f t="shared" ca="1" si="37"/>
        <v/>
      </c>
      <c r="E71" s="396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INDEX($AR$3:$AR$82,MATCH(LARGE(COUNTIF($AQ$3:$AQ$82,"&lt;"&amp;$AQ$3:$AQ$82),ROWS(AQ$3:AQ71)),COUNTIF($AQ$3:$AQ$82,"&lt;"&amp;$AQ$3:$AQ$82),0))</f>
        <v/>
      </c>
      <c r="AX71" s="345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5" t="str">
        <f t="shared" ca="1" si="29"/>
        <v/>
      </c>
      <c r="B72" s="266"/>
      <c r="C72" s="267"/>
      <c r="D72" s="395" t="str">
        <f t="shared" ca="1" si="37"/>
        <v/>
      </c>
      <c r="E72" s="396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INDEX($AR$3:$AR$82,MATCH(LARGE(COUNTIF($AQ$3:$AQ$82,"&lt;"&amp;$AQ$3:$AQ$82),ROWS(AQ$3:AQ72)),COUNTIF($AQ$3:$AQ$82,"&lt;"&amp;$AQ$3:$AQ$82),0))</f>
        <v/>
      </c>
      <c r="AX72" s="345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5" t="str">
        <f t="shared" ca="1" si="29"/>
        <v/>
      </c>
      <c r="B73" s="266"/>
      <c r="C73" s="267"/>
      <c r="D73" s="395" t="str">
        <f t="shared" ca="1" si="37"/>
        <v/>
      </c>
      <c r="E73" s="396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INDEX($AR$3:$AR$82,MATCH(LARGE(COUNTIF($AQ$3:$AQ$82,"&lt;"&amp;$AQ$3:$AQ$82),ROWS(AQ$3:AQ73)),COUNTIF($AQ$3:$AQ$82,"&lt;"&amp;$AQ$3:$AQ$82),0))</f>
        <v/>
      </c>
      <c r="AX73" s="345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5" t="str">
        <f t="shared" ca="1" si="29"/>
        <v/>
      </c>
      <c r="B74" s="266"/>
      <c r="C74" s="267"/>
      <c r="D74" s="395" t="str">
        <f t="shared" ca="1" si="37"/>
        <v/>
      </c>
      <c r="E74" s="396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INDEX($AR$3:$AR$82,MATCH(LARGE(COUNTIF($AQ$3:$AQ$82,"&lt;"&amp;$AQ$3:$AQ$82),ROWS(AQ$3:AQ74)),COUNTIF($AQ$3:$AQ$82,"&lt;"&amp;$AQ$3:$AQ$82),0))</f>
        <v/>
      </c>
      <c r="AX74" s="345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5" t="str">
        <f t="shared" ca="1" si="29"/>
        <v/>
      </c>
      <c r="B75" s="266"/>
      <c r="C75" s="267"/>
      <c r="D75" s="395" t="str">
        <f t="shared" ca="1" si="37"/>
        <v/>
      </c>
      <c r="E75" s="396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INDEX($AR$3:$AR$82,MATCH(LARGE(COUNTIF($AQ$3:$AQ$82,"&lt;"&amp;$AQ$3:$AQ$82),ROWS(AQ$3:AQ75)),COUNTIF($AQ$3:$AQ$82,"&lt;"&amp;$AQ$3:$AQ$82),0))</f>
        <v/>
      </c>
      <c r="AX75" s="345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5" t="str">
        <f t="shared" ca="1" si="29"/>
        <v/>
      </c>
      <c r="B76" s="266"/>
      <c r="C76" s="267"/>
      <c r="D76" s="395" t="str">
        <f t="shared" ca="1" si="37"/>
        <v/>
      </c>
      <c r="E76" s="396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INDEX($AR$3:$AR$82,MATCH(LARGE(COUNTIF($AQ$3:$AQ$82,"&lt;"&amp;$AQ$3:$AQ$82),ROWS(AQ$3:AQ76)),COUNTIF($AQ$3:$AQ$82,"&lt;"&amp;$AQ$3:$AQ$82),0))</f>
        <v/>
      </c>
      <c r="AX76" s="345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5" t="str">
        <f t="shared" ca="1" si="29"/>
        <v/>
      </c>
      <c r="B77" s="266"/>
      <c r="C77" s="267"/>
      <c r="D77" s="395" t="str">
        <f t="shared" ca="1" si="37"/>
        <v/>
      </c>
      <c r="E77" s="396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INDEX($AR$3:$AR$82,MATCH(LARGE(COUNTIF($AQ$3:$AQ$82,"&lt;"&amp;$AQ$3:$AQ$82),ROWS(AQ$3:AQ77)),COUNTIF($AQ$3:$AQ$82,"&lt;"&amp;$AQ$3:$AQ$82),0))</f>
        <v/>
      </c>
      <c r="AX77" s="345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5" t="str">
        <f t="shared" ca="1" si="29"/>
        <v/>
      </c>
      <c r="B78" s="266"/>
      <c r="C78" s="267"/>
      <c r="D78" s="395" t="str">
        <f t="shared" ca="1" si="37"/>
        <v/>
      </c>
      <c r="E78" s="396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INDEX($AR$3:$AR$82,MATCH(LARGE(COUNTIF($AQ$3:$AQ$82,"&lt;"&amp;$AQ$3:$AQ$82),ROWS(AQ$3:AQ78)),COUNTIF($AQ$3:$AQ$82,"&lt;"&amp;$AQ$3:$AQ$82),0))</f>
        <v/>
      </c>
      <c r="AX78" s="345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5" t="str">
        <f t="shared" ca="1" si="29"/>
        <v/>
      </c>
      <c r="B79" s="266"/>
      <c r="C79" s="267"/>
      <c r="D79" s="395" t="str">
        <f t="shared" ca="1" si="37"/>
        <v/>
      </c>
      <c r="E79" s="396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INDEX($AR$3:$AR$82,MATCH(LARGE(COUNTIF($AQ$3:$AQ$82,"&lt;"&amp;$AQ$3:$AQ$82),ROWS(AQ$3:AQ79)),COUNTIF($AQ$3:$AQ$82,"&lt;"&amp;$AQ$3:$AQ$82),0))</f>
        <v/>
      </c>
      <c r="AX79" s="345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5" t="str">
        <f t="shared" ca="1" si="29"/>
        <v/>
      </c>
      <c r="B80" s="266"/>
      <c r="C80" s="267"/>
      <c r="D80" s="395" t="str">
        <f t="shared" ca="1" si="37"/>
        <v/>
      </c>
      <c r="E80" s="396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INDEX($AR$3:$AR$82,MATCH(LARGE(COUNTIF($AQ$3:$AQ$82,"&lt;"&amp;$AQ$3:$AQ$82),ROWS(AQ$3:AQ80)),COUNTIF($AQ$3:$AQ$82,"&lt;"&amp;$AQ$3:$AQ$82),0))</f>
        <v/>
      </c>
      <c r="AX80" s="345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5" t="str">
        <f t="shared" ca="1" si="29"/>
        <v/>
      </c>
      <c r="B81" s="266"/>
      <c r="C81" s="267"/>
      <c r="D81" s="395" t="str">
        <f t="shared" ca="1" si="37"/>
        <v/>
      </c>
      <c r="E81" s="396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INDEX($AR$3:$AR$82,MATCH(LARGE(COUNTIF($AQ$3:$AQ$82,"&lt;"&amp;$AQ$3:$AQ$82),ROWS(AQ$3:AQ81)),COUNTIF($AQ$3:$AQ$82,"&lt;"&amp;$AQ$3:$AQ$82),0))</f>
        <v/>
      </c>
      <c r="AX81" s="345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5" t="str">
        <f t="shared" ca="1" si="29"/>
        <v/>
      </c>
      <c r="B82" s="266"/>
      <c r="C82" s="267"/>
      <c r="D82" s="395" t="str">
        <f t="shared" ca="1" si="37"/>
        <v/>
      </c>
      <c r="E82" s="396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INDEX($AR$3:$AR$82,MATCH(LARGE(COUNTIF($AQ$3:$AQ$82,"&lt;"&amp;$AQ$3:$AQ$82),ROWS(AQ$3:AQ82)),COUNTIF($AQ$3:$AQ$82,"&lt;"&amp;$AQ$3:$AQ$82),0))</f>
        <v/>
      </c>
      <c r="AX82" s="345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5" t="str">
        <f t="shared" ca="1" si="29"/>
        <v/>
      </c>
      <c r="B83" s="266"/>
      <c r="C83" s="267"/>
      <c r="D83" s="395" t="str">
        <f t="shared" ref="D83:D98" ca="1" si="49">INDEX(AV:AV,MATCH(A83,AR:AR,0))</f>
        <v/>
      </c>
      <c r="E83" s="396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e">
        <f t="array" aca="1" ref="AW83" ca="1">INDEX($AR$3:$AR$82,MATCH(LARGE(COUNTIF($AQ$3:$AQ$82,"&lt;"&amp;$AQ$3:$AQ$82),ROWS(AQ$3:AQ83)),COUNTIF($AQ$3:$AQ$82,"&lt;"&amp;$AQ$3:$AQ$82),0))</f>
        <v>#NUM!</v>
      </c>
      <c r="AX83" s="345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5" t="str">
        <f t="shared" ca="1" si="29"/>
        <v/>
      </c>
      <c r="B84" s="266"/>
      <c r="C84" s="267"/>
      <c r="D84" s="395" t="str">
        <f t="shared" ca="1" si="49"/>
        <v/>
      </c>
      <c r="E84" s="396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e">
        <f t="array" aca="1" ref="AW84" ca="1">INDEX($AR$3:$AR$82,MATCH(LARGE(COUNTIF($AQ$3:$AQ$82,"&lt;"&amp;$AQ$3:$AQ$82),ROWS(AQ$3:AQ84)),COUNTIF($AQ$3:$AQ$82,"&lt;"&amp;$AQ$3:$AQ$82),0))</f>
        <v>#NUM!</v>
      </c>
      <c r="AX84" s="345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5" t="str">
        <f t="shared" ca="1" si="29"/>
        <v/>
      </c>
      <c r="B85" s="266"/>
      <c r="C85" s="267"/>
      <c r="D85" s="395" t="str">
        <f t="shared" ca="1" si="49"/>
        <v/>
      </c>
      <c r="E85" s="396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e">
        <f t="array" aca="1" ref="AW85" ca="1">INDEX($AR$3:$AR$82,MATCH(LARGE(COUNTIF($AQ$3:$AQ$82,"&lt;"&amp;$AQ$3:$AQ$82),ROWS(AQ$3:AQ85)),COUNTIF($AQ$3:$AQ$82,"&lt;"&amp;$AQ$3:$AQ$82),0))</f>
        <v>#NUM!</v>
      </c>
      <c r="AX85" s="345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5" t="str">
        <f t="shared" ref="A86:A97" ca="1" si="60">AW70</f>
        <v/>
      </c>
      <c r="B86" s="266"/>
      <c r="C86" s="267"/>
      <c r="D86" s="395" t="str">
        <f t="shared" ca="1" si="49"/>
        <v/>
      </c>
      <c r="E86" s="396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e">
        <f t="array" aca="1" ref="AW86" ca="1">INDEX($AR$3:$AR$82,MATCH(LARGE(COUNTIF($AQ$3:$AQ$82,"&lt;"&amp;$AQ$3:$AQ$82),ROWS(AQ$3:AQ86)),COUNTIF($AQ$3:$AQ$82,"&lt;"&amp;$AQ$3:$AQ$82),0))</f>
        <v>#NUM!</v>
      </c>
      <c r="AX86" s="345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5" t="str">
        <f t="shared" ca="1" si="60"/>
        <v/>
      </c>
      <c r="B87" s="266"/>
      <c r="C87" s="267"/>
      <c r="D87" s="395" t="str">
        <f t="shared" ca="1" si="49"/>
        <v/>
      </c>
      <c r="E87" s="396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e">
        <f t="array" aca="1" ref="AW87" ca="1">INDEX($AR$3:$AR$82,MATCH(LARGE(COUNTIF($AQ$3:$AQ$82,"&lt;"&amp;$AQ$3:$AQ$82),ROWS(AQ$3:AQ87)),COUNTIF($AQ$3:$AQ$82,"&lt;"&amp;$AQ$3:$AQ$82),0))</f>
        <v>#NUM!</v>
      </c>
      <c r="AX87" s="345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5" t="str">
        <f t="shared" ca="1" si="60"/>
        <v/>
      </c>
      <c r="B88" s="266"/>
      <c r="C88" s="267"/>
      <c r="D88" s="395" t="str">
        <f t="shared" ca="1" si="49"/>
        <v/>
      </c>
      <c r="E88" s="396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e">
        <f t="array" aca="1" ref="AW88" ca="1">INDEX($AR$3:$AR$82,MATCH(LARGE(COUNTIF($AQ$3:$AQ$82,"&lt;"&amp;$AQ$3:$AQ$82),ROWS(AQ$3:AQ88)),COUNTIF($AQ$3:$AQ$82,"&lt;"&amp;$AQ$3:$AQ$82),0))</f>
        <v>#NUM!</v>
      </c>
      <c r="AX88" s="345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5" t="str">
        <f t="shared" ca="1" si="60"/>
        <v/>
      </c>
      <c r="B89" s="266"/>
      <c r="C89" s="267"/>
      <c r="D89" s="395" t="str">
        <f t="shared" ca="1" si="49"/>
        <v/>
      </c>
      <c r="E89" s="396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e">
        <f t="array" aca="1" ref="AW89" ca="1">INDEX($AR$3:$AR$82,MATCH(LARGE(COUNTIF($AQ$3:$AQ$82,"&lt;"&amp;$AQ$3:$AQ$82),ROWS(AQ$3:AQ89)),COUNTIF($AQ$3:$AQ$82,"&lt;"&amp;$AQ$3:$AQ$82),0))</f>
        <v>#NUM!</v>
      </c>
      <c r="AX89" s="345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5" t="str">
        <f t="shared" ca="1" si="60"/>
        <v/>
      </c>
      <c r="B90" s="266"/>
      <c r="C90" s="267"/>
      <c r="D90" s="395" t="str">
        <f t="shared" ca="1" si="49"/>
        <v/>
      </c>
      <c r="E90" s="396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e">
        <f t="array" aca="1" ref="AW90" ca="1">INDEX($AR$3:$AR$82,MATCH(LARGE(COUNTIF($AQ$3:$AQ$82,"&lt;"&amp;$AQ$3:$AQ$82),ROWS(AQ$3:AQ90)),COUNTIF($AQ$3:$AQ$82,"&lt;"&amp;$AQ$3:$AQ$82),0))</f>
        <v>#NUM!</v>
      </c>
      <c r="AX90" s="345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5" t="str">
        <f t="shared" ca="1" si="60"/>
        <v/>
      </c>
      <c r="B91" s="266"/>
      <c r="C91" s="267"/>
      <c r="D91" s="395" t="str">
        <f t="shared" ca="1" si="49"/>
        <v/>
      </c>
      <c r="E91" s="396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e">
        <f t="array" aca="1" ref="AW91" ca="1">INDEX($AR$3:$AR$82,MATCH(LARGE(COUNTIF($AQ$3:$AQ$82,"&lt;"&amp;$AQ$3:$AQ$82),ROWS(AQ$3:AQ91)),COUNTIF($AQ$3:$AQ$82,"&lt;"&amp;$AQ$3:$AQ$82),0))</f>
        <v>#NUM!</v>
      </c>
      <c r="AX91" s="345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5" t="str">
        <f t="shared" ca="1" si="60"/>
        <v/>
      </c>
      <c r="B92" s="266"/>
      <c r="C92" s="267"/>
      <c r="D92" s="395" t="str">
        <f t="shared" ca="1" si="49"/>
        <v/>
      </c>
      <c r="E92" s="396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e">
        <f t="array" aca="1" ref="AW92" ca="1">INDEX($AR$3:$AR$82,MATCH(LARGE(COUNTIF($AQ$3:$AQ$82,"&lt;"&amp;$AQ$3:$AQ$82),ROWS(AQ$3:AQ92)),COUNTIF($AQ$3:$AQ$82,"&lt;"&amp;$AQ$3:$AQ$82),0))</f>
        <v>#NUM!</v>
      </c>
      <c r="AX92" s="345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5" t="str">
        <f t="shared" ca="1" si="60"/>
        <v/>
      </c>
      <c r="B93" s="266"/>
      <c r="C93" s="267"/>
      <c r="D93" s="395" t="str">
        <f t="shared" ca="1" si="49"/>
        <v/>
      </c>
      <c r="E93" s="396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e">
        <f t="array" aca="1" ref="AW93" ca="1">INDEX($AR$3:$AR$82,MATCH(LARGE(COUNTIF($AQ$3:$AQ$82,"&lt;"&amp;$AQ$3:$AQ$82),ROWS(AQ$3:AQ93)),COUNTIF($AQ$3:$AQ$82,"&lt;"&amp;$AQ$3:$AQ$82),0))</f>
        <v>#NUM!</v>
      </c>
      <c r="AX93" s="345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5" t="str">
        <f t="shared" ca="1" si="60"/>
        <v/>
      </c>
      <c r="B94" s="266"/>
      <c r="C94" s="267"/>
      <c r="D94" s="395" t="str">
        <f t="shared" ca="1" si="49"/>
        <v/>
      </c>
      <c r="E94" s="396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e">
        <f t="array" aca="1" ref="AW94" ca="1">INDEX($AR$3:$AR$82,MATCH(LARGE(COUNTIF($AQ$3:$AQ$82,"&lt;"&amp;$AQ$3:$AQ$82),ROWS(AQ$3:AQ94)),COUNTIF($AQ$3:$AQ$82,"&lt;"&amp;$AQ$3:$AQ$82),0))</f>
        <v>#NUM!</v>
      </c>
      <c r="AX94" s="345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5" t="str">
        <f t="shared" ca="1" si="60"/>
        <v/>
      </c>
      <c r="B95" s="266"/>
      <c r="C95" s="267"/>
      <c r="D95" s="395" t="str">
        <f t="shared" ca="1" si="49"/>
        <v/>
      </c>
      <c r="E95" s="396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e">
        <f t="array" aca="1" ref="AW95" ca="1">INDEX($AR$3:$AR$82,MATCH(LARGE(COUNTIF($AQ$3:$AQ$82,"&lt;"&amp;$AQ$3:$AQ$82),ROWS(AQ$3:AQ95)),COUNTIF($AQ$3:$AQ$82,"&lt;"&amp;$AQ$3:$AQ$82),0))</f>
        <v>#NUM!</v>
      </c>
      <c r="AX95" s="345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5" t="str">
        <f t="shared" ca="1" si="60"/>
        <v/>
      </c>
      <c r="B96" s="266"/>
      <c r="C96" s="267"/>
      <c r="D96" s="395" t="str">
        <f t="shared" ca="1" si="49"/>
        <v/>
      </c>
      <c r="E96" s="396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e">
        <f t="array" aca="1" ref="AW96" ca="1">INDEX($AR$3:$AR$82,MATCH(LARGE(COUNTIF($AQ$3:$AQ$82,"&lt;"&amp;$AQ$3:$AQ$82),ROWS(AQ$3:AQ96)),COUNTIF($AQ$3:$AQ$82,"&lt;"&amp;$AQ$3:$AQ$82),0))</f>
        <v>#NUM!</v>
      </c>
      <c r="AX96" s="345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5" t="str">
        <f t="shared" ca="1" si="60"/>
        <v/>
      </c>
      <c r="B97" s="266"/>
      <c r="C97" s="267"/>
      <c r="D97" s="395" t="str">
        <f t="shared" ca="1" si="49"/>
        <v/>
      </c>
      <c r="E97" s="396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e">
        <f t="array" aca="1" ref="AW97" ca="1">INDEX($AR$3:$AR$82,MATCH(LARGE(COUNTIF($AQ$3:$AQ$82,"&lt;"&amp;$AQ$3:$AQ$82),ROWS(AQ$3:AQ97)),COUNTIF($AQ$3:$AQ$82,"&lt;"&amp;$AQ$3:$AQ$82),0))</f>
        <v>#NUM!</v>
      </c>
      <c r="AX97" s="345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8" t="str">
        <f t="shared" ref="A98" ca="1" si="62">AW82</f>
        <v/>
      </c>
      <c r="B98" s="269"/>
      <c r="C98" s="270"/>
      <c r="D98" s="393" t="str">
        <f t="shared" ca="1" si="49"/>
        <v/>
      </c>
      <c r="E98" s="394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e">
        <f t="array" aca="1" ref="AW98" ca="1">INDEX($AR$3:$AR$82,MATCH(LARGE(COUNTIF($AQ$3:$AQ$82,"&lt;"&amp;$AQ$3:$AQ$82),ROWS(AQ$3:AQ98)),COUNTIF($AQ$3:$AQ$82,"&lt;"&amp;$AQ$3:$AQ$82),0))</f>
        <v>#NUM!</v>
      </c>
      <c r="AX98" s="345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2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e">
        <f t="array" aca="1" ref="AW99" ca="1">INDEX($AR$3:$AR$82,MATCH(LARGE(COUNTIF($AQ$3:$AQ$82,"&lt;"&amp;$AQ$3:$AQ$82),ROWS(AQ$3:AQ99)),COUNTIF($AQ$3:$AQ$82,"&lt;"&amp;$AQ$3:$AQ$82),0))</f>
        <v>#NUM!</v>
      </c>
      <c r="AX99" s="345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2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e">
        <f t="array" aca="1" ref="AW100" ca="1">INDEX($AR$3:$AR$82,MATCH(LARGE(COUNTIF($AQ$3:$AQ$82,"&lt;"&amp;$AQ$3:$AQ$82),ROWS(AQ$3:AQ100)),COUNTIF($AQ$3:$AQ$82,"&lt;"&amp;$AQ$3:$AQ$82),0))</f>
        <v>#NUM!</v>
      </c>
      <c r="AX100" s="345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2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e">
        <f t="array" aca="1" ref="AW101" ca="1">INDEX($AR$3:$AR$82,MATCH(LARGE(COUNTIF($AQ$3:$AQ$82,"&lt;"&amp;$AQ$3:$AQ$82),ROWS(AQ$3:AQ101)),COUNTIF($AQ$3:$AQ$82,"&lt;"&amp;$AQ$3:$AQ$82),0))</f>
        <v>#NUM!</v>
      </c>
      <c r="AX101" s="345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2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e">
        <f t="array" aca="1" ref="AW102" ca="1">INDEX($AR$3:$AR$82,MATCH(LARGE(COUNTIF($AQ$3:$AQ$82,"&lt;"&amp;$AQ$3:$AQ$82),ROWS(AQ$3:AQ102)),COUNTIF($AQ$3:$AQ$82,"&lt;"&amp;$AQ$3:$AQ$82),0))</f>
        <v>#NUM!</v>
      </c>
      <c r="AX102" s="345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2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INDEX($AR$3:$AR$82,MATCH(LARGE(COUNTIF($AQ$3:$AQ$82,"&lt;"&amp;$AQ$3:$AQ$82),ROWS(AQ$3:AQ103)),COUNTIF($AQ$3:$AQ$82,"&lt;"&amp;$AQ$3:$AQ$82),0))</f>
        <v>#NUM!</v>
      </c>
      <c r="AX103" s="345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2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INDEX($AR$3:$AR$82,MATCH(LARGE(COUNTIF($AQ$3:$AQ$82,"&lt;"&amp;$AQ$3:$AQ$82),ROWS(AQ$3:AQ104)),COUNTIF($AQ$3:$AQ$82,"&lt;"&amp;$AQ$3:$AQ$82),0))</f>
        <v>#NUM!</v>
      </c>
      <c r="AX104" s="345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2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INDEX($AR$3:$AR$82,MATCH(LARGE(COUNTIF($AQ$3:$AQ$82,"&lt;"&amp;$AQ$3:$AQ$82),ROWS(AQ$3:AQ105)),COUNTIF($AQ$3:$AQ$82,"&lt;"&amp;$AQ$3:$AQ$82),0))</f>
        <v>#NUM!</v>
      </c>
      <c r="AX105" s="345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2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INDEX($AR$3:$AR$82,MATCH(LARGE(COUNTIF($AQ$3:$AQ$82,"&lt;"&amp;$AQ$3:$AQ$82),ROWS(AQ$3:AQ106)),COUNTIF($AQ$3:$AQ$82,"&lt;"&amp;$AQ$3:$AQ$82),0))</f>
        <v>#NUM!</v>
      </c>
      <c r="AX106" s="345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2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INDEX($AR$3:$AR$82,MATCH(LARGE(COUNTIF($AQ$3:$AQ$82,"&lt;"&amp;$AQ$3:$AQ$82),ROWS(AQ$3:AQ107)),COUNTIF($AQ$3:$AQ$82,"&lt;"&amp;$AQ$3:$AQ$82),0))</f>
        <v>#NUM!</v>
      </c>
      <c r="AX107" s="345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2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INDEX($AR$3:$AR$82,MATCH(LARGE(COUNTIF($AQ$3:$AQ$82,"&lt;"&amp;$AQ$3:$AQ$82),ROWS(AQ$3:AQ108)),COUNTIF($AQ$3:$AQ$82,"&lt;"&amp;$AQ$3:$AQ$82),0))</f>
        <v>#NUM!</v>
      </c>
      <c r="AX108" s="345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2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INDEX($AR$3:$AR$82,MATCH(LARGE(COUNTIF($AQ$3:$AQ$82,"&lt;"&amp;$AQ$3:$AQ$82),ROWS(AQ$3:AQ109)),COUNTIF($AQ$3:$AQ$82,"&lt;"&amp;$AQ$3:$AQ$82),0))</f>
        <v>#NUM!</v>
      </c>
      <c r="AX109" s="345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2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INDEX($AR$3:$AR$82,MATCH(LARGE(COUNTIF($AQ$3:$AQ$82,"&lt;"&amp;$AQ$3:$AQ$82),ROWS(AQ$3:AQ110)),COUNTIF($AQ$3:$AQ$82,"&lt;"&amp;$AQ$3:$AQ$82),0))</f>
        <v>#NUM!</v>
      </c>
      <c r="AX110" s="345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2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INDEX($AR$3:$AR$82,MATCH(LARGE(COUNTIF($AQ$3:$AQ$82,"&lt;"&amp;$AQ$3:$AQ$82),ROWS(AQ$3:AQ111)),COUNTIF($AQ$3:$AQ$82,"&lt;"&amp;$AQ$3:$AQ$82),0))</f>
        <v>#NUM!</v>
      </c>
      <c r="AX111" s="345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2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INDEX($AR$3:$AR$82,MATCH(LARGE(COUNTIF($AQ$3:$AQ$82,"&lt;"&amp;$AQ$3:$AQ$82),ROWS(AQ$3:AQ112)),COUNTIF($AQ$3:$AQ$82,"&lt;"&amp;$AQ$3:$AQ$82),0))</f>
        <v>#NUM!</v>
      </c>
      <c r="AX112" s="345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2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INDEX($AR$3:$AR$82,MATCH(LARGE(COUNTIF($AQ$3:$AQ$82,"&lt;"&amp;$AQ$3:$AQ$82),ROWS(AQ$3:AQ113)),COUNTIF($AQ$3:$AQ$82,"&lt;"&amp;$AQ$3:$AQ$82),0))</f>
        <v>#NUM!</v>
      </c>
      <c r="AX113" s="345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2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INDEX($AR$3:$AR$82,MATCH(LARGE(COUNTIF($AQ$3:$AQ$82,"&lt;"&amp;$AQ$3:$AQ$82),ROWS(AQ$3:AQ114)),COUNTIF($AQ$3:$AQ$82,"&lt;"&amp;$AQ$3:$AQ$82),0))</f>
        <v>#NUM!</v>
      </c>
      <c r="AX114" s="345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2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INDEX($AR$3:$AR$82,MATCH(LARGE(COUNTIF($AQ$3:$AQ$82,"&lt;"&amp;$AQ$3:$AQ$82),ROWS(AQ$3:AQ115)),COUNTIF($AQ$3:$AQ$82,"&lt;"&amp;$AQ$3:$AQ$82),0))</f>
        <v>#NUM!</v>
      </c>
      <c r="AX115" s="345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2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INDEX($AR$3:$AR$82,MATCH(LARGE(COUNTIF($AQ$3:$AQ$82,"&lt;"&amp;$AQ$3:$AQ$82),ROWS(AQ$3:AQ116)),COUNTIF($AQ$3:$AQ$82,"&lt;"&amp;$AQ$3:$AQ$82),0))</f>
        <v>#NUM!</v>
      </c>
      <c r="AX116" s="345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2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INDEX($AR$3:$AR$82,MATCH(LARGE(COUNTIF($AQ$3:$AQ$82,"&lt;"&amp;$AQ$3:$AQ$82),ROWS(AQ$3:AQ117)),COUNTIF($AQ$3:$AQ$82,"&lt;"&amp;$AQ$3:$AQ$82),0))</f>
        <v>#NUM!</v>
      </c>
      <c r="AX117" s="345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2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INDEX($AR$3:$AR$82,MATCH(LARGE(COUNTIF($AQ$3:$AQ$82,"&lt;"&amp;$AQ$3:$AQ$82),ROWS(AQ$3:AQ118)),COUNTIF($AQ$3:$AQ$82,"&lt;"&amp;$AQ$3:$AQ$82),0))</f>
        <v>#NUM!</v>
      </c>
      <c r="AX118" s="345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2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INDEX($AR$3:$AR$82,MATCH(LARGE(COUNTIF($AQ$3:$AQ$82,"&lt;"&amp;$AQ$3:$AQ$82),ROWS(AQ$3:AQ119)),COUNTIF($AQ$3:$AQ$82,"&lt;"&amp;$AQ$3:$AQ$82),0))</f>
        <v>#NUM!</v>
      </c>
      <c r="AX119" s="345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2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INDEX($AR$3:$AR$82,MATCH(LARGE(COUNTIF($AQ$3:$AQ$82,"&lt;"&amp;$AQ$3:$AQ$82),ROWS(AQ$3:AQ120)),COUNTIF($AQ$3:$AQ$82,"&lt;"&amp;$AQ$3:$AQ$82),0))</f>
        <v>#NUM!</v>
      </c>
      <c r="AX120" s="345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2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INDEX($AR$3:$AR$82,MATCH(LARGE(COUNTIF($AQ$3:$AQ$82,"&lt;"&amp;$AQ$3:$AQ$82),ROWS(AQ$3:AQ121)),COUNTIF($AQ$3:$AQ$82,"&lt;"&amp;$AQ$3:$AQ$82),0))</f>
        <v>#NUM!</v>
      </c>
      <c r="AX121" s="345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2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INDEX($AR$3:$AR$82,MATCH(LARGE(COUNTIF($AQ$3:$AQ$82,"&lt;"&amp;$AQ$3:$AQ$82),ROWS(AQ$3:AQ122)),COUNTIF($AQ$3:$AQ$82,"&lt;"&amp;$AQ$3:$AQ$82),0))</f>
        <v>#NUM!</v>
      </c>
      <c r="AX122" s="345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2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INDEX($AR$3:$AR$82,MATCH(LARGE(COUNTIF($AQ$3:$AQ$82,"&lt;"&amp;$AQ$3:$AQ$82),ROWS(AQ$3:AQ123)),COUNTIF($AQ$3:$AQ$82,"&lt;"&amp;$AQ$3:$AQ$82),0))</f>
        <v>#NUM!</v>
      </c>
      <c r="AX123" s="345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2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INDEX($AR$3:$AR$82,MATCH(LARGE(COUNTIF($AQ$3:$AQ$82,"&lt;"&amp;$AQ$3:$AQ$82),ROWS(AQ$3:AQ124)),COUNTIF($AQ$3:$AQ$82,"&lt;"&amp;$AQ$3:$AQ$82),0))</f>
        <v>#NUM!</v>
      </c>
      <c r="AX124" s="345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2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INDEX($AR$3:$AR$82,MATCH(LARGE(COUNTIF($AQ$3:$AQ$82,"&lt;"&amp;$AQ$3:$AQ$82),ROWS(AQ$3:AQ125)),COUNTIF($AQ$3:$AQ$82,"&lt;"&amp;$AQ$3:$AQ$82),0))</f>
        <v>#NUM!</v>
      </c>
      <c r="AX125" s="345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2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INDEX($AR$3:$AR$82,MATCH(LARGE(COUNTIF($AQ$3:$AQ$82,"&lt;"&amp;$AQ$3:$AQ$82),ROWS(AQ$3:AQ126)),COUNTIF($AQ$3:$AQ$82,"&lt;"&amp;$AQ$3:$AQ$82),0))</f>
        <v>#NUM!</v>
      </c>
      <c r="AX126" s="345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2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INDEX($AR$3:$AR$82,MATCH(LARGE(COUNTIF($AQ$3:$AQ$82,"&lt;"&amp;$AQ$3:$AQ$82),ROWS(AQ$3:AQ127)),COUNTIF($AQ$3:$AQ$82,"&lt;"&amp;$AQ$3:$AQ$82),0))</f>
        <v>#NUM!</v>
      </c>
      <c r="AX127" s="345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2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INDEX($AR$3:$AR$82,MATCH(LARGE(COUNTIF($AQ$3:$AQ$82,"&lt;"&amp;$AQ$3:$AQ$82),ROWS(AQ$3:AQ128)),COUNTIF($AQ$3:$AQ$82,"&lt;"&amp;$AQ$3:$AQ$82),0))</f>
        <v>#NUM!</v>
      </c>
      <c r="AX128" s="345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2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INDEX($AR$3:$AR$82,MATCH(LARGE(COUNTIF($AQ$3:$AQ$82,"&lt;"&amp;$AQ$3:$AQ$82),ROWS(AQ$3:AQ129)),COUNTIF($AQ$3:$AQ$82,"&lt;"&amp;$AQ$3:$AQ$82),0))</f>
        <v>#NUM!</v>
      </c>
      <c r="AX129" s="345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2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INDEX($AR$3:$AR$82,MATCH(LARGE(COUNTIF($AQ$3:$AQ$82,"&lt;"&amp;$AQ$3:$AQ$82),ROWS(AQ$3:AQ130)),COUNTIF($AQ$3:$AQ$82,"&lt;"&amp;$AQ$3:$AQ$82),0))</f>
        <v>#NUM!</v>
      </c>
      <c r="AX130" s="345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2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INDEX($AR$3:$AR$82,MATCH(LARGE(COUNTIF($AQ$3:$AQ$82,"&lt;"&amp;$AQ$3:$AQ$82),ROWS(AQ$3:AQ131)),COUNTIF($AQ$3:$AQ$82,"&lt;"&amp;$AQ$3:$AQ$82),0))</f>
        <v>#NUM!</v>
      </c>
      <c r="AX131" s="345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2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INDEX($AR$3:$AR$82,MATCH(LARGE(COUNTIF($AQ$3:$AQ$82,"&lt;"&amp;$AQ$3:$AQ$82),ROWS(AQ$3:AQ132)),COUNTIF($AQ$3:$AQ$82,"&lt;"&amp;$AQ$3:$AQ$82),0))</f>
        <v>#NUM!</v>
      </c>
      <c r="AX132" s="345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2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INDEX($AR$3:$AR$82,MATCH(LARGE(COUNTIF($AQ$3:$AQ$82,"&lt;"&amp;$AQ$3:$AQ$82),ROWS(AQ$3:AQ133)),COUNTIF($AQ$3:$AQ$82,"&lt;"&amp;$AQ$3:$AQ$82),0))</f>
        <v>#NUM!</v>
      </c>
      <c r="AX133" s="345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2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INDEX($AR$3:$AR$82,MATCH(LARGE(COUNTIF($AQ$3:$AQ$82,"&lt;"&amp;$AQ$3:$AQ$82),ROWS(AQ$3:AQ134)),COUNTIF($AQ$3:$AQ$82,"&lt;"&amp;$AQ$3:$AQ$82),0))</f>
        <v>#NUM!</v>
      </c>
      <c r="AX134" s="345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2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INDEX($AR$3:$AR$82,MATCH(LARGE(COUNTIF($AQ$3:$AQ$82,"&lt;"&amp;$AQ$3:$AQ$82),ROWS(AQ$3:AQ135)),COUNTIF($AQ$3:$AQ$82,"&lt;"&amp;$AQ$3:$AQ$82),0))</f>
        <v>#NUM!</v>
      </c>
      <c r="AX135" s="345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2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INDEX($AR$3:$AR$82,MATCH(LARGE(COUNTIF($AQ$3:$AQ$82,"&lt;"&amp;$AQ$3:$AQ$82),ROWS(AQ$3:AQ136)),COUNTIF($AQ$3:$AQ$82,"&lt;"&amp;$AQ$3:$AQ$82),0))</f>
        <v>#NUM!</v>
      </c>
      <c r="AX136" s="345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2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INDEX($AR$3:$AR$82,MATCH(LARGE(COUNTIF($AQ$3:$AQ$82,"&lt;"&amp;$AQ$3:$AQ$82),ROWS(AQ$3:AQ137)),COUNTIF($AQ$3:$AQ$82,"&lt;"&amp;$AQ$3:$AQ$82),0))</f>
        <v>#NUM!</v>
      </c>
      <c r="AX137" s="345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2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INDEX($AR$3:$AR$82,MATCH(LARGE(COUNTIF($AQ$3:$AQ$82,"&lt;"&amp;$AQ$3:$AQ$82),ROWS(AQ$3:AQ138)),COUNTIF($AQ$3:$AQ$82,"&lt;"&amp;$AQ$3:$AQ$82),0))</f>
        <v>#NUM!</v>
      </c>
      <c r="AX138" s="345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2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INDEX($AR$3:$AR$82,MATCH(LARGE(COUNTIF($AQ$3:$AQ$82,"&lt;"&amp;$AQ$3:$AQ$82),ROWS(AQ$3:AQ139)),COUNTIF($AQ$3:$AQ$82,"&lt;"&amp;$AQ$3:$AQ$82),0))</f>
        <v>#NUM!</v>
      </c>
      <c r="AX139" s="345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2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INDEX($AR$3:$AR$82,MATCH(LARGE(COUNTIF($AQ$3:$AQ$82,"&lt;"&amp;$AQ$3:$AQ$82),ROWS(AQ$3:AQ140)),COUNTIF($AQ$3:$AQ$82,"&lt;"&amp;$AQ$3:$AQ$82),0))</f>
        <v>#NUM!</v>
      </c>
      <c r="AX140" s="345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2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INDEX($AR$3:$AR$82,MATCH(LARGE(COUNTIF($AQ$3:$AQ$82,"&lt;"&amp;$AQ$3:$AQ$82),ROWS(AQ$3:AQ141)),COUNTIF($AQ$3:$AQ$82,"&lt;"&amp;$AQ$3:$AQ$82),0))</f>
        <v>#NUM!</v>
      </c>
      <c r="AX141" s="345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2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INDEX($AR$3:$AR$82,MATCH(LARGE(COUNTIF($AQ$3:$AQ$82,"&lt;"&amp;$AQ$3:$AQ$82),ROWS(AQ$3:AQ142)),COUNTIF($AQ$3:$AQ$82,"&lt;"&amp;$AQ$3:$AQ$82),0))</f>
        <v>#NUM!</v>
      </c>
      <c r="AX142" s="345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2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INDEX($AR$3:$AR$82,MATCH(LARGE(COUNTIF($AQ$3:$AQ$82,"&lt;"&amp;$AQ$3:$AQ$82),ROWS(AQ$3:AQ143)),COUNTIF($AQ$3:$AQ$82,"&lt;"&amp;$AQ$3:$AQ$82),0))</f>
        <v>#NUM!</v>
      </c>
      <c r="AX143" s="345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2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INDEX($AR$3:$AR$82,MATCH(LARGE(COUNTIF($AQ$3:$AQ$82,"&lt;"&amp;$AQ$3:$AQ$82),ROWS(AQ$3:AQ144)),COUNTIF($AQ$3:$AQ$82,"&lt;"&amp;$AQ$3:$AQ$82),0))</f>
        <v>#NUM!</v>
      </c>
      <c r="AX144" s="345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2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INDEX($AR$3:$AR$82,MATCH(LARGE(COUNTIF($AQ$3:$AQ$82,"&lt;"&amp;$AQ$3:$AQ$82),ROWS(AQ$3:AQ145)),COUNTIF($AQ$3:$AQ$82,"&lt;"&amp;$AQ$3:$AQ$82),0))</f>
        <v>#NUM!</v>
      </c>
      <c r="AX145" s="345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2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INDEX($AR$3:$AR$82,MATCH(LARGE(COUNTIF($AQ$3:$AQ$82,"&lt;"&amp;$AQ$3:$AQ$82),ROWS(AQ$3:AQ146)),COUNTIF($AQ$3:$AQ$82,"&lt;"&amp;$AQ$3:$AQ$82),0))</f>
        <v>#NUM!</v>
      </c>
      <c r="AX146" s="345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2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INDEX($AR$3:$AR$82,MATCH(LARGE(COUNTIF($AQ$3:$AQ$82,"&lt;"&amp;$AQ$3:$AQ$82),ROWS(AQ$3:AQ147)),COUNTIF($AQ$3:$AQ$82,"&lt;"&amp;$AQ$3:$AQ$82),0))</f>
        <v>#NUM!</v>
      </c>
      <c r="AX147" s="345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2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INDEX($AR$3:$AR$82,MATCH(LARGE(COUNTIF($AQ$3:$AQ$82,"&lt;"&amp;$AQ$3:$AQ$82),ROWS(AQ$3:AQ148)),COUNTIF($AQ$3:$AQ$82,"&lt;"&amp;$AQ$3:$AQ$82),0))</f>
        <v>#NUM!</v>
      </c>
      <c r="AX148" s="345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2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INDEX($AR$3:$AR$82,MATCH(LARGE(COUNTIF($AQ$3:$AQ$82,"&lt;"&amp;$AQ$3:$AQ$82),ROWS(AQ$3:AQ149)),COUNTIF($AQ$3:$AQ$82,"&lt;"&amp;$AQ$3:$AQ$82),0))</f>
        <v>#NUM!</v>
      </c>
      <c r="AX149" s="345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2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INDEX($AR$3:$AR$82,MATCH(LARGE(COUNTIF($AQ$3:$AQ$82,"&lt;"&amp;$AQ$3:$AQ$82),ROWS(AQ$3:AQ150)),COUNTIF($AQ$3:$AQ$82,"&lt;"&amp;$AQ$3:$AQ$82),0))</f>
        <v>#NUM!</v>
      </c>
      <c r="AX150" s="345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2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INDEX($AR$3:$AR$82,MATCH(LARGE(COUNTIF($AQ$3:$AQ$82,"&lt;"&amp;$AQ$3:$AQ$82),ROWS(AQ$3:AQ151)),COUNTIF($AQ$3:$AQ$82,"&lt;"&amp;$AQ$3:$AQ$82),0))</f>
        <v>#NUM!</v>
      </c>
      <c r="AX151" s="345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2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INDEX($AR$3:$AR$82,MATCH(LARGE(COUNTIF($AQ$3:$AQ$82,"&lt;"&amp;$AQ$3:$AQ$82),ROWS(AQ$3:AQ152)),COUNTIF($AQ$3:$AQ$82,"&lt;"&amp;$AQ$3:$AQ$82),0))</f>
        <v>#NUM!</v>
      </c>
      <c r="AX152" s="345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2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INDEX($AR$3:$AR$82,MATCH(LARGE(COUNTIF($AQ$3:$AQ$82,"&lt;"&amp;$AQ$3:$AQ$82),ROWS(AQ$3:AQ153)),COUNTIF($AQ$3:$AQ$82,"&lt;"&amp;$AQ$3:$AQ$82),0))</f>
        <v>#NUM!</v>
      </c>
      <c r="AX153" s="345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2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INDEX($AR$3:$AR$82,MATCH(LARGE(COUNTIF($AQ$3:$AQ$82,"&lt;"&amp;$AQ$3:$AQ$82),ROWS(AQ$3:AQ154)),COUNTIF($AQ$3:$AQ$82,"&lt;"&amp;$AQ$3:$AQ$82),0))</f>
        <v>#NUM!</v>
      </c>
      <c r="AX154" s="345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2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INDEX($AR$3:$AR$82,MATCH(LARGE(COUNTIF($AQ$3:$AQ$82,"&lt;"&amp;$AQ$3:$AQ$82),ROWS(AQ$3:AQ155)),COUNTIF($AQ$3:$AQ$82,"&lt;"&amp;$AQ$3:$AQ$82),0))</f>
        <v>#NUM!</v>
      </c>
      <c r="AX155" s="345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2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INDEX($AR$3:$AR$82,MATCH(LARGE(COUNTIF($AQ$3:$AQ$82,"&lt;"&amp;$AQ$3:$AQ$82),ROWS(AQ$3:AQ156)),COUNTIF($AQ$3:$AQ$82,"&lt;"&amp;$AQ$3:$AQ$82),0))</f>
        <v>#NUM!</v>
      </c>
      <c r="AX156" s="345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2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INDEX($AR$3:$AR$82,MATCH(LARGE(COUNTIF($AQ$3:$AQ$82,"&lt;"&amp;$AQ$3:$AQ$82),ROWS(AQ$3:AQ157)),COUNTIF($AQ$3:$AQ$82,"&lt;"&amp;$AQ$3:$AQ$82),0))</f>
        <v>#NUM!</v>
      </c>
      <c r="AX157" s="345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2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INDEX($AR$3:$AR$82,MATCH(LARGE(COUNTIF($AQ$3:$AQ$82,"&lt;"&amp;$AQ$3:$AQ$82),ROWS(AQ$3:AQ158)),COUNTIF($AQ$3:$AQ$82,"&lt;"&amp;$AQ$3:$AQ$82),0))</f>
        <v>#NUM!</v>
      </c>
      <c r="AX158" s="345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2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INDEX($AR$3:$AR$82,MATCH(LARGE(COUNTIF($AQ$3:$AQ$82,"&lt;"&amp;$AQ$3:$AQ$82),ROWS(AQ$3:AQ159)),COUNTIF($AQ$3:$AQ$82,"&lt;"&amp;$AQ$3:$AQ$82),0))</f>
        <v>#NUM!</v>
      </c>
      <c r="AX159" s="345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2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INDEX($AR$3:$AR$82,MATCH(LARGE(COUNTIF($AQ$3:$AQ$82,"&lt;"&amp;$AQ$3:$AQ$82),ROWS(AQ$3:AQ160)),COUNTIF($AQ$3:$AQ$82,"&lt;"&amp;$AQ$3:$AQ$82),0))</f>
        <v>#NUM!</v>
      </c>
      <c r="AX160" s="345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2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INDEX($AR$3:$AR$82,MATCH(LARGE(COUNTIF($AQ$3:$AQ$82,"&lt;"&amp;$AQ$3:$AQ$82),ROWS(AQ$3:AQ161)),COUNTIF($AQ$3:$AQ$82,"&lt;"&amp;$AQ$3:$AQ$82),0))</f>
        <v>#NUM!</v>
      </c>
      <c r="AX161" s="345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2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INDEX($AR$3:$AR$82,MATCH(LARGE(COUNTIF($AQ$3:$AQ$82,"&lt;"&amp;$AQ$3:$AQ$82),ROWS(AQ$3:AQ162)),COUNTIF($AQ$3:$AQ$82,"&lt;"&amp;$AQ$3:$AQ$82),0))</f>
        <v>#NUM!</v>
      </c>
      <c r="AX162" s="345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2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INDEX($AR$3:$AR$82,MATCH(LARGE(COUNTIF($AQ$3:$AQ$82,"&lt;"&amp;$AQ$3:$AQ$82),ROWS(AQ$3:AQ163)),COUNTIF($AQ$3:$AQ$82,"&lt;"&amp;$AQ$3:$AQ$82),0))</f>
        <v>#NUM!</v>
      </c>
      <c r="AX163" s="345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2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INDEX($AR$3:$AR$82,MATCH(LARGE(COUNTIF($AQ$3:$AQ$82,"&lt;"&amp;$AQ$3:$AQ$82),ROWS(AQ$3:AQ164)),COUNTIF($AQ$3:$AQ$82,"&lt;"&amp;$AQ$3:$AQ$82),0))</f>
        <v>#NUM!</v>
      </c>
      <c r="AX164" s="345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2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INDEX($AR$3:$AR$82,MATCH(LARGE(COUNTIF($AQ$3:$AQ$82,"&lt;"&amp;$AQ$3:$AQ$82),ROWS(AQ$3:AQ165)),COUNTIF($AQ$3:$AQ$82,"&lt;"&amp;$AQ$3:$AQ$82),0))</f>
        <v>#NUM!</v>
      </c>
      <c r="AX165" s="345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2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INDEX($AR$3:$AR$82,MATCH(LARGE(COUNTIF($AQ$3:$AQ$82,"&lt;"&amp;$AQ$3:$AQ$82),ROWS(AQ$3:AQ166)),COUNTIF($AQ$3:$AQ$82,"&lt;"&amp;$AQ$3:$AQ$82),0))</f>
        <v>#NUM!</v>
      </c>
      <c r="AX166" s="345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2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INDEX($AR$3:$AR$82,MATCH(LARGE(COUNTIF($AQ$3:$AQ$82,"&lt;"&amp;$AQ$3:$AQ$82),ROWS(AQ$3:AQ167)),COUNTIF($AQ$3:$AQ$82,"&lt;"&amp;$AQ$3:$AQ$82),0))</f>
        <v>#NUM!</v>
      </c>
      <c r="AX167" s="345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2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INDEX($AR$3:$AR$82,MATCH(LARGE(COUNTIF($AQ$3:$AQ$82,"&lt;"&amp;$AQ$3:$AQ$82),ROWS(AQ$3:AQ168)),COUNTIF($AQ$3:$AQ$82,"&lt;"&amp;$AQ$3:$AQ$82),0))</f>
        <v>#NUM!</v>
      </c>
      <c r="AX168" s="345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2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INDEX($AR$3:$AR$82,MATCH(LARGE(COUNTIF($AQ$3:$AQ$82,"&lt;"&amp;$AQ$3:$AQ$82),ROWS(AQ$3:AQ169)),COUNTIF($AQ$3:$AQ$82,"&lt;"&amp;$AQ$3:$AQ$82),0))</f>
        <v>#NUM!</v>
      </c>
      <c r="AX169" s="345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2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INDEX($AR$3:$AR$82,MATCH(LARGE(COUNTIF($AQ$3:$AQ$82,"&lt;"&amp;$AQ$3:$AQ$82),ROWS(AQ$3:AQ170)),COUNTIF($AQ$3:$AQ$82,"&lt;"&amp;$AQ$3:$AQ$82),0))</f>
        <v>#NUM!</v>
      </c>
      <c r="AX170" s="345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2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INDEX($AR$3:$AR$82,MATCH(LARGE(COUNTIF($AQ$3:$AQ$82,"&lt;"&amp;$AQ$3:$AQ$82),ROWS(AQ$3:AQ171)),COUNTIF($AQ$3:$AQ$82,"&lt;"&amp;$AQ$3:$AQ$82),0))</f>
        <v>#NUM!</v>
      </c>
      <c r="AX171" s="345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2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INDEX($AR$3:$AR$82,MATCH(LARGE(COUNTIF($AQ$3:$AQ$82,"&lt;"&amp;$AQ$3:$AQ$82),ROWS(AQ$3:AQ172)),COUNTIF($AQ$3:$AQ$82,"&lt;"&amp;$AQ$3:$AQ$82),0))</f>
        <v>#NUM!</v>
      </c>
      <c r="AX172" s="345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2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INDEX($AR$3:$AR$82,MATCH(LARGE(COUNTIF($AQ$3:$AQ$82,"&lt;"&amp;$AQ$3:$AQ$82),ROWS(AQ$3:AQ173)),COUNTIF($AQ$3:$AQ$82,"&lt;"&amp;$AQ$3:$AQ$82),0))</f>
        <v>#NUM!</v>
      </c>
      <c r="AX173" s="345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2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INDEX($AR$3:$AR$82,MATCH(LARGE(COUNTIF($AQ$3:$AQ$82,"&lt;"&amp;$AQ$3:$AQ$82),ROWS(AQ$3:AQ174)),COUNTIF($AQ$3:$AQ$82,"&lt;"&amp;$AQ$3:$AQ$82),0))</f>
        <v>#NUM!</v>
      </c>
      <c r="AX174" s="345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2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INDEX($AR$3:$AR$82,MATCH(LARGE(COUNTIF($AQ$3:$AQ$82,"&lt;"&amp;$AQ$3:$AQ$82),ROWS(AQ$3:AQ175)),COUNTIF($AQ$3:$AQ$82,"&lt;"&amp;$AQ$3:$AQ$82),0))</f>
        <v>#NUM!</v>
      </c>
      <c r="AX175" s="345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2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INDEX($AR$3:$AR$82,MATCH(LARGE(COUNTIF($AQ$3:$AQ$82,"&lt;"&amp;$AQ$3:$AQ$82),ROWS(AQ$3:AQ176)),COUNTIF($AQ$3:$AQ$82,"&lt;"&amp;$AQ$3:$AQ$82),0))</f>
        <v>#NUM!</v>
      </c>
      <c r="AX176" s="345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2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INDEX($AR$3:$AR$82,MATCH(LARGE(COUNTIF($AQ$3:$AQ$82,"&lt;"&amp;$AQ$3:$AQ$82),ROWS(AQ$3:AQ177)),COUNTIF($AQ$3:$AQ$82,"&lt;"&amp;$AQ$3:$AQ$82),0))</f>
        <v>#NUM!</v>
      </c>
      <c r="AX177" s="345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2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INDEX($AR$3:$AR$82,MATCH(LARGE(COUNTIF($AQ$3:$AQ$82,"&lt;"&amp;$AQ$3:$AQ$82),ROWS(AQ$3:AQ178)),COUNTIF($AQ$3:$AQ$82,"&lt;"&amp;$AQ$3:$AQ$82),0))</f>
        <v>#NUM!</v>
      </c>
      <c r="AX178" s="345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2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INDEX($AR$3:$AR$82,MATCH(LARGE(COUNTIF($AQ$3:$AQ$82,"&lt;"&amp;$AQ$3:$AQ$82),ROWS(AQ$3:AQ179)),COUNTIF($AQ$3:$AQ$82,"&lt;"&amp;$AQ$3:$AQ$82),0))</f>
        <v>#NUM!</v>
      </c>
      <c r="AX179" s="345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2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INDEX($AR$3:$AR$82,MATCH(LARGE(COUNTIF($AQ$3:$AQ$82,"&lt;"&amp;$AQ$3:$AQ$82),ROWS(AQ$3:AQ180)),COUNTIF($AQ$3:$AQ$82,"&lt;"&amp;$AQ$3:$AQ$82),0))</f>
        <v>#NUM!</v>
      </c>
      <c r="AX180" s="345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2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INDEX($AR$3:$AR$82,MATCH(LARGE(COUNTIF($AQ$3:$AQ$82,"&lt;"&amp;$AQ$3:$AQ$82),ROWS(AQ$3:AQ181)),COUNTIF($AQ$3:$AQ$82,"&lt;"&amp;$AQ$3:$AQ$82),0))</f>
        <v>#NUM!</v>
      </c>
      <c r="AX181" s="345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2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INDEX($AR$3:$AR$82,MATCH(LARGE(COUNTIF($AQ$3:$AQ$82,"&lt;"&amp;$AQ$3:$AQ$82),ROWS(AQ$3:AQ182)),COUNTIF($AQ$3:$AQ$82,"&lt;"&amp;$AQ$3:$AQ$82),0))</f>
        <v>#NUM!</v>
      </c>
      <c r="AX182" s="345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2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INDEX($AR$3:$AR$82,MATCH(LARGE(COUNTIF($AQ$3:$AQ$82,"&lt;"&amp;$AQ$3:$AQ$82),ROWS(AQ$3:AQ183)),COUNTIF($AQ$3:$AQ$82,"&lt;"&amp;$AQ$3:$AQ$82),0))</f>
        <v>#NUM!</v>
      </c>
      <c r="AX183" s="345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2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INDEX($AR$3:$AR$82,MATCH(LARGE(COUNTIF($AQ$3:$AQ$82,"&lt;"&amp;$AQ$3:$AQ$82),ROWS(AQ$3:AQ184)),COUNTIF($AQ$3:$AQ$82,"&lt;"&amp;$AQ$3:$AQ$82),0))</f>
        <v>#NUM!</v>
      </c>
      <c r="AX184" s="345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2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INDEX($AR$3:$AR$82,MATCH(LARGE(COUNTIF($AQ$3:$AQ$82,"&lt;"&amp;$AQ$3:$AQ$82),ROWS(AQ$3:AQ185)),COUNTIF($AQ$3:$AQ$82,"&lt;"&amp;$AQ$3:$AQ$82),0))</f>
        <v>#NUM!</v>
      </c>
      <c r="AX185" s="345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2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INDEX($AR$3:$AR$82,MATCH(LARGE(COUNTIF($AQ$3:$AQ$82,"&lt;"&amp;$AQ$3:$AQ$82),ROWS(AQ$3:AQ186)),COUNTIF($AQ$3:$AQ$82,"&lt;"&amp;$AQ$3:$AQ$82),0))</f>
        <v>#NUM!</v>
      </c>
      <c r="AX186" s="345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2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INDEX($AR$3:$AR$82,MATCH(LARGE(COUNTIF($AQ$3:$AQ$82,"&lt;"&amp;$AQ$3:$AQ$82),ROWS(AQ$3:AQ187)),COUNTIF($AQ$3:$AQ$82,"&lt;"&amp;$AQ$3:$AQ$82),0))</f>
        <v>#NUM!</v>
      </c>
      <c r="AX187" s="345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2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INDEX($AR$3:$AR$82,MATCH(LARGE(COUNTIF($AQ$3:$AQ$82,"&lt;"&amp;$AQ$3:$AQ$82),ROWS(AQ$3:AQ188)),COUNTIF($AQ$3:$AQ$82,"&lt;"&amp;$AQ$3:$AQ$82),0))</f>
        <v>#NUM!</v>
      </c>
      <c r="AX188" s="345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2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INDEX($AR$3:$AR$82,MATCH(LARGE(COUNTIF($AQ$3:$AQ$82,"&lt;"&amp;$AQ$3:$AQ$82),ROWS(AQ$3:AQ189)),COUNTIF($AQ$3:$AQ$82,"&lt;"&amp;$AQ$3:$AQ$82),0))</f>
        <v>#NUM!</v>
      </c>
      <c r="AX189" s="345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2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INDEX($AR$3:$AR$82,MATCH(LARGE(COUNTIF($AQ$3:$AQ$82,"&lt;"&amp;$AQ$3:$AQ$82),ROWS(AQ$3:AQ190)),COUNTIF($AQ$3:$AQ$82,"&lt;"&amp;$AQ$3:$AQ$82),0))</f>
        <v>#NUM!</v>
      </c>
      <c r="AX190" s="345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2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INDEX($AR$3:$AR$82,MATCH(LARGE(COUNTIF($AQ$3:$AQ$82,"&lt;"&amp;$AQ$3:$AQ$82),ROWS(AQ$3:AQ191)),COUNTIF($AQ$3:$AQ$82,"&lt;"&amp;$AQ$3:$AQ$82),0))</f>
        <v>#NUM!</v>
      </c>
      <c r="AX191" s="345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2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INDEX($AR$3:$AR$82,MATCH(LARGE(COUNTIF($AQ$3:$AQ$82,"&lt;"&amp;$AQ$3:$AQ$82),ROWS(AQ$3:AQ192)),COUNTIF($AQ$3:$AQ$82,"&lt;"&amp;$AQ$3:$AQ$82),0))</f>
        <v>#NUM!</v>
      </c>
      <c r="AX192" s="345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2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INDEX($AR$3:$AR$82,MATCH(LARGE(COUNTIF($AQ$3:$AQ$82,"&lt;"&amp;$AQ$3:$AQ$82),ROWS(AQ$3:AQ193)),COUNTIF($AQ$3:$AQ$82,"&lt;"&amp;$AQ$3:$AQ$82),0))</f>
        <v>#NUM!</v>
      </c>
      <c r="AX193" s="345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2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INDEX($AR$3:$AR$82,MATCH(LARGE(COUNTIF($AQ$3:$AQ$82,"&lt;"&amp;$AQ$3:$AQ$82),ROWS(AQ$3:AQ194)),COUNTIF($AQ$3:$AQ$82,"&lt;"&amp;$AQ$3:$AQ$82),0))</f>
        <v>#NUM!</v>
      </c>
      <c r="AX194" s="345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2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INDEX($AR$3:$AR$82,MATCH(LARGE(COUNTIF($AQ$3:$AQ$82,"&lt;"&amp;$AQ$3:$AQ$82),ROWS(AQ$3:AQ195)),COUNTIF($AQ$3:$AQ$82,"&lt;"&amp;$AQ$3:$AQ$82),0))</f>
        <v>#NUM!</v>
      </c>
      <c r="AX195" s="345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2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INDEX($AR$3:$AR$82,MATCH(LARGE(COUNTIF($AQ$3:$AQ$82,"&lt;"&amp;$AQ$3:$AQ$82),ROWS(AQ$3:AQ196)),COUNTIF($AQ$3:$AQ$82,"&lt;"&amp;$AQ$3:$AQ$82),0))</f>
        <v>#NUM!</v>
      </c>
      <c r="AX196" s="345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2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INDEX($AR$3:$AR$82,MATCH(LARGE(COUNTIF($AQ$3:$AQ$82,"&lt;"&amp;$AQ$3:$AQ$82),ROWS(AQ$3:AQ197)),COUNTIF($AQ$3:$AQ$82,"&lt;"&amp;$AQ$3:$AQ$82),0))</f>
        <v>#NUM!</v>
      </c>
      <c r="AX197" s="345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2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INDEX($AR$3:$AR$82,MATCH(LARGE(COUNTIF($AQ$3:$AQ$82,"&lt;"&amp;$AQ$3:$AQ$82),ROWS(AQ$3:AQ198)),COUNTIF($AQ$3:$AQ$82,"&lt;"&amp;$AQ$3:$AQ$82),0))</f>
        <v>#NUM!</v>
      </c>
      <c r="AX198" s="345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2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INDEX($AR$3:$AR$82,MATCH(LARGE(COUNTIF($AQ$3:$AQ$82,"&lt;"&amp;$AQ$3:$AQ$82),ROWS(AQ$3:AQ199)),COUNTIF($AQ$3:$AQ$82,"&lt;"&amp;$AQ$3:$AQ$82),0))</f>
        <v>#NUM!</v>
      </c>
      <c r="AX199" s="345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2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INDEX($AR$3:$AR$82,MATCH(LARGE(COUNTIF($AQ$3:$AQ$82,"&lt;"&amp;$AQ$3:$AQ$82),ROWS(AQ$3:AQ200)),COUNTIF($AQ$3:$AQ$82,"&lt;"&amp;$AQ$3:$AQ$82),0))</f>
        <v>#NUM!</v>
      </c>
      <c r="AX200" s="345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2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INDEX($AR$3:$AR$82,MATCH(LARGE(COUNTIF($AQ$3:$AQ$82,"&lt;"&amp;$AQ$3:$AQ$82),ROWS(AQ$3:AQ201)),COUNTIF($AQ$3:$AQ$82,"&lt;"&amp;$AQ$3:$AQ$82),0))</f>
        <v>#NUM!</v>
      </c>
      <c r="AX201" s="345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2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INDEX($AR$3:$AR$82,MATCH(LARGE(COUNTIF($AQ$3:$AQ$82,"&lt;"&amp;$AQ$3:$AQ$82),ROWS(AQ$3:AQ202)),COUNTIF($AQ$3:$AQ$82,"&lt;"&amp;$AQ$3:$AQ$82),0))</f>
        <v>#NUM!</v>
      </c>
      <c r="AX202" s="345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2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INDEX($AR$3:$AR$82,MATCH(LARGE(COUNTIF($AQ$3:$AQ$82,"&lt;"&amp;$AQ$3:$AQ$82),ROWS(AQ$3:AQ203)),COUNTIF($AQ$3:$AQ$82,"&lt;"&amp;$AQ$3:$AQ$82),0))</f>
        <v>#NUM!</v>
      </c>
      <c r="AX203" s="345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2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INDEX($AR$3:$AR$82,MATCH(LARGE(COUNTIF($AQ$3:$AQ$82,"&lt;"&amp;$AQ$3:$AQ$82),ROWS(AQ$3:AQ204)),COUNTIF($AQ$3:$AQ$82,"&lt;"&amp;$AQ$3:$AQ$82),0))</f>
        <v>#NUM!</v>
      </c>
      <c r="AX204" s="345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2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INDEX($AR$3:$AR$82,MATCH(LARGE(COUNTIF($AQ$3:$AQ$82,"&lt;"&amp;$AQ$3:$AQ$82),ROWS(AQ$3:AQ205)),COUNTIF($AQ$3:$AQ$82,"&lt;"&amp;$AQ$3:$AQ$82),0))</f>
        <v>#NUM!</v>
      </c>
      <c r="AX205" s="345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2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INDEX($AR$3:$AR$82,MATCH(LARGE(COUNTIF($AQ$3:$AQ$82,"&lt;"&amp;$AQ$3:$AQ$82),ROWS(AQ$3:AQ206)),COUNTIF($AQ$3:$AQ$82,"&lt;"&amp;$AQ$3:$AQ$82),0))</f>
        <v>#NUM!</v>
      </c>
      <c r="AX206" s="345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2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INDEX($AR$3:$AR$82,MATCH(LARGE(COUNTIF($AQ$3:$AQ$82,"&lt;"&amp;$AQ$3:$AQ$82),ROWS(AQ$3:AQ207)),COUNTIF($AQ$3:$AQ$82,"&lt;"&amp;$AQ$3:$AQ$82),0))</f>
        <v>#NUM!</v>
      </c>
      <c r="AX207" s="345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2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INDEX($AR$3:$AR$82,MATCH(LARGE(COUNTIF($AQ$3:$AQ$82,"&lt;"&amp;$AQ$3:$AQ$82),ROWS(AQ$3:AQ208)),COUNTIF($AQ$3:$AQ$82,"&lt;"&amp;$AQ$3:$AQ$82),0))</f>
        <v>#NUM!</v>
      </c>
      <c r="AX208" s="345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2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INDEX($AR$3:$AR$82,MATCH(LARGE(COUNTIF($AQ$3:$AQ$82,"&lt;"&amp;$AQ$3:$AQ$82),ROWS(AQ$3:AQ209)),COUNTIF($AQ$3:$AQ$82,"&lt;"&amp;$AQ$3:$AQ$82),0))</f>
        <v>#NUM!</v>
      </c>
      <c r="AX209" s="345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2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INDEX($AR$3:$AR$82,MATCH(LARGE(COUNTIF($AQ$3:$AQ$82,"&lt;"&amp;$AQ$3:$AQ$82),ROWS(AQ$3:AQ210)),COUNTIF($AQ$3:$AQ$82,"&lt;"&amp;$AQ$3:$AQ$82),0))</f>
        <v>#NUM!</v>
      </c>
      <c r="AX210" s="345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2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INDEX($AR$3:$AR$82,MATCH(LARGE(COUNTIF($AQ$3:$AQ$82,"&lt;"&amp;$AQ$3:$AQ$82),ROWS(AQ$3:AQ211)),COUNTIF($AQ$3:$AQ$82,"&lt;"&amp;$AQ$3:$AQ$82),0))</f>
        <v>#NUM!</v>
      </c>
      <c r="AX211" s="345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2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INDEX($AR$3:$AR$82,MATCH(LARGE(COUNTIF($AQ$3:$AQ$82,"&lt;"&amp;$AQ$3:$AQ$82),ROWS(AQ$3:AQ212)),COUNTIF($AQ$3:$AQ$82,"&lt;"&amp;$AQ$3:$AQ$82),0))</f>
        <v>#NUM!</v>
      </c>
      <c r="AX212" s="345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2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INDEX($AR$3:$AR$82,MATCH(LARGE(COUNTIF($AQ$3:$AQ$82,"&lt;"&amp;$AQ$3:$AQ$82),ROWS(AQ$3:AQ213)),COUNTIF($AQ$3:$AQ$82,"&lt;"&amp;$AQ$3:$AQ$82),0))</f>
        <v>#NUM!</v>
      </c>
      <c r="AX213" s="345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2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INDEX($AR$3:$AR$82,MATCH(LARGE(COUNTIF($AQ$3:$AQ$82,"&lt;"&amp;$AQ$3:$AQ$82),ROWS(AQ$3:AQ214)),COUNTIF($AQ$3:$AQ$82,"&lt;"&amp;$AQ$3:$AQ$82),0))</f>
        <v>#NUM!</v>
      </c>
      <c r="AX214" s="345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2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INDEX($AR$3:$AR$82,MATCH(LARGE(COUNTIF($AQ$3:$AQ$82,"&lt;"&amp;$AQ$3:$AQ$82),ROWS(AQ$3:AQ215)),COUNTIF($AQ$3:$AQ$82,"&lt;"&amp;$AQ$3:$AQ$82),0))</f>
        <v>#NUM!</v>
      </c>
      <c r="AX215" s="345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2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INDEX($AR$3:$AR$82,MATCH(LARGE(COUNTIF($AQ$3:$AQ$82,"&lt;"&amp;$AQ$3:$AQ$82),ROWS(AQ$3:AQ216)),COUNTIF($AQ$3:$AQ$82,"&lt;"&amp;$AQ$3:$AQ$82),0))</f>
        <v>#NUM!</v>
      </c>
      <c r="AX216" s="345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2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INDEX($AR$3:$AR$82,MATCH(LARGE(COUNTIF($AQ$3:$AQ$82,"&lt;"&amp;$AQ$3:$AQ$82),ROWS(AQ$3:AQ217)),COUNTIF($AQ$3:$AQ$82,"&lt;"&amp;$AQ$3:$AQ$82),0))</f>
        <v>#NUM!</v>
      </c>
      <c r="AX217" s="345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2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INDEX($AR$3:$AR$82,MATCH(LARGE(COUNTIF($AQ$3:$AQ$82,"&lt;"&amp;$AQ$3:$AQ$82),ROWS(AQ$3:AQ218)),COUNTIF($AQ$3:$AQ$82,"&lt;"&amp;$AQ$3:$AQ$82),0))</f>
        <v>#NUM!</v>
      </c>
      <c r="AX218" s="345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2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INDEX($AR$3:$AR$82,MATCH(LARGE(COUNTIF($AQ$3:$AQ$82,"&lt;"&amp;$AQ$3:$AQ$82),ROWS(AQ$3:AQ219)),COUNTIF($AQ$3:$AQ$82,"&lt;"&amp;$AQ$3:$AQ$82),0))</f>
        <v>#NUM!</v>
      </c>
      <c r="AX219" s="345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2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INDEX($AR$3:$AR$82,MATCH(LARGE(COUNTIF($AQ$3:$AQ$82,"&lt;"&amp;$AQ$3:$AQ$82),ROWS(AQ$3:AQ220)),COUNTIF($AQ$3:$AQ$82,"&lt;"&amp;$AQ$3:$AQ$82),0))</f>
        <v>#NUM!</v>
      </c>
      <c r="AX220" s="345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2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INDEX($AR$3:$AR$82,MATCH(LARGE(COUNTIF($AQ$3:$AQ$82,"&lt;"&amp;$AQ$3:$AQ$82),ROWS(AQ$3:AQ221)),COUNTIF($AQ$3:$AQ$82,"&lt;"&amp;$AQ$3:$AQ$82),0))</f>
        <v>#NUM!</v>
      </c>
      <c r="AX221" s="345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2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INDEX($AR$3:$AR$82,MATCH(LARGE(COUNTIF($AQ$3:$AQ$82,"&lt;"&amp;$AQ$3:$AQ$82),ROWS(AQ$3:AQ222)),COUNTIF($AQ$3:$AQ$82,"&lt;"&amp;$AQ$3:$AQ$82),0))</f>
        <v>#NUM!</v>
      </c>
      <c r="AX222" s="345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2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INDEX($AR$3:$AR$82,MATCH(LARGE(COUNTIF($AQ$3:$AQ$82,"&lt;"&amp;$AQ$3:$AQ$82),ROWS(AQ$3:AQ223)),COUNTIF($AQ$3:$AQ$82,"&lt;"&amp;$AQ$3:$AQ$82),0))</f>
        <v>#NUM!</v>
      </c>
      <c r="AX223" s="345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2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INDEX($AR$3:$AR$82,MATCH(LARGE(COUNTIF($AQ$3:$AQ$82,"&lt;"&amp;$AQ$3:$AQ$82),ROWS(AQ$3:AQ224)),COUNTIF($AQ$3:$AQ$82,"&lt;"&amp;$AQ$3:$AQ$82),0))</f>
        <v>#NUM!</v>
      </c>
      <c r="AX224" s="345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2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INDEX($AR$3:$AR$82,MATCH(LARGE(COUNTIF($AQ$3:$AQ$82,"&lt;"&amp;$AQ$3:$AQ$82),ROWS(AQ$3:AQ225)),COUNTIF($AQ$3:$AQ$82,"&lt;"&amp;$AQ$3:$AQ$82),0))</f>
        <v>#NUM!</v>
      </c>
      <c r="AX225" s="345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2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INDEX($AR$3:$AR$82,MATCH(LARGE(COUNTIF($AQ$3:$AQ$82,"&lt;"&amp;$AQ$3:$AQ$82),ROWS(AQ$3:AQ226)),COUNTIF($AQ$3:$AQ$82,"&lt;"&amp;$AQ$3:$AQ$82),0))</f>
        <v>#NUM!</v>
      </c>
      <c r="AX226" s="345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2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INDEX($AR$3:$AR$82,MATCH(LARGE(COUNTIF($AQ$3:$AQ$82,"&lt;"&amp;$AQ$3:$AQ$82),ROWS(AQ$3:AQ227)),COUNTIF($AQ$3:$AQ$82,"&lt;"&amp;$AQ$3:$AQ$82),0))</f>
        <v>#NUM!</v>
      </c>
      <c r="AX227" s="345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2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INDEX($AR$3:$AR$82,MATCH(LARGE(COUNTIF($AQ$3:$AQ$82,"&lt;"&amp;$AQ$3:$AQ$82),ROWS(AQ$3:AQ228)),COUNTIF($AQ$3:$AQ$82,"&lt;"&amp;$AQ$3:$AQ$82),0))</f>
        <v>#NUM!</v>
      </c>
      <c r="AX228" s="345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2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INDEX($AR$3:$AR$82,MATCH(LARGE(COUNTIF($AQ$3:$AQ$82,"&lt;"&amp;$AQ$3:$AQ$82),ROWS(AQ$3:AQ229)),COUNTIF($AQ$3:$AQ$82,"&lt;"&amp;$AQ$3:$AQ$82),0))</f>
        <v>#NUM!</v>
      </c>
      <c r="AX229" s="345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2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INDEX($AR$3:$AR$82,MATCH(LARGE(COUNTIF($AQ$3:$AQ$82,"&lt;"&amp;$AQ$3:$AQ$82),ROWS(AQ$3:AQ230)),COUNTIF($AQ$3:$AQ$82,"&lt;"&amp;$AQ$3:$AQ$82),0))</f>
        <v>#NUM!</v>
      </c>
      <c r="AX230" s="345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2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INDEX($AR$3:$AR$82,MATCH(LARGE(COUNTIF($AQ$3:$AQ$82,"&lt;"&amp;$AQ$3:$AQ$82),ROWS(AQ$3:AQ231)),COUNTIF($AQ$3:$AQ$82,"&lt;"&amp;$AQ$3:$AQ$82),0))</f>
        <v>#NUM!</v>
      </c>
      <c r="AX231" s="345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2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INDEX($AR$3:$AR$82,MATCH(LARGE(COUNTIF($AQ$3:$AQ$82,"&lt;"&amp;$AQ$3:$AQ$82),ROWS(AQ$3:AQ232)),COUNTIF($AQ$3:$AQ$82,"&lt;"&amp;$AQ$3:$AQ$82),0))</f>
        <v>#NUM!</v>
      </c>
      <c r="AX232" s="345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2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INDEX($AR$3:$AR$82,MATCH(LARGE(COUNTIF($AQ$3:$AQ$82,"&lt;"&amp;$AQ$3:$AQ$82),ROWS(AQ$3:AQ233)),COUNTIF($AQ$3:$AQ$82,"&lt;"&amp;$AQ$3:$AQ$82),0))</f>
        <v>#NUM!</v>
      </c>
      <c r="AX233" s="345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2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INDEX($AR$3:$AR$82,MATCH(LARGE(COUNTIF($AQ$3:$AQ$82,"&lt;"&amp;$AQ$3:$AQ$82),ROWS(AQ$3:AQ234)),COUNTIF($AQ$3:$AQ$82,"&lt;"&amp;$AQ$3:$AQ$82),0))</f>
        <v>#NUM!</v>
      </c>
      <c r="AX234" s="345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2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INDEX($AR$3:$AR$82,MATCH(LARGE(COUNTIF($AQ$3:$AQ$82,"&lt;"&amp;$AQ$3:$AQ$82),ROWS(AQ$3:AQ235)),COUNTIF($AQ$3:$AQ$82,"&lt;"&amp;$AQ$3:$AQ$82),0))</f>
        <v>#NUM!</v>
      </c>
      <c r="AX235" s="345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2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INDEX($AR$3:$AR$82,MATCH(LARGE(COUNTIF($AQ$3:$AQ$82,"&lt;"&amp;$AQ$3:$AQ$82),ROWS(AQ$3:AQ236)),COUNTIF($AQ$3:$AQ$82,"&lt;"&amp;$AQ$3:$AQ$82),0))</f>
        <v>#NUM!</v>
      </c>
      <c r="AX236" s="345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2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INDEX($AR$3:$AR$82,MATCH(LARGE(COUNTIF($AQ$3:$AQ$82,"&lt;"&amp;$AQ$3:$AQ$82),ROWS(AQ$3:AQ237)),COUNTIF($AQ$3:$AQ$82,"&lt;"&amp;$AQ$3:$AQ$82),0))</f>
        <v>#NUM!</v>
      </c>
      <c r="AX237" s="345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2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INDEX($AR$3:$AR$82,MATCH(LARGE(COUNTIF($AQ$3:$AQ$82,"&lt;"&amp;$AQ$3:$AQ$82),ROWS(AQ$3:AQ238)),COUNTIF($AQ$3:$AQ$82,"&lt;"&amp;$AQ$3:$AQ$82),0))</f>
        <v>#NUM!</v>
      </c>
      <c r="AX238" s="345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2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INDEX($AR$3:$AR$82,MATCH(LARGE(COUNTIF($AQ$3:$AQ$82,"&lt;"&amp;$AQ$3:$AQ$82),ROWS(AQ$3:AQ239)),COUNTIF($AQ$3:$AQ$82,"&lt;"&amp;$AQ$3:$AQ$82),0))</f>
        <v>#NUM!</v>
      </c>
      <c r="AX239" s="345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2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INDEX($AR$3:$AR$82,MATCH(LARGE(COUNTIF($AQ$3:$AQ$82,"&lt;"&amp;$AQ$3:$AQ$82),ROWS(AQ$3:AQ240)),COUNTIF($AQ$3:$AQ$82,"&lt;"&amp;$AQ$3:$AQ$82),0))</f>
        <v>#NUM!</v>
      </c>
      <c r="AX240" s="345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2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INDEX($AR$3:$AR$82,MATCH(LARGE(COUNTIF($AQ$3:$AQ$82,"&lt;"&amp;$AQ$3:$AQ$82),ROWS(AQ$3:AQ241)),COUNTIF($AQ$3:$AQ$82,"&lt;"&amp;$AQ$3:$AQ$82),0))</f>
        <v>#NUM!</v>
      </c>
      <c r="AX241" s="345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2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INDEX($AR$3:$AR$82,MATCH(LARGE(COUNTIF($AQ$3:$AQ$82,"&lt;"&amp;$AQ$3:$AQ$82),ROWS(AQ$3:AQ242)),COUNTIF($AQ$3:$AQ$82,"&lt;"&amp;$AQ$3:$AQ$82),0))</f>
        <v>#NUM!</v>
      </c>
      <c r="AX242" s="345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2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INDEX($AR$3:$AR$82,MATCH(LARGE(COUNTIF($AQ$3:$AQ$82,"&lt;"&amp;$AQ$3:$AQ$82),ROWS(AQ$3:AQ243)),COUNTIF($AQ$3:$AQ$82,"&lt;"&amp;$AQ$3:$AQ$82),0))</f>
        <v>#NUM!</v>
      </c>
      <c r="AX243" s="345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2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INDEX($AR$3:$AR$82,MATCH(LARGE(COUNTIF($AQ$3:$AQ$82,"&lt;"&amp;$AQ$3:$AQ$82),ROWS(AQ$3:AQ244)),COUNTIF($AQ$3:$AQ$82,"&lt;"&amp;$AQ$3:$AQ$82),0))</f>
        <v>#NUM!</v>
      </c>
      <c r="AX244" s="345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2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INDEX($AR$3:$AR$82,MATCH(LARGE(COUNTIF($AQ$3:$AQ$82,"&lt;"&amp;$AQ$3:$AQ$82),ROWS(AQ$3:AQ245)),COUNTIF($AQ$3:$AQ$82,"&lt;"&amp;$AQ$3:$AQ$82),0))</f>
        <v>#NUM!</v>
      </c>
      <c r="AX245" s="345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2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INDEX($AR$3:$AR$82,MATCH(LARGE(COUNTIF($AQ$3:$AQ$82,"&lt;"&amp;$AQ$3:$AQ$82),ROWS(AQ$3:AQ246)),COUNTIF($AQ$3:$AQ$82,"&lt;"&amp;$AQ$3:$AQ$82),0))</f>
        <v>#NUM!</v>
      </c>
      <c r="AX246" s="345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2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INDEX($AR$3:$AR$82,MATCH(LARGE(COUNTIF($AQ$3:$AQ$82,"&lt;"&amp;$AQ$3:$AQ$82),ROWS(AQ$3:AQ247)),COUNTIF($AQ$3:$AQ$82,"&lt;"&amp;$AQ$3:$AQ$82),0))</f>
        <v>#NUM!</v>
      </c>
      <c r="AX247" s="345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2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INDEX($AR$3:$AR$82,MATCH(LARGE(COUNTIF($AQ$3:$AQ$82,"&lt;"&amp;$AQ$3:$AQ$82),ROWS(AQ$3:AQ248)),COUNTIF($AQ$3:$AQ$82,"&lt;"&amp;$AQ$3:$AQ$82),0))</f>
        <v>#NUM!</v>
      </c>
      <c r="AX248" s="345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2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INDEX($AR$3:$AR$82,MATCH(LARGE(COUNTIF($AQ$3:$AQ$82,"&lt;"&amp;$AQ$3:$AQ$82),ROWS(AQ$3:AQ249)),COUNTIF($AQ$3:$AQ$82,"&lt;"&amp;$AQ$3:$AQ$82),0))</f>
        <v>#NUM!</v>
      </c>
      <c r="AX249" s="345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2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INDEX($AR$3:$AR$82,MATCH(LARGE(COUNTIF($AQ$3:$AQ$82,"&lt;"&amp;$AQ$3:$AQ$82),ROWS(AQ$3:AQ250)),COUNTIF($AQ$3:$AQ$82,"&lt;"&amp;$AQ$3:$AQ$82),0))</f>
        <v>#NUM!</v>
      </c>
      <c r="AX250" s="345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2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INDEX($AR$3:$AR$82,MATCH(LARGE(COUNTIF($AQ$3:$AQ$82,"&lt;"&amp;$AQ$3:$AQ$82),ROWS(AQ$3:AQ251)),COUNTIF($AQ$3:$AQ$82,"&lt;"&amp;$AQ$3:$AQ$82),0))</f>
        <v>#NUM!</v>
      </c>
      <c r="AX251" s="345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2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INDEX($AR$3:$AR$82,MATCH(LARGE(COUNTIF($AQ$3:$AQ$82,"&lt;"&amp;$AQ$3:$AQ$82),ROWS(AQ$3:AQ252)),COUNTIF($AQ$3:$AQ$82,"&lt;"&amp;$AQ$3:$AQ$82),0))</f>
        <v>#NUM!</v>
      </c>
      <c r="AX252" s="345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2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INDEX($AR$3:$AR$82,MATCH(LARGE(COUNTIF($AQ$3:$AQ$82,"&lt;"&amp;$AQ$3:$AQ$82),ROWS(AQ$3:AQ253)),COUNTIF($AQ$3:$AQ$82,"&lt;"&amp;$AQ$3:$AQ$82),0))</f>
        <v>#NUM!</v>
      </c>
      <c r="AX253" s="345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2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INDEX($AR$3:$AR$82,MATCH(LARGE(COUNTIF($AQ$3:$AQ$82,"&lt;"&amp;$AQ$3:$AQ$82),ROWS(AQ$3:AQ254)),COUNTIF($AQ$3:$AQ$82,"&lt;"&amp;$AQ$3:$AQ$82),0))</f>
        <v>#NUM!</v>
      </c>
      <c r="AX254" s="345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2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INDEX($AR$3:$AR$82,MATCH(LARGE(COUNTIF($AQ$3:$AQ$82,"&lt;"&amp;$AQ$3:$AQ$82),ROWS(AQ$3:AQ255)),COUNTIF($AQ$3:$AQ$82,"&lt;"&amp;$AQ$3:$AQ$82),0))</f>
        <v>#NUM!</v>
      </c>
      <c r="AX255" s="345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2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INDEX($AR$3:$AR$82,MATCH(LARGE(COUNTIF($AQ$3:$AQ$82,"&lt;"&amp;$AQ$3:$AQ$82),ROWS(AQ$3:AQ256)),COUNTIF($AQ$3:$AQ$82,"&lt;"&amp;$AQ$3:$AQ$82),0))</f>
        <v>#NUM!</v>
      </c>
      <c r="AX256" s="345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2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INDEX($AR$3:$AR$82,MATCH(LARGE(COUNTIF($AQ$3:$AQ$82,"&lt;"&amp;$AQ$3:$AQ$82),ROWS(AQ$3:AQ257)),COUNTIF($AQ$3:$AQ$82,"&lt;"&amp;$AQ$3:$AQ$82),0))</f>
        <v>#NUM!</v>
      </c>
      <c r="AX257" s="345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2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INDEX($AR$3:$AR$82,MATCH(LARGE(COUNTIF($AQ$3:$AQ$82,"&lt;"&amp;$AQ$3:$AQ$82),ROWS(AQ$3:AQ258)),COUNTIF($AQ$3:$AQ$82,"&lt;"&amp;$AQ$3:$AQ$82),0))</f>
        <v>#NUM!</v>
      </c>
      <c r="AX258" s="345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2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INDEX($AR$3:$AR$82,MATCH(LARGE(COUNTIF($AQ$3:$AQ$82,"&lt;"&amp;$AQ$3:$AQ$82),ROWS(AQ$3:AQ259)),COUNTIF($AQ$3:$AQ$82,"&lt;"&amp;$AQ$3:$AQ$82),0))</f>
        <v>#NUM!</v>
      </c>
      <c r="AX259" s="345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2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INDEX($AR$3:$AR$82,MATCH(LARGE(COUNTIF($AQ$3:$AQ$82,"&lt;"&amp;$AQ$3:$AQ$82),ROWS(AQ$3:AQ260)),COUNTIF($AQ$3:$AQ$82,"&lt;"&amp;$AQ$3:$AQ$82),0))</f>
        <v>#NUM!</v>
      </c>
      <c r="AX260" s="345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2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INDEX($AR$3:$AR$82,MATCH(LARGE(COUNTIF($AQ$3:$AQ$82,"&lt;"&amp;$AQ$3:$AQ$82),ROWS(AQ$3:AQ261)),COUNTIF($AQ$3:$AQ$82,"&lt;"&amp;$AQ$3:$AQ$82),0))</f>
        <v>#NUM!</v>
      </c>
      <c r="AX261" s="345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2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INDEX($AR$3:$AR$82,MATCH(LARGE(COUNTIF($AQ$3:$AQ$82,"&lt;"&amp;$AQ$3:$AQ$82),ROWS(AQ$3:AQ262)),COUNTIF($AQ$3:$AQ$82,"&lt;"&amp;$AQ$3:$AQ$82),0))</f>
        <v>#NUM!</v>
      </c>
      <c r="AX262" s="345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2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INDEX($AR$3:$AR$82,MATCH(LARGE(COUNTIF($AQ$3:$AQ$82,"&lt;"&amp;$AQ$3:$AQ$82),ROWS(AQ$3:AQ263)),COUNTIF($AQ$3:$AQ$82,"&lt;"&amp;$AQ$3:$AQ$82),0))</f>
        <v>#NUM!</v>
      </c>
      <c r="AX263" s="345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2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INDEX($AR$3:$AR$82,MATCH(LARGE(COUNTIF($AQ$3:$AQ$82,"&lt;"&amp;$AQ$3:$AQ$82),ROWS(AQ$3:AQ264)),COUNTIF($AQ$3:$AQ$82,"&lt;"&amp;$AQ$3:$AQ$82),0))</f>
        <v>#NUM!</v>
      </c>
      <c r="AX264" s="345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2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INDEX($AR$3:$AR$82,MATCH(LARGE(COUNTIF($AQ$3:$AQ$82,"&lt;"&amp;$AQ$3:$AQ$82),ROWS(AQ$3:AQ265)),COUNTIF($AQ$3:$AQ$82,"&lt;"&amp;$AQ$3:$AQ$82),0))</f>
        <v>#NUM!</v>
      </c>
      <c r="AX265" s="345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2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INDEX($AR$3:$AR$82,MATCH(LARGE(COUNTIF($AQ$3:$AQ$82,"&lt;"&amp;$AQ$3:$AQ$82),ROWS(AQ$3:AQ266)),COUNTIF($AQ$3:$AQ$82,"&lt;"&amp;$AQ$3:$AQ$82),0))</f>
        <v>#NUM!</v>
      </c>
      <c r="AX266" s="345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2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INDEX($AR$3:$AR$82,MATCH(LARGE(COUNTIF($AQ$3:$AQ$82,"&lt;"&amp;$AQ$3:$AQ$82),ROWS(AQ$3:AQ267)),COUNTIF($AQ$3:$AQ$82,"&lt;"&amp;$AQ$3:$AQ$82),0))</f>
        <v>#NUM!</v>
      </c>
      <c r="AX267" s="345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2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INDEX($AR$3:$AR$82,MATCH(LARGE(COUNTIF($AQ$3:$AQ$82,"&lt;"&amp;$AQ$3:$AQ$82),ROWS(AQ$3:AQ268)),COUNTIF($AQ$3:$AQ$82,"&lt;"&amp;$AQ$3:$AQ$82),0))</f>
        <v>#NUM!</v>
      </c>
      <c r="AX268" s="345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2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INDEX($AR$3:$AR$82,MATCH(LARGE(COUNTIF($AQ$3:$AQ$82,"&lt;"&amp;$AQ$3:$AQ$82),ROWS(AQ$3:AQ269)),COUNTIF($AQ$3:$AQ$82,"&lt;"&amp;$AQ$3:$AQ$82),0))</f>
        <v>#NUM!</v>
      </c>
      <c r="AX269" s="345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2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INDEX($AR$3:$AR$82,MATCH(LARGE(COUNTIF($AQ$3:$AQ$82,"&lt;"&amp;$AQ$3:$AQ$82),ROWS(AQ$3:AQ270)),COUNTIF($AQ$3:$AQ$82,"&lt;"&amp;$AQ$3:$AQ$82),0))</f>
        <v>#NUM!</v>
      </c>
      <c r="AX270" s="345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2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INDEX($AR$3:$AR$82,MATCH(LARGE(COUNTIF($AQ$3:$AQ$82,"&lt;"&amp;$AQ$3:$AQ$82),ROWS(AQ$3:AQ271)),COUNTIF($AQ$3:$AQ$82,"&lt;"&amp;$AQ$3:$AQ$82),0))</f>
        <v>#NUM!</v>
      </c>
      <c r="AX271" s="345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2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INDEX($AR$3:$AR$82,MATCH(LARGE(COUNTIF($AQ$3:$AQ$82,"&lt;"&amp;$AQ$3:$AQ$82),ROWS(AQ$3:AQ272)),COUNTIF($AQ$3:$AQ$82,"&lt;"&amp;$AQ$3:$AQ$82),0))</f>
        <v>#NUM!</v>
      </c>
      <c r="AX272" s="345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2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INDEX($AR$3:$AR$82,MATCH(LARGE(COUNTIF($AQ$3:$AQ$82,"&lt;"&amp;$AQ$3:$AQ$82),ROWS(AQ$3:AQ273)),COUNTIF($AQ$3:$AQ$82,"&lt;"&amp;$AQ$3:$AQ$82),0))</f>
        <v>#NUM!</v>
      </c>
      <c r="AX273" s="345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2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INDEX($AR$3:$AR$82,MATCH(LARGE(COUNTIF($AQ$3:$AQ$82,"&lt;"&amp;$AQ$3:$AQ$82),ROWS(AQ$3:AQ274)),COUNTIF($AQ$3:$AQ$82,"&lt;"&amp;$AQ$3:$AQ$82),0))</f>
        <v>#NUM!</v>
      </c>
      <c r="AX274" s="345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2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INDEX($AR$3:$AR$82,MATCH(LARGE(COUNTIF($AQ$3:$AQ$82,"&lt;"&amp;$AQ$3:$AQ$82),ROWS(AQ$3:AQ275)),COUNTIF($AQ$3:$AQ$82,"&lt;"&amp;$AQ$3:$AQ$82),0))</f>
        <v>#NUM!</v>
      </c>
      <c r="AX275" s="345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2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INDEX($AR$3:$AR$82,MATCH(LARGE(COUNTIF($AQ$3:$AQ$82,"&lt;"&amp;$AQ$3:$AQ$82),ROWS(AQ$3:AQ276)),COUNTIF($AQ$3:$AQ$82,"&lt;"&amp;$AQ$3:$AQ$82),0))</f>
        <v>#NUM!</v>
      </c>
      <c r="AX276" s="345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2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INDEX($AR$3:$AR$82,MATCH(LARGE(COUNTIF($AQ$3:$AQ$82,"&lt;"&amp;$AQ$3:$AQ$82),ROWS(AQ$3:AQ277)),COUNTIF($AQ$3:$AQ$82,"&lt;"&amp;$AQ$3:$AQ$82),0))</f>
        <v>#NUM!</v>
      </c>
      <c r="AX277" s="345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2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INDEX($AR$3:$AR$82,MATCH(LARGE(COUNTIF($AQ$3:$AQ$82,"&lt;"&amp;$AQ$3:$AQ$82),ROWS(AQ$3:AQ278)),COUNTIF($AQ$3:$AQ$82,"&lt;"&amp;$AQ$3:$AQ$82),0))</f>
        <v>#NUM!</v>
      </c>
      <c r="AX278" s="345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2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INDEX($AR$3:$AR$82,MATCH(LARGE(COUNTIF($AQ$3:$AQ$82,"&lt;"&amp;$AQ$3:$AQ$82),ROWS(AQ$3:AQ279)),COUNTIF($AQ$3:$AQ$82,"&lt;"&amp;$AQ$3:$AQ$82),0))</f>
        <v>#NUM!</v>
      </c>
      <c r="AX279" s="345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2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INDEX($AR$3:$AR$82,MATCH(LARGE(COUNTIF($AQ$3:$AQ$82,"&lt;"&amp;$AQ$3:$AQ$82),ROWS(AQ$3:AQ280)),COUNTIF($AQ$3:$AQ$82,"&lt;"&amp;$AQ$3:$AQ$82),0))</f>
        <v>#NUM!</v>
      </c>
      <c r="AX280" s="345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2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INDEX($AR$3:$AR$82,MATCH(LARGE(COUNTIF($AQ$3:$AQ$82,"&lt;"&amp;$AQ$3:$AQ$82),ROWS(AQ$3:AQ281)),COUNTIF($AQ$3:$AQ$82,"&lt;"&amp;$AQ$3:$AQ$82),0))</f>
        <v>#NUM!</v>
      </c>
      <c r="AX281" s="345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2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INDEX($AR$3:$AR$82,MATCH(LARGE(COUNTIF($AQ$3:$AQ$82,"&lt;"&amp;$AQ$3:$AQ$82),ROWS(AQ$3:AQ282)),COUNTIF($AQ$3:$AQ$82,"&lt;"&amp;$AQ$3:$AQ$82),0))</f>
        <v>#NUM!</v>
      </c>
      <c r="AX282" s="345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2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INDEX($AR$3:$AR$82,MATCH(LARGE(COUNTIF($AQ$3:$AQ$82,"&lt;"&amp;$AQ$3:$AQ$82),ROWS(AQ$3:AQ283)),COUNTIF($AQ$3:$AQ$82,"&lt;"&amp;$AQ$3:$AQ$82),0))</f>
        <v>#NUM!</v>
      </c>
      <c r="AX283" s="345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2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INDEX($AR$3:$AR$82,MATCH(LARGE(COUNTIF($AQ$3:$AQ$82,"&lt;"&amp;$AQ$3:$AQ$82),ROWS(AQ$3:AQ284)),COUNTIF($AQ$3:$AQ$82,"&lt;"&amp;$AQ$3:$AQ$82),0))</f>
        <v>#NUM!</v>
      </c>
      <c r="AX284" s="345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2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INDEX($AR$3:$AR$82,MATCH(LARGE(COUNTIF($AQ$3:$AQ$82,"&lt;"&amp;$AQ$3:$AQ$82),ROWS(AQ$3:AQ285)),COUNTIF($AQ$3:$AQ$82,"&lt;"&amp;$AQ$3:$AQ$82),0))</f>
        <v>#NUM!</v>
      </c>
      <c r="AX285" s="345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2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INDEX($AR$3:$AR$82,MATCH(LARGE(COUNTIF($AQ$3:$AQ$82,"&lt;"&amp;$AQ$3:$AQ$82),ROWS(AQ$3:AQ286)),COUNTIF($AQ$3:$AQ$82,"&lt;"&amp;$AQ$3:$AQ$82),0))</f>
        <v>#NUM!</v>
      </c>
      <c r="AX286" s="345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2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INDEX($AR$3:$AR$82,MATCH(LARGE(COUNTIF($AQ$3:$AQ$82,"&lt;"&amp;$AQ$3:$AQ$82),ROWS(AQ$3:AQ287)),COUNTIF($AQ$3:$AQ$82,"&lt;"&amp;$AQ$3:$AQ$82),0))</f>
        <v>#NUM!</v>
      </c>
      <c r="AX287" s="345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2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INDEX($AR$3:$AR$82,MATCH(LARGE(COUNTIF($AQ$3:$AQ$82,"&lt;"&amp;$AQ$3:$AQ$82),ROWS(AQ$3:AQ288)),COUNTIF($AQ$3:$AQ$82,"&lt;"&amp;$AQ$3:$AQ$82),0))</f>
        <v>#NUM!</v>
      </c>
      <c r="AX288" s="345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2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INDEX($AR$3:$AR$82,MATCH(LARGE(COUNTIF($AQ$3:$AQ$82,"&lt;"&amp;$AQ$3:$AQ$82),ROWS(AQ$3:AQ289)),COUNTIF($AQ$3:$AQ$82,"&lt;"&amp;$AQ$3:$AQ$82),0))</f>
        <v>#NUM!</v>
      </c>
      <c r="AX289" s="345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2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INDEX($AR$3:$AR$82,MATCH(LARGE(COUNTIF($AQ$3:$AQ$82,"&lt;"&amp;$AQ$3:$AQ$82),ROWS(AQ$3:AQ290)),COUNTIF($AQ$3:$AQ$82,"&lt;"&amp;$AQ$3:$AQ$82),0))</f>
        <v>#NUM!</v>
      </c>
      <c r="AX290" s="345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2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INDEX($AR$3:$AR$82,MATCH(LARGE(COUNTIF($AQ$3:$AQ$82,"&lt;"&amp;$AQ$3:$AQ$82),ROWS(AQ$3:AQ291)),COUNTIF($AQ$3:$AQ$82,"&lt;"&amp;$AQ$3:$AQ$82),0))</f>
        <v>#NUM!</v>
      </c>
      <c r="AX291" s="345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2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INDEX($AR$3:$AR$82,MATCH(LARGE(COUNTIF($AQ$3:$AQ$82,"&lt;"&amp;$AQ$3:$AQ$82),ROWS(AQ$3:AQ292)),COUNTIF($AQ$3:$AQ$82,"&lt;"&amp;$AQ$3:$AQ$82),0))</f>
        <v>#NUM!</v>
      </c>
      <c r="AX292" s="345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2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INDEX($AR$3:$AR$82,MATCH(LARGE(COUNTIF($AQ$3:$AQ$82,"&lt;"&amp;$AQ$3:$AQ$82),ROWS(AQ$3:AQ293)),COUNTIF($AQ$3:$AQ$82,"&lt;"&amp;$AQ$3:$AQ$82),0))</f>
        <v>#NUM!</v>
      </c>
      <c r="AX293" s="345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2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INDEX($AR$3:$AR$82,MATCH(LARGE(COUNTIF($AQ$3:$AQ$82,"&lt;"&amp;$AQ$3:$AQ$82),ROWS(AQ$3:AQ294)),COUNTIF($AQ$3:$AQ$82,"&lt;"&amp;$AQ$3:$AQ$82),0))</f>
        <v>#NUM!</v>
      </c>
      <c r="AX294" s="345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2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INDEX($AR$3:$AR$82,MATCH(LARGE(COUNTIF($AQ$3:$AQ$82,"&lt;"&amp;$AQ$3:$AQ$82),ROWS(AQ$3:AQ295)),COUNTIF($AQ$3:$AQ$82,"&lt;"&amp;$AQ$3:$AQ$82),0))</f>
        <v>#NUM!</v>
      </c>
      <c r="AX295" s="345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2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INDEX($AR$3:$AR$82,MATCH(LARGE(COUNTIF($AQ$3:$AQ$82,"&lt;"&amp;$AQ$3:$AQ$82),ROWS(AQ$3:AQ296)),COUNTIF($AQ$3:$AQ$82,"&lt;"&amp;$AQ$3:$AQ$82),0))</f>
        <v>#NUM!</v>
      </c>
      <c r="AX296" s="345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2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INDEX($AR$3:$AR$82,MATCH(LARGE(COUNTIF($AQ$3:$AQ$82,"&lt;"&amp;$AQ$3:$AQ$82),ROWS(AQ$3:AQ297)),COUNTIF($AQ$3:$AQ$82,"&lt;"&amp;$AQ$3:$AQ$82),0))</f>
        <v>#NUM!</v>
      </c>
      <c r="AX297" s="345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2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INDEX($AR$3:$AR$82,MATCH(LARGE(COUNTIF($AQ$3:$AQ$82,"&lt;"&amp;$AQ$3:$AQ$82),ROWS(AQ$3:AQ298)),COUNTIF($AQ$3:$AQ$82,"&lt;"&amp;$AQ$3:$AQ$82),0))</f>
        <v>#NUM!</v>
      </c>
      <c r="AX298" s="345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2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INDEX($AR$3:$AR$82,MATCH(LARGE(COUNTIF($AQ$3:$AQ$82,"&lt;"&amp;$AQ$3:$AQ$82),ROWS(AQ$3:AQ299)),COUNTIF($AQ$3:$AQ$82,"&lt;"&amp;$AQ$3:$AQ$82),0))</f>
        <v>#NUM!</v>
      </c>
      <c r="AX299" s="345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2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INDEX($AR$3:$AR$82,MATCH(LARGE(COUNTIF($AQ$3:$AQ$82,"&lt;"&amp;$AQ$3:$AQ$82),ROWS(AQ$3:AQ300)),COUNTIF($AQ$3:$AQ$82,"&lt;"&amp;$AQ$3:$AQ$82),0))</f>
        <v>#NUM!</v>
      </c>
      <c r="AX300" s="345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2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INDEX($AR$3:$AR$82,MATCH(LARGE(COUNTIF($AQ$3:$AQ$82,"&lt;"&amp;$AQ$3:$AQ$82),ROWS(AQ$3:AQ301)),COUNTIF($AQ$3:$AQ$82,"&lt;"&amp;$AQ$3:$AQ$82),0))</f>
        <v>#NUM!</v>
      </c>
      <c r="AX301" s="345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2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INDEX($AR$3:$AR$82,MATCH(LARGE(COUNTIF($AQ$3:$AQ$82,"&lt;"&amp;$AQ$3:$AQ$82),ROWS(AQ$3:AQ302)),COUNTIF($AQ$3:$AQ$82,"&lt;"&amp;$AQ$3:$AQ$82),0))</f>
        <v>#NUM!</v>
      </c>
      <c r="AX302" s="345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2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INDEX($AR$3:$AR$82,MATCH(LARGE(COUNTIF($AQ$3:$AQ$82,"&lt;"&amp;$AQ$3:$AQ$82),ROWS(AQ$3:AQ303)),COUNTIF($AQ$3:$AQ$82,"&lt;"&amp;$AQ$3:$AQ$82),0))</f>
        <v>#NUM!</v>
      </c>
      <c r="AX303" s="345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2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INDEX($AR$3:$AR$82,MATCH(LARGE(COUNTIF($AQ$3:$AQ$82,"&lt;"&amp;$AQ$3:$AQ$82),ROWS(AQ$3:AQ304)),COUNTIF($AQ$3:$AQ$82,"&lt;"&amp;$AQ$3:$AQ$82),0))</f>
        <v>#NUM!</v>
      </c>
      <c r="AX304" s="345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2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INDEX($AR$3:$AR$82,MATCH(LARGE(COUNTIF($AQ$3:$AQ$82,"&lt;"&amp;$AQ$3:$AQ$82),ROWS(AQ$3:AQ305)),COUNTIF($AQ$3:$AQ$82,"&lt;"&amp;$AQ$3:$AQ$82),0))</f>
        <v>#NUM!</v>
      </c>
      <c r="AX305" s="345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2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INDEX($AR$3:$AR$82,MATCH(LARGE(COUNTIF($AQ$3:$AQ$82,"&lt;"&amp;$AQ$3:$AQ$82),ROWS(AQ$3:AQ306)),COUNTIF($AQ$3:$AQ$82,"&lt;"&amp;$AQ$3:$AQ$82),0))</f>
        <v>#NUM!</v>
      </c>
      <c r="AX306" s="345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2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INDEX($AR$3:$AR$82,MATCH(LARGE(COUNTIF($AQ$3:$AQ$82,"&lt;"&amp;$AQ$3:$AQ$82),ROWS(AQ$3:AQ307)),COUNTIF($AQ$3:$AQ$82,"&lt;"&amp;$AQ$3:$AQ$82),0))</f>
        <v>#NUM!</v>
      </c>
      <c r="AX307" s="345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2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INDEX($AR$3:$AR$82,MATCH(LARGE(COUNTIF($AQ$3:$AQ$82,"&lt;"&amp;$AQ$3:$AQ$82),ROWS(AQ$3:AQ308)),COUNTIF($AQ$3:$AQ$82,"&lt;"&amp;$AQ$3:$AQ$82),0))</f>
        <v>#NUM!</v>
      </c>
      <c r="AX308" s="345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2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INDEX($AR$3:$AR$82,MATCH(LARGE(COUNTIF($AQ$3:$AQ$82,"&lt;"&amp;$AQ$3:$AQ$82),ROWS(AQ$3:AQ309)),COUNTIF($AQ$3:$AQ$82,"&lt;"&amp;$AQ$3:$AQ$82),0))</f>
        <v>#NUM!</v>
      </c>
      <c r="AX309" s="345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2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INDEX($AR$3:$AR$82,MATCH(LARGE(COUNTIF($AQ$3:$AQ$82,"&lt;"&amp;$AQ$3:$AQ$82),ROWS(AQ$3:AQ310)),COUNTIF($AQ$3:$AQ$82,"&lt;"&amp;$AQ$3:$AQ$82),0))</f>
        <v>#NUM!</v>
      </c>
      <c r="AX310" s="345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2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INDEX($AR$3:$AR$82,MATCH(LARGE(COUNTIF($AQ$3:$AQ$82,"&lt;"&amp;$AQ$3:$AQ$82),ROWS(AQ$3:AQ311)),COUNTIF($AQ$3:$AQ$82,"&lt;"&amp;$AQ$3:$AQ$82),0))</f>
        <v>#NUM!</v>
      </c>
      <c r="AX311" s="345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2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INDEX($AR$3:$AR$82,MATCH(LARGE(COUNTIF($AQ$3:$AQ$82,"&lt;"&amp;$AQ$3:$AQ$82),ROWS(AQ$3:AQ312)),COUNTIF($AQ$3:$AQ$82,"&lt;"&amp;$AQ$3:$AQ$82),0))</f>
        <v>#NUM!</v>
      </c>
      <c r="AX312" s="345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2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INDEX($AR$3:$AR$82,MATCH(LARGE(COUNTIF($AQ$3:$AQ$82,"&lt;"&amp;$AQ$3:$AQ$82),ROWS(AQ$3:AQ313)),COUNTIF($AQ$3:$AQ$82,"&lt;"&amp;$AQ$3:$AQ$82),0))</f>
        <v>#NUM!</v>
      </c>
      <c r="AX313" s="345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2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INDEX($AR$3:$AR$82,MATCH(LARGE(COUNTIF($AQ$3:$AQ$82,"&lt;"&amp;$AQ$3:$AQ$82),ROWS(AQ$3:AQ314)),COUNTIF($AQ$3:$AQ$82,"&lt;"&amp;$AQ$3:$AQ$82),0))</f>
        <v>#NUM!</v>
      </c>
      <c r="AX314" s="345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2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INDEX($AR$3:$AR$82,MATCH(LARGE(COUNTIF($AQ$3:$AQ$82,"&lt;"&amp;$AQ$3:$AQ$82),ROWS(AQ$3:AQ315)),COUNTIF($AQ$3:$AQ$82,"&lt;"&amp;$AQ$3:$AQ$82),0))</f>
        <v>#NUM!</v>
      </c>
      <c r="AX315" s="345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2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INDEX($AR$3:$AR$82,MATCH(LARGE(COUNTIF($AQ$3:$AQ$82,"&lt;"&amp;$AQ$3:$AQ$82),ROWS(AQ$3:AQ316)),COUNTIF($AQ$3:$AQ$82,"&lt;"&amp;$AQ$3:$AQ$82),0))</f>
        <v>#NUM!</v>
      </c>
      <c r="AX316" s="345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2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INDEX($AR$3:$AR$82,MATCH(LARGE(COUNTIF($AQ$3:$AQ$82,"&lt;"&amp;$AQ$3:$AQ$82),ROWS(AQ$3:AQ317)),COUNTIF($AQ$3:$AQ$82,"&lt;"&amp;$AQ$3:$AQ$82),0))</f>
        <v>#NUM!</v>
      </c>
      <c r="AX317" s="345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2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INDEX($AR$3:$AR$82,MATCH(LARGE(COUNTIF($AQ$3:$AQ$82,"&lt;"&amp;$AQ$3:$AQ$82),ROWS(AQ$3:AQ318)),COUNTIF($AQ$3:$AQ$82,"&lt;"&amp;$AQ$3:$AQ$82),0))</f>
        <v>#NUM!</v>
      </c>
      <c r="AX318" s="345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2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INDEX($AR$3:$AR$82,MATCH(LARGE(COUNTIF($AQ$3:$AQ$82,"&lt;"&amp;$AQ$3:$AQ$82),ROWS(AQ$3:AQ319)),COUNTIF($AQ$3:$AQ$82,"&lt;"&amp;$AQ$3:$AQ$82),0))</f>
        <v>#NUM!</v>
      </c>
      <c r="AX319" s="345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2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INDEX($AR$3:$AR$82,MATCH(LARGE(COUNTIF($AQ$3:$AQ$82,"&lt;"&amp;$AQ$3:$AQ$82),ROWS(AQ$3:AQ320)),COUNTIF($AQ$3:$AQ$82,"&lt;"&amp;$AQ$3:$AQ$82),0))</f>
        <v>#NUM!</v>
      </c>
      <c r="AX320" s="345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2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INDEX($AR$3:$AR$82,MATCH(LARGE(COUNTIF($AQ$3:$AQ$82,"&lt;"&amp;$AQ$3:$AQ$82),ROWS(AQ$3:AQ321)),COUNTIF($AQ$3:$AQ$82,"&lt;"&amp;$AQ$3:$AQ$82),0))</f>
        <v>#NUM!</v>
      </c>
      <c r="AX321" s="345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2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INDEX($AR$3:$AR$82,MATCH(LARGE(COUNTIF($AQ$3:$AQ$82,"&lt;"&amp;$AQ$3:$AQ$82),ROWS(AQ$3:AQ322)),COUNTIF($AQ$3:$AQ$82,"&lt;"&amp;$AQ$3:$AQ$82),0))</f>
        <v>#NUM!</v>
      </c>
      <c r="AX322" s="345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2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INDEX($AR$3:$AR$82,MATCH(LARGE(COUNTIF($AQ$3:$AQ$82,"&lt;"&amp;$AQ$3:$AQ$82),ROWS(AQ$3:AQ323)),COUNTIF($AQ$3:$AQ$82,"&lt;"&amp;$AQ$3:$AQ$82),0))</f>
        <v>#NUM!</v>
      </c>
      <c r="AX323" s="345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2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INDEX($AR$3:$AR$82,MATCH(LARGE(COUNTIF($AQ$3:$AQ$82,"&lt;"&amp;$AQ$3:$AQ$82),ROWS(AQ$3:AQ324)),COUNTIF($AQ$3:$AQ$82,"&lt;"&amp;$AQ$3:$AQ$82),0))</f>
        <v>#NUM!</v>
      </c>
      <c r="AX324" s="345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2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INDEX($AR$3:$AR$82,MATCH(LARGE(COUNTIF($AQ$3:$AQ$82,"&lt;"&amp;$AQ$3:$AQ$82),ROWS(AQ$3:AQ325)),COUNTIF($AQ$3:$AQ$82,"&lt;"&amp;$AQ$3:$AQ$82),0))</f>
        <v>#NUM!</v>
      </c>
      <c r="AX325" s="345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2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INDEX($AR$3:$AR$82,MATCH(LARGE(COUNTIF($AQ$3:$AQ$82,"&lt;"&amp;$AQ$3:$AQ$82),ROWS(AQ$3:AQ326)),COUNTIF($AQ$3:$AQ$82,"&lt;"&amp;$AQ$3:$AQ$82),0))</f>
        <v>#NUM!</v>
      </c>
      <c r="AX326" s="345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2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INDEX($AR$3:$AR$82,MATCH(LARGE(COUNTIF($AQ$3:$AQ$82,"&lt;"&amp;$AQ$3:$AQ$82),ROWS(AQ$3:AQ327)),COUNTIF($AQ$3:$AQ$82,"&lt;"&amp;$AQ$3:$AQ$82),0))</f>
        <v>#NUM!</v>
      </c>
      <c r="AX327" s="345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2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INDEX($AR$3:$AR$82,MATCH(LARGE(COUNTIF($AQ$3:$AQ$82,"&lt;"&amp;$AQ$3:$AQ$82),ROWS(AQ$3:AQ328)),COUNTIF($AQ$3:$AQ$82,"&lt;"&amp;$AQ$3:$AQ$82),0))</f>
        <v>#NUM!</v>
      </c>
      <c r="AX328" s="345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2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INDEX($AR$3:$AR$82,MATCH(LARGE(COUNTIF($AQ$3:$AQ$82,"&lt;"&amp;$AQ$3:$AQ$82),ROWS(AQ$3:AQ329)),COUNTIF($AQ$3:$AQ$82,"&lt;"&amp;$AQ$3:$AQ$82),0))</f>
        <v>#NUM!</v>
      </c>
      <c r="AX329" s="345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2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INDEX($AR$3:$AR$82,MATCH(LARGE(COUNTIF($AQ$3:$AQ$82,"&lt;"&amp;$AQ$3:$AQ$82),ROWS(AQ$3:AQ330)),COUNTIF($AQ$3:$AQ$82,"&lt;"&amp;$AQ$3:$AQ$82),0))</f>
        <v>#NUM!</v>
      </c>
      <c r="AX330" s="345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2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INDEX($AR$3:$AR$82,MATCH(LARGE(COUNTIF($AQ$3:$AQ$82,"&lt;"&amp;$AQ$3:$AQ$82),ROWS(AQ$3:AQ331)),COUNTIF($AQ$3:$AQ$82,"&lt;"&amp;$AQ$3:$AQ$82),0))</f>
        <v>#NUM!</v>
      </c>
      <c r="AX331" s="345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2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INDEX($AR$3:$AR$82,MATCH(LARGE(COUNTIF($AQ$3:$AQ$82,"&lt;"&amp;$AQ$3:$AQ$82),ROWS(AQ$3:AQ332)),COUNTIF($AQ$3:$AQ$82,"&lt;"&amp;$AQ$3:$AQ$82),0))</f>
        <v>#NUM!</v>
      </c>
      <c r="AX332" s="345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2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INDEX($AR$3:$AR$82,MATCH(LARGE(COUNTIF($AQ$3:$AQ$82,"&lt;"&amp;$AQ$3:$AQ$82),ROWS(AQ$3:AQ333)),COUNTIF($AQ$3:$AQ$82,"&lt;"&amp;$AQ$3:$AQ$82),0))</f>
        <v>#NUM!</v>
      </c>
      <c r="AX333" s="345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2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INDEX($AR$3:$AR$82,MATCH(LARGE(COUNTIF($AQ$3:$AQ$82,"&lt;"&amp;$AQ$3:$AQ$82),ROWS(AQ$3:AQ334)),COUNTIF($AQ$3:$AQ$82,"&lt;"&amp;$AQ$3:$AQ$82),0))</f>
        <v>#NUM!</v>
      </c>
      <c r="AX334" s="345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2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INDEX($AR$3:$AR$82,MATCH(LARGE(COUNTIF($AQ$3:$AQ$82,"&lt;"&amp;$AQ$3:$AQ$82),ROWS(AQ$3:AQ335)),COUNTIF($AQ$3:$AQ$82,"&lt;"&amp;$AQ$3:$AQ$82),0))</f>
        <v>#NUM!</v>
      </c>
      <c r="AX335" s="345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2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INDEX($AR$3:$AR$82,MATCH(LARGE(COUNTIF($AQ$3:$AQ$82,"&lt;"&amp;$AQ$3:$AQ$82),ROWS(AQ$3:AQ336)),COUNTIF($AQ$3:$AQ$82,"&lt;"&amp;$AQ$3:$AQ$82),0))</f>
        <v>#NUM!</v>
      </c>
      <c r="AX336" s="345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2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INDEX($AR$3:$AR$82,MATCH(LARGE(COUNTIF($AQ$3:$AQ$82,"&lt;"&amp;$AQ$3:$AQ$82),ROWS(AQ$3:AQ337)),COUNTIF($AQ$3:$AQ$82,"&lt;"&amp;$AQ$3:$AQ$82),0))</f>
        <v>#NUM!</v>
      </c>
      <c r="AX337" s="345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2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INDEX($AR$3:$AR$82,MATCH(LARGE(COUNTIF($AQ$3:$AQ$82,"&lt;"&amp;$AQ$3:$AQ$82),ROWS(AQ$3:AQ338)),COUNTIF($AQ$3:$AQ$82,"&lt;"&amp;$AQ$3:$AQ$82),0))</f>
        <v>#NUM!</v>
      </c>
      <c r="AX338" s="345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2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INDEX($AR$3:$AR$82,MATCH(LARGE(COUNTIF($AQ$3:$AQ$82,"&lt;"&amp;$AQ$3:$AQ$82),ROWS(AQ$3:AQ339)),COUNTIF($AQ$3:$AQ$82,"&lt;"&amp;$AQ$3:$AQ$82),0))</f>
        <v>#NUM!</v>
      </c>
      <c r="AX339" s="345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2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INDEX($AR$3:$AR$82,MATCH(LARGE(COUNTIF($AQ$3:$AQ$82,"&lt;"&amp;$AQ$3:$AQ$82),ROWS(AQ$3:AQ340)),COUNTIF($AQ$3:$AQ$82,"&lt;"&amp;$AQ$3:$AQ$82),0))</f>
        <v>#NUM!</v>
      </c>
      <c r="AX340" s="345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2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INDEX($AR$3:$AR$82,MATCH(LARGE(COUNTIF($AQ$3:$AQ$82,"&lt;"&amp;$AQ$3:$AQ$82),ROWS(AQ$3:AQ341)),COUNTIF($AQ$3:$AQ$82,"&lt;"&amp;$AQ$3:$AQ$82),0))</f>
        <v>#NUM!</v>
      </c>
      <c r="AX341" s="345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2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INDEX($AR$3:$AR$82,MATCH(LARGE(COUNTIF($AQ$3:$AQ$82,"&lt;"&amp;$AQ$3:$AQ$82),ROWS(AQ$3:AQ342)),COUNTIF($AQ$3:$AQ$82,"&lt;"&amp;$AQ$3:$AQ$82),0))</f>
        <v>#NUM!</v>
      </c>
      <c r="AX342" s="345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2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INDEX($AR$3:$AR$82,MATCH(LARGE(COUNTIF($AQ$3:$AQ$82,"&lt;"&amp;$AQ$3:$AQ$82),ROWS(AQ$3:AQ343)),COUNTIF($AQ$3:$AQ$82,"&lt;"&amp;$AQ$3:$AQ$82),0))</f>
        <v>#NUM!</v>
      </c>
      <c r="AX343" s="345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2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INDEX($AR$3:$AR$82,MATCH(LARGE(COUNTIF($AQ$3:$AQ$82,"&lt;"&amp;$AQ$3:$AQ$82),ROWS(AQ$3:AQ344)),COUNTIF($AQ$3:$AQ$82,"&lt;"&amp;$AQ$3:$AQ$82),0))</f>
        <v>#NUM!</v>
      </c>
      <c r="AX344" s="345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2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INDEX($AR$3:$AR$82,MATCH(LARGE(COUNTIF($AQ$3:$AQ$82,"&lt;"&amp;$AQ$3:$AQ$82),ROWS(AQ$3:AQ345)),COUNTIF($AQ$3:$AQ$82,"&lt;"&amp;$AQ$3:$AQ$82),0))</f>
        <v>#NUM!</v>
      </c>
      <c r="AX345" s="345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2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INDEX($AR$3:$AR$82,MATCH(LARGE(COUNTIF($AQ$3:$AQ$82,"&lt;"&amp;$AQ$3:$AQ$82),ROWS(AQ$3:AQ346)),COUNTIF($AQ$3:$AQ$82,"&lt;"&amp;$AQ$3:$AQ$82),0))</f>
        <v>#NUM!</v>
      </c>
      <c r="AX346" s="345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2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INDEX($AR$3:$AR$82,MATCH(LARGE(COUNTIF($AQ$3:$AQ$82,"&lt;"&amp;$AQ$3:$AQ$82),ROWS(AQ$3:AQ347)),COUNTIF($AQ$3:$AQ$82,"&lt;"&amp;$AQ$3:$AQ$82),0))</f>
        <v>#NUM!</v>
      </c>
      <c r="AX347" s="345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2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INDEX($AR$3:$AR$82,MATCH(LARGE(COUNTIF($AQ$3:$AQ$82,"&lt;"&amp;$AQ$3:$AQ$82),ROWS(AQ$3:AQ348)),COUNTIF($AQ$3:$AQ$82,"&lt;"&amp;$AQ$3:$AQ$82),0))</f>
        <v>#NUM!</v>
      </c>
      <c r="AX348" s="345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2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INDEX($AR$3:$AR$82,MATCH(LARGE(COUNTIF($AQ$3:$AQ$82,"&lt;"&amp;$AQ$3:$AQ$82),ROWS(AQ$3:AQ349)),COUNTIF($AQ$3:$AQ$82,"&lt;"&amp;$AQ$3:$AQ$82),0))</f>
        <v>#NUM!</v>
      </c>
      <c r="AX349" s="345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2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INDEX($AR$3:$AR$82,MATCH(LARGE(COUNTIF($AQ$3:$AQ$82,"&lt;"&amp;$AQ$3:$AQ$82),ROWS(AQ$3:AQ350)),COUNTIF($AQ$3:$AQ$82,"&lt;"&amp;$AQ$3:$AQ$82),0))</f>
        <v>#NUM!</v>
      </c>
      <c r="AX350" s="345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2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INDEX($AR$3:$AR$82,MATCH(LARGE(COUNTIF($AQ$3:$AQ$82,"&lt;"&amp;$AQ$3:$AQ$82),ROWS(AQ$3:AQ351)),COUNTIF($AQ$3:$AQ$82,"&lt;"&amp;$AQ$3:$AQ$82),0))</f>
        <v>#NUM!</v>
      </c>
      <c r="AX351" s="345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2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INDEX($AR$3:$AR$82,MATCH(LARGE(COUNTIF($AQ$3:$AQ$82,"&lt;"&amp;$AQ$3:$AQ$82),ROWS(AQ$3:AQ352)),COUNTIF($AQ$3:$AQ$82,"&lt;"&amp;$AQ$3:$AQ$82),0))</f>
        <v>#NUM!</v>
      </c>
      <c r="AX352" s="345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2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INDEX($AR$3:$AR$82,MATCH(LARGE(COUNTIF($AQ$3:$AQ$82,"&lt;"&amp;$AQ$3:$AQ$82),ROWS(AQ$3:AQ353)),COUNTIF($AQ$3:$AQ$82,"&lt;"&amp;$AQ$3:$AQ$82),0))</f>
        <v>#NUM!</v>
      </c>
      <c r="AX353" s="345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2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INDEX($AR$3:$AR$82,MATCH(LARGE(COUNTIF($AQ$3:$AQ$82,"&lt;"&amp;$AQ$3:$AQ$82),ROWS(AQ$3:AQ354)),COUNTIF($AQ$3:$AQ$82,"&lt;"&amp;$AQ$3:$AQ$82),0))</f>
        <v>#NUM!</v>
      </c>
      <c r="AX354" s="345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2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INDEX($AR$3:$AR$82,MATCH(LARGE(COUNTIF($AQ$3:$AQ$82,"&lt;"&amp;$AQ$3:$AQ$82),ROWS(AQ$3:AQ355)),COUNTIF($AQ$3:$AQ$82,"&lt;"&amp;$AQ$3:$AQ$82),0))</f>
        <v>#NUM!</v>
      </c>
      <c r="AX355" s="345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2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INDEX($AR$3:$AR$82,MATCH(LARGE(COUNTIF($AQ$3:$AQ$82,"&lt;"&amp;$AQ$3:$AQ$82),ROWS(AQ$3:AQ356)),COUNTIF($AQ$3:$AQ$82,"&lt;"&amp;$AQ$3:$AQ$82),0))</f>
        <v>#NUM!</v>
      </c>
      <c r="AX356" s="345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2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INDEX($AR$3:$AR$82,MATCH(LARGE(COUNTIF($AQ$3:$AQ$82,"&lt;"&amp;$AQ$3:$AQ$82),ROWS(AQ$3:AQ357)),COUNTIF($AQ$3:$AQ$82,"&lt;"&amp;$AQ$3:$AQ$82),0))</f>
        <v>#NUM!</v>
      </c>
      <c r="AX357" s="345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2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INDEX($AR$3:$AR$82,MATCH(LARGE(COUNTIF($AQ$3:$AQ$82,"&lt;"&amp;$AQ$3:$AQ$82),ROWS(AQ$3:AQ358)),COUNTIF($AQ$3:$AQ$82,"&lt;"&amp;$AQ$3:$AQ$82),0))</f>
        <v>#NUM!</v>
      </c>
      <c r="AX358" s="345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2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INDEX($AR$3:$AR$82,MATCH(LARGE(COUNTIF($AQ$3:$AQ$82,"&lt;"&amp;$AQ$3:$AQ$82),ROWS(AQ$3:AQ359)),COUNTIF($AQ$3:$AQ$82,"&lt;"&amp;$AQ$3:$AQ$82),0))</f>
        <v>#NUM!</v>
      </c>
      <c r="AX359" s="345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2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INDEX($AR$3:$AR$82,MATCH(LARGE(COUNTIF($AQ$3:$AQ$82,"&lt;"&amp;$AQ$3:$AQ$82),ROWS(AQ$3:AQ360)),COUNTIF($AQ$3:$AQ$82,"&lt;"&amp;$AQ$3:$AQ$82),0))</f>
        <v>#NUM!</v>
      </c>
      <c r="AX360" s="345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2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INDEX($AR$3:$AR$82,MATCH(LARGE(COUNTIF($AQ$3:$AQ$82,"&lt;"&amp;$AQ$3:$AQ$82),ROWS(AQ$3:AQ361)),COUNTIF($AQ$3:$AQ$82,"&lt;"&amp;$AQ$3:$AQ$82),0))</f>
        <v>#NUM!</v>
      </c>
      <c r="AX361" s="345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2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INDEX($AR$3:$AR$82,MATCH(LARGE(COUNTIF($AQ$3:$AQ$82,"&lt;"&amp;$AQ$3:$AQ$82),ROWS(AQ$3:AQ362)),COUNTIF($AQ$3:$AQ$82,"&lt;"&amp;$AQ$3:$AQ$82),0))</f>
        <v>#NUM!</v>
      </c>
      <c r="AX362" s="345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2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INDEX($AR$3:$AR$82,MATCH(LARGE(COUNTIF($AQ$3:$AQ$82,"&lt;"&amp;$AQ$3:$AQ$82),ROWS(AQ$3:AQ363)),COUNTIF($AQ$3:$AQ$82,"&lt;"&amp;$AQ$3:$AQ$82),0))</f>
        <v>#NUM!</v>
      </c>
      <c r="AX363" s="345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2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INDEX($AR$3:$AR$82,MATCH(LARGE(COUNTIF($AQ$3:$AQ$82,"&lt;"&amp;$AQ$3:$AQ$82),ROWS(AQ$3:AQ364)),COUNTIF($AQ$3:$AQ$82,"&lt;"&amp;$AQ$3:$AQ$82),0))</f>
        <v>#NUM!</v>
      </c>
      <c r="AX364" s="345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2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INDEX($AR$3:$AR$82,MATCH(LARGE(COUNTIF($AQ$3:$AQ$82,"&lt;"&amp;$AQ$3:$AQ$82),ROWS(AQ$3:AQ365)),COUNTIF($AQ$3:$AQ$82,"&lt;"&amp;$AQ$3:$AQ$82),0))</f>
        <v>#NUM!</v>
      </c>
      <c r="AX365" s="345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2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INDEX($AR$3:$AR$82,MATCH(LARGE(COUNTIF($AQ$3:$AQ$82,"&lt;"&amp;$AQ$3:$AQ$82),ROWS(AQ$3:AQ366)),COUNTIF($AQ$3:$AQ$82,"&lt;"&amp;$AQ$3:$AQ$82),0))</f>
        <v>#NUM!</v>
      </c>
      <c r="AX366" s="345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2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INDEX($AR$3:$AR$82,MATCH(LARGE(COUNTIF($AQ$3:$AQ$82,"&lt;"&amp;$AQ$3:$AQ$82),ROWS(AQ$3:AQ367)),COUNTIF($AQ$3:$AQ$82,"&lt;"&amp;$AQ$3:$AQ$82),0))</f>
        <v>#NUM!</v>
      </c>
      <c r="AX367" s="345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2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INDEX($AR$3:$AR$82,MATCH(LARGE(COUNTIF($AQ$3:$AQ$82,"&lt;"&amp;$AQ$3:$AQ$82),ROWS(AQ$3:AQ368)),COUNTIF($AQ$3:$AQ$82,"&lt;"&amp;$AQ$3:$AQ$82),0))</f>
        <v>#NUM!</v>
      </c>
      <c r="AX368" s="345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2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INDEX($AR$3:$AR$82,MATCH(LARGE(COUNTIF($AQ$3:$AQ$82,"&lt;"&amp;$AQ$3:$AQ$82),ROWS(AQ$3:AQ369)),COUNTIF($AQ$3:$AQ$82,"&lt;"&amp;$AQ$3:$AQ$82),0))</f>
        <v>#NUM!</v>
      </c>
      <c r="AX369" s="345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2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INDEX($AR$3:$AR$82,MATCH(LARGE(COUNTIF($AQ$3:$AQ$82,"&lt;"&amp;$AQ$3:$AQ$82),ROWS(AQ$3:AQ370)),COUNTIF($AQ$3:$AQ$82,"&lt;"&amp;$AQ$3:$AQ$82),0))</f>
        <v>#NUM!</v>
      </c>
      <c r="AX370" s="345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2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INDEX($AR$3:$AR$82,MATCH(LARGE(COUNTIF($AQ$3:$AQ$82,"&lt;"&amp;$AQ$3:$AQ$82),ROWS(AQ$3:AQ371)),COUNTIF($AQ$3:$AQ$82,"&lt;"&amp;$AQ$3:$AQ$82),0))</f>
        <v>#NUM!</v>
      </c>
      <c r="AX371" s="345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2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INDEX($AR$3:$AR$82,MATCH(LARGE(COUNTIF($AQ$3:$AQ$82,"&lt;"&amp;$AQ$3:$AQ$82),ROWS(AQ$3:AQ372)),COUNTIF($AQ$3:$AQ$82,"&lt;"&amp;$AQ$3:$AQ$82),0))</f>
        <v>#NUM!</v>
      </c>
      <c r="AX372" s="345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2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INDEX($AR$3:$AR$82,MATCH(LARGE(COUNTIF($AQ$3:$AQ$82,"&lt;"&amp;$AQ$3:$AQ$82),ROWS(AQ$3:AQ373)),COUNTIF($AQ$3:$AQ$82,"&lt;"&amp;$AQ$3:$AQ$82),0))</f>
        <v>#NUM!</v>
      </c>
      <c r="AX373" s="345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2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INDEX($AR$3:$AR$82,MATCH(LARGE(COUNTIF($AQ$3:$AQ$82,"&lt;"&amp;$AQ$3:$AQ$82),ROWS(AQ$3:AQ374)),COUNTIF($AQ$3:$AQ$82,"&lt;"&amp;$AQ$3:$AQ$82),0))</f>
        <v>#NUM!</v>
      </c>
      <c r="AX374" s="345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2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INDEX($AR$3:$AR$82,MATCH(LARGE(COUNTIF($AQ$3:$AQ$82,"&lt;"&amp;$AQ$3:$AQ$82),ROWS(AQ$3:AQ375)),COUNTIF($AQ$3:$AQ$82,"&lt;"&amp;$AQ$3:$AQ$82),0))</f>
        <v>#NUM!</v>
      </c>
      <c r="AX375" s="345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2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INDEX($AR$3:$AR$82,MATCH(LARGE(COUNTIF($AQ$3:$AQ$82,"&lt;"&amp;$AQ$3:$AQ$82),ROWS(AQ$3:AQ376)),COUNTIF($AQ$3:$AQ$82,"&lt;"&amp;$AQ$3:$AQ$82),0))</f>
        <v>#NUM!</v>
      </c>
      <c r="AX376" s="345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2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INDEX($AR$3:$AR$82,MATCH(LARGE(COUNTIF($AQ$3:$AQ$82,"&lt;"&amp;$AQ$3:$AQ$82),ROWS(AQ$3:AQ377)),COUNTIF($AQ$3:$AQ$82,"&lt;"&amp;$AQ$3:$AQ$82),0))</f>
        <v>#NUM!</v>
      </c>
      <c r="AX377" s="345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2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INDEX($AR$3:$AR$82,MATCH(LARGE(COUNTIF($AQ$3:$AQ$82,"&lt;"&amp;$AQ$3:$AQ$82),ROWS(AQ$3:AQ378)),COUNTIF($AQ$3:$AQ$82,"&lt;"&amp;$AQ$3:$AQ$82),0))</f>
        <v>#NUM!</v>
      </c>
      <c r="AX378" s="345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2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INDEX($AR$3:$AR$82,MATCH(LARGE(COUNTIF($AQ$3:$AQ$82,"&lt;"&amp;$AQ$3:$AQ$82),ROWS(AQ$3:AQ379)),COUNTIF($AQ$3:$AQ$82,"&lt;"&amp;$AQ$3:$AQ$82),0))</f>
        <v>#NUM!</v>
      </c>
      <c r="AX379" s="345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2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INDEX($AR$3:$AR$82,MATCH(LARGE(COUNTIF($AQ$3:$AQ$82,"&lt;"&amp;$AQ$3:$AQ$82),ROWS(AQ$3:AQ380)),COUNTIF($AQ$3:$AQ$82,"&lt;"&amp;$AQ$3:$AQ$82),0))</f>
        <v>#NUM!</v>
      </c>
      <c r="AX380" s="345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2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INDEX($AR$3:$AR$82,MATCH(LARGE(COUNTIF($AQ$3:$AQ$82,"&lt;"&amp;$AQ$3:$AQ$82),ROWS(AQ$3:AQ381)),COUNTIF($AQ$3:$AQ$82,"&lt;"&amp;$AQ$3:$AQ$82),0))</f>
        <v>#NUM!</v>
      </c>
      <c r="AX381" s="345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2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INDEX($AR$3:$AR$82,MATCH(LARGE(COUNTIF($AQ$3:$AQ$82,"&lt;"&amp;$AQ$3:$AQ$82),ROWS(AQ$3:AQ382)),COUNTIF($AQ$3:$AQ$82,"&lt;"&amp;$AQ$3:$AQ$82),0))</f>
        <v>#NUM!</v>
      </c>
      <c r="AX382" s="345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2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INDEX($AR$3:$AR$82,MATCH(LARGE(COUNTIF($AQ$3:$AQ$82,"&lt;"&amp;$AQ$3:$AQ$82),ROWS(AQ$3:AQ383)),COUNTIF($AQ$3:$AQ$82,"&lt;"&amp;$AQ$3:$AQ$82),0))</f>
        <v>#NUM!</v>
      </c>
      <c r="AX383" s="345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2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INDEX($AR$3:$AR$82,MATCH(LARGE(COUNTIF($AQ$3:$AQ$82,"&lt;"&amp;$AQ$3:$AQ$82),ROWS(AQ$3:AQ384)),COUNTIF($AQ$3:$AQ$82,"&lt;"&amp;$AQ$3:$AQ$82),0))</f>
        <v>#NUM!</v>
      </c>
      <c r="AX384" s="345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2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INDEX($AR$3:$AR$82,MATCH(LARGE(COUNTIF($AQ$3:$AQ$82,"&lt;"&amp;$AQ$3:$AQ$82),ROWS(AQ$3:AQ385)),COUNTIF($AQ$3:$AQ$82,"&lt;"&amp;$AQ$3:$AQ$82),0))</f>
        <v>#NUM!</v>
      </c>
      <c r="AX385" s="345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2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INDEX($AR$3:$AR$82,MATCH(LARGE(COUNTIF($AQ$3:$AQ$82,"&lt;"&amp;$AQ$3:$AQ$82),ROWS(AQ$3:AQ386)),COUNTIF($AQ$3:$AQ$82,"&lt;"&amp;$AQ$3:$AQ$82),0))</f>
        <v>#NUM!</v>
      </c>
      <c r="AX386" s="345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2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INDEX($AR$3:$AR$82,MATCH(LARGE(COUNTIF($AQ$3:$AQ$82,"&lt;"&amp;$AQ$3:$AQ$82),ROWS(AQ$3:AQ387)),COUNTIF($AQ$3:$AQ$82,"&lt;"&amp;$AQ$3:$AQ$82),0))</f>
        <v>#NUM!</v>
      </c>
      <c r="AX387" s="345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2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INDEX($AR$3:$AR$82,MATCH(LARGE(COUNTIF($AQ$3:$AQ$82,"&lt;"&amp;$AQ$3:$AQ$82),ROWS(AQ$3:AQ388)),COUNTIF($AQ$3:$AQ$82,"&lt;"&amp;$AQ$3:$AQ$82),0))</f>
        <v>#NUM!</v>
      </c>
      <c r="AX388" s="345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2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INDEX($AR$3:$AR$82,MATCH(LARGE(COUNTIF($AQ$3:$AQ$82,"&lt;"&amp;$AQ$3:$AQ$82),ROWS(AQ$3:AQ389)),COUNTIF($AQ$3:$AQ$82,"&lt;"&amp;$AQ$3:$AQ$82),0))</f>
        <v>#NUM!</v>
      </c>
      <c r="AX389" s="345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2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INDEX($AR$3:$AR$82,MATCH(LARGE(COUNTIF($AQ$3:$AQ$82,"&lt;"&amp;$AQ$3:$AQ$82),ROWS(AQ$3:AQ390)),COUNTIF($AQ$3:$AQ$82,"&lt;"&amp;$AQ$3:$AQ$82),0))</f>
        <v>#NUM!</v>
      </c>
      <c r="AX390" s="345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2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INDEX($AR$3:$AR$82,MATCH(LARGE(COUNTIF($AQ$3:$AQ$82,"&lt;"&amp;$AQ$3:$AQ$82),ROWS(AQ$3:AQ391)),COUNTIF($AQ$3:$AQ$82,"&lt;"&amp;$AQ$3:$AQ$82),0))</f>
        <v>#NUM!</v>
      </c>
      <c r="AX391" s="345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2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INDEX($AR$3:$AR$82,MATCH(LARGE(COUNTIF($AQ$3:$AQ$82,"&lt;"&amp;$AQ$3:$AQ$82),ROWS(AQ$3:AQ392)),COUNTIF($AQ$3:$AQ$82,"&lt;"&amp;$AQ$3:$AQ$82),0))</f>
        <v>#NUM!</v>
      </c>
      <c r="AX392" s="345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2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INDEX($AR$3:$AR$82,MATCH(LARGE(COUNTIF($AQ$3:$AQ$82,"&lt;"&amp;$AQ$3:$AQ$82),ROWS(AQ$3:AQ393)),COUNTIF($AQ$3:$AQ$82,"&lt;"&amp;$AQ$3:$AQ$82),0))</f>
        <v>#NUM!</v>
      </c>
      <c r="AX393" s="345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2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INDEX($AR$3:$AR$82,MATCH(LARGE(COUNTIF($AQ$3:$AQ$82,"&lt;"&amp;$AQ$3:$AQ$82),ROWS(AQ$3:AQ394)),COUNTIF($AQ$3:$AQ$82,"&lt;"&amp;$AQ$3:$AQ$82),0))</f>
        <v>#NUM!</v>
      </c>
      <c r="AX394" s="345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2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INDEX($AR$3:$AR$82,MATCH(LARGE(COUNTIF($AQ$3:$AQ$82,"&lt;"&amp;$AQ$3:$AQ$82),ROWS(AQ$3:AQ395)),COUNTIF($AQ$3:$AQ$82,"&lt;"&amp;$AQ$3:$AQ$82),0))</f>
        <v>#NUM!</v>
      </c>
      <c r="AX395" s="345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2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INDEX($AR$3:$AR$82,MATCH(LARGE(COUNTIF($AQ$3:$AQ$82,"&lt;"&amp;$AQ$3:$AQ$82),ROWS(AQ$3:AQ396)),COUNTIF($AQ$3:$AQ$82,"&lt;"&amp;$AQ$3:$AQ$82),0))</f>
        <v>#NUM!</v>
      </c>
      <c r="AX396" s="345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2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INDEX($AR$3:$AR$82,MATCH(LARGE(COUNTIF($AQ$3:$AQ$82,"&lt;"&amp;$AQ$3:$AQ$82),ROWS(AQ$3:AQ397)),COUNTIF($AQ$3:$AQ$82,"&lt;"&amp;$AQ$3:$AQ$82),0))</f>
        <v>#NUM!</v>
      </c>
      <c r="AX397" s="345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2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INDEX($AR$3:$AR$82,MATCH(LARGE(COUNTIF($AQ$3:$AQ$82,"&lt;"&amp;$AQ$3:$AQ$82),ROWS(AQ$3:AQ398)),COUNTIF($AQ$3:$AQ$82,"&lt;"&amp;$AQ$3:$AQ$82),0))</f>
        <v>#NUM!</v>
      </c>
      <c r="AX398" s="345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2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INDEX($AR$3:$AR$82,MATCH(LARGE(COUNTIF($AQ$3:$AQ$82,"&lt;"&amp;$AQ$3:$AQ$82),ROWS(AQ$3:AQ399)),COUNTIF($AQ$3:$AQ$82,"&lt;"&amp;$AQ$3:$AQ$82),0))</f>
        <v>#NUM!</v>
      </c>
      <c r="AX399" s="345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2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INDEX($AR$3:$AR$82,MATCH(LARGE(COUNTIF($AQ$3:$AQ$82,"&lt;"&amp;$AQ$3:$AQ$82),ROWS(AQ$3:AQ400)),COUNTIF($AQ$3:$AQ$82,"&lt;"&amp;$AQ$3:$AQ$82),0))</f>
        <v>#NUM!</v>
      </c>
      <c r="AX400" s="345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2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INDEX($AR$3:$AR$82,MATCH(LARGE(COUNTIF($AQ$3:$AQ$82,"&lt;"&amp;$AQ$3:$AQ$82),ROWS(AQ$3:AQ401)),COUNTIF($AQ$3:$AQ$82,"&lt;"&amp;$AQ$3:$AQ$82),0))</f>
        <v>#NUM!</v>
      </c>
      <c r="AX401" s="345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2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INDEX($AR$3:$AR$82,MATCH(LARGE(COUNTIF($AQ$3:$AQ$82,"&lt;"&amp;$AQ$3:$AQ$82),ROWS(AQ$3:AQ402)),COUNTIF($AQ$3:$AQ$82,"&lt;"&amp;$AQ$3:$AQ$82),0))</f>
        <v>#NUM!</v>
      </c>
      <c r="AX402" s="345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2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INDEX($AR$3:$AR$82,MATCH(LARGE(COUNTIF($AQ$3:$AQ$82,"&lt;"&amp;$AQ$3:$AQ$82),ROWS(AQ$3:AQ403)),COUNTIF($AQ$3:$AQ$82,"&lt;"&amp;$AQ$3:$AQ$82),0))</f>
        <v>#NUM!</v>
      </c>
      <c r="AX403" s="345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7" customWidth="1"/>
    <col min="2" max="9" width="15.7109375" style="3" customWidth="1"/>
    <col min="10" max="26" width="11.42578125" style="311"/>
    <col min="27" max="16384" width="11.42578125" style="67"/>
  </cols>
  <sheetData>
    <row r="1" spans="1:26" s="305" customFormat="1" ht="16.5" thickTop="1" thickBot="1" x14ac:dyDescent="0.3">
      <c r="A1" s="303"/>
      <c r="B1" s="439" t="s">
        <v>32</v>
      </c>
      <c r="C1" s="440"/>
      <c r="D1" s="439" t="s">
        <v>33</v>
      </c>
      <c r="E1" s="440"/>
      <c r="F1" s="439" t="s">
        <v>34</v>
      </c>
      <c r="G1" s="440"/>
      <c r="H1" s="439" t="s">
        <v>35</v>
      </c>
      <c r="I1" s="440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thickTop="1" x14ac:dyDescent="0.25">
      <c r="A2" s="306" t="s">
        <v>311</v>
      </c>
      <c r="B2" s="307">
        <v>19</v>
      </c>
      <c r="C2" s="308">
        <v>59</v>
      </c>
      <c r="D2" s="309">
        <v>19</v>
      </c>
      <c r="E2" s="310">
        <v>59</v>
      </c>
      <c r="F2" s="307">
        <v>19</v>
      </c>
      <c r="G2" s="310">
        <v>59</v>
      </c>
      <c r="H2" s="307">
        <v>9</v>
      </c>
      <c r="I2" s="310">
        <v>28</v>
      </c>
    </row>
    <row r="3" spans="1:26" x14ac:dyDescent="0.25">
      <c r="A3" s="306" t="s">
        <v>319</v>
      </c>
      <c r="B3" s="313"/>
      <c r="C3" s="312"/>
      <c r="D3" s="314">
        <v>34</v>
      </c>
      <c r="E3" s="315">
        <v>27</v>
      </c>
      <c r="F3" s="314">
        <v>32</v>
      </c>
      <c r="G3" s="308">
        <v>30</v>
      </c>
      <c r="H3" s="380">
        <v>11</v>
      </c>
      <c r="I3" s="312">
        <v>15</v>
      </c>
    </row>
    <row r="4" spans="1:26" x14ac:dyDescent="0.25">
      <c r="A4" s="306" t="s">
        <v>312</v>
      </c>
      <c r="B4" s="313"/>
      <c r="C4" s="312"/>
      <c r="D4" s="435" t="s">
        <v>759</v>
      </c>
      <c r="E4" s="436"/>
      <c r="F4" s="435" t="s">
        <v>760</v>
      </c>
      <c r="G4" s="436"/>
      <c r="H4" s="427" t="s">
        <v>761</v>
      </c>
      <c r="I4" s="428"/>
    </row>
    <row r="5" spans="1:26" x14ac:dyDescent="0.25">
      <c r="A5" s="306" t="s">
        <v>322</v>
      </c>
      <c r="B5" s="309">
        <v>138</v>
      </c>
      <c r="C5" s="310">
        <v>502</v>
      </c>
      <c r="D5" s="309">
        <v>147</v>
      </c>
      <c r="E5" s="310">
        <v>479</v>
      </c>
      <c r="F5" s="309">
        <v>151</v>
      </c>
      <c r="G5" s="310">
        <v>450</v>
      </c>
      <c r="H5" s="309">
        <v>39</v>
      </c>
      <c r="I5" s="310">
        <v>91</v>
      </c>
    </row>
    <row r="6" spans="1:26" x14ac:dyDescent="0.25">
      <c r="A6" s="306" t="s">
        <v>313</v>
      </c>
      <c r="B6" s="435" t="s">
        <v>762</v>
      </c>
      <c r="C6" s="436"/>
      <c r="D6" s="435" t="s">
        <v>763</v>
      </c>
      <c r="E6" s="436"/>
      <c r="F6" s="435" t="s">
        <v>764</v>
      </c>
      <c r="G6" s="436"/>
      <c r="H6" s="435" t="s">
        <v>765</v>
      </c>
      <c r="I6" s="436"/>
    </row>
    <row r="7" spans="1:26" x14ac:dyDescent="0.25">
      <c r="A7" s="306" t="s">
        <v>299</v>
      </c>
      <c r="B7" s="435" t="s">
        <v>766</v>
      </c>
      <c r="C7" s="436"/>
      <c r="D7" s="435" t="s">
        <v>767</v>
      </c>
      <c r="E7" s="436"/>
      <c r="F7" s="435" t="s">
        <v>768</v>
      </c>
      <c r="G7" s="436"/>
      <c r="H7" s="435" t="s">
        <v>769</v>
      </c>
      <c r="I7" s="436"/>
    </row>
    <row r="8" spans="1:26" x14ac:dyDescent="0.25">
      <c r="A8" s="306" t="s">
        <v>300</v>
      </c>
      <c r="B8" s="435" t="s">
        <v>770</v>
      </c>
      <c r="C8" s="436"/>
      <c r="D8" s="435" t="s">
        <v>771</v>
      </c>
      <c r="E8" s="436"/>
      <c r="F8" s="435" t="s">
        <v>772</v>
      </c>
      <c r="G8" s="436"/>
      <c r="H8" s="437" t="s">
        <v>773</v>
      </c>
      <c r="I8" s="438"/>
    </row>
    <row r="9" spans="1:26" x14ac:dyDescent="0.25">
      <c r="A9" s="306" t="s">
        <v>484</v>
      </c>
      <c r="B9" s="307">
        <v>10</v>
      </c>
      <c r="C9" s="308">
        <v>939</v>
      </c>
      <c r="D9" s="307">
        <v>15</v>
      </c>
      <c r="E9" s="308">
        <v>920</v>
      </c>
      <c r="F9" s="307">
        <v>14</v>
      </c>
      <c r="G9" s="308">
        <v>930</v>
      </c>
      <c r="H9" s="307">
        <v>10</v>
      </c>
      <c r="I9" s="308">
        <v>939</v>
      </c>
    </row>
    <row r="10" spans="1:26" x14ac:dyDescent="0.25">
      <c r="A10" s="306" t="s">
        <v>485</v>
      </c>
      <c r="B10" s="351" t="s">
        <v>774</v>
      </c>
      <c r="C10" s="352"/>
      <c r="D10" s="351" t="s">
        <v>775</v>
      </c>
      <c r="E10" s="352"/>
      <c r="F10" s="351" t="s">
        <v>776</v>
      </c>
      <c r="G10" s="352"/>
      <c r="H10" s="351" t="s">
        <v>777</v>
      </c>
      <c r="I10" s="352"/>
    </row>
    <row r="11" spans="1:26" x14ac:dyDescent="0.25">
      <c r="A11" s="306" t="s">
        <v>323</v>
      </c>
      <c r="B11" s="325">
        <v>3.4815789473684213</v>
      </c>
      <c r="C11" s="312"/>
      <c r="D11" s="325">
        <v>3.4561403508771931</v>
      </c>
      <c r="E11" s="326" t="s">
        <v>778</v>
      </c>
      <c r="F11" s="325">
        <v>3.420145190562613</v>
      </c>
      <c r="G11" s="326" t="s">
        <v>779</v>
      </c>
      <c r="H11" s="381">
        <v>3.3037037037037038</v>
      </c>
      <c r="I11" s="324"/>
    </row>
    <row r="12" spans="1:26" x14ac:dyDescent="0.25">
      <c r="A12" s="306" t="s">
        <v>780</v>
      </c>
      <c r="B12" s="319">
        <v>116</v>
      </c>
      <c r="C12" s="320">
        <v>205</v>
      </c>
      <c r="D12" s="319">
        <v>112</v>
      </c>
      <c r="E12" s="320">
        <v>174</v>
      </c>
      <c r="F12" s="319">
        <v>121</v>
      </c>
      <c r="G12" s="320">
        <v>184</v>
      </c>
      <c r="H12" s="319">
        <v>38</v>
      </c>
      <c r="I12" s="320">
        <v>74</v>
      </c>
    </row>
    <row r="13" spans="1:26" x14ac:dyDescent="0.25">
      <c r="A13" s="306" t="s">
        <v>314</v>
      </c>
      <c r="B13" s="427"/>
      <c r="C13" s="428"/>
      <c r="D13" s="431" t="s">
        <v>759</v>
      </c>
      <c r="E13" s="432"/>
      <c r="F13" s="431" t="s">
        <v>760</v>
      </c>
      <c r="G13" s="432"/>
      <c r="H13" s="427" t="s">
        <v>781</v>
      </c>
      <c r="I13" s="428"/>
    </row>
    <row r="14" spans="1:26" x14ac:dyDescent="0.25">
      <c r="A14" s="306" t="s">
        <v>782</v>
      </c>
      <c r="B14" s="427"/>
      <c r="C14" s="428"/>
      <c r="D14" s="431" t="s">
        <v>759</v>
      </c>
      <c r="E14" s="432"/>
      <c r="F14" s="431" t="s">
        <v>760</v>
      </c>
      <c r="G14" s="432"/>
      <c r="H14" s="427" t="s">
        <v>781</v>
      </c>
      <c r="I14" s="428"/>
    </row>
    <row r="15" spans="1:26" x14ac:dyDescent="0.25">
      <c r="A15" s="306" t="s">
        <v>783</v>
      </c>
      <c r="B15" s="427"/>
      <c r="C15" s="428"/>
      <c r="D15" s="431" t="s">
        <v>784</v>
      </c>
      <c r="E15" s="432"/>
      <c r="F15" s="431" t="s">
        <v>785</v>
      </c>
      <c r="G15" s="432"/>
      <c r="H15" s="427" t="s">
        <v>786</v>
      </c>
      <c r="I15" s="428"/>
    </row>
    <row r="16" spans="1:26" x14ac:dyDescent="0.25">
      <c r="A16" s="306" t="s">
        <v>315</v>
      </c>
      <c r="B16" s="431" t="s">
        <v>762</v>
      </c>
      <c r="C16" s="432"/>
      <c r="D16" s="431" t="s">
        <v>763</v>
      </c>
      <c r="E16" s="432"/>
      <c r="F16" s="431" t="s">
        <v>764</v>
      </c>
      <c r="G16" s="432"/>
      <c r="H16" s="431" t="s">
        <v>765</v>
      </c>
      <c r="I16" s="432"/>
    </row>
    <row r="17" spans="1:9" x14ac:dyDescent="0.25">
      <c r="A17" s="306" t="s">
        <v>787</v>
      </c>
      <c r="B17" s="431" t="s">
        <v>788</v>
      </c>
      <c r="C17" s="432"/>
      <c r="D17" s="431" t="s">
        <v>789</v>
      </c>
      <c r="E17" s="432"/>
      <c r="F17" s="431" t="s">
        <v>790</v>
      </c>
      <c r="G17" s="432"/>
      <c r="H17" s="433" t="s">
        <v>791</v>
      </c>
      <c r="I17" s="434"/>
    </row>
    <row r="18" spans="1:9" x14ac:dyDescent="0.25">
      <c r="A18" s="306" t="s">
        <v>324</v>
      </c>
      <c r="B18" s="327">
        <v>3.8571428571428577</v>
      </c>
      <c r="C18" s="312"/>
      <c r="D18" s="327">
        <v>3.736842105263158</v>
      </c>
      <c r="E18" s="328" t="s">
        <v>792</v>
      </c>
      <c r="F18" s="327">
        <v>3.7819548872180455</v>
      </c>
      <c r="G18" s="328" t="s">
        <v>793</v>
      </c>
      <c r="H18" s="382">
        <v>3.6111111111111112</v>
      </c>
      <c r="I18" s="324"/>
    </row>
    <row r="19" spans="1:9" x14ac:dyDescent="0.25">
      <c r="A19" s="306" t="s">
        <v>794</v>
      </c>
      <c r="B19" s="321">
        <v>5</v>
      </c>
      <c r="C19" s="322">
        <v>51</v>
      </c>
      <c r="D19" s="321">
        <v>9</v>
      </c>
      <c r="E19" s="322">
        <v>50</v>
      </c>
      <c r="F19" s="321">
        <v>7</v>
      </c>
      <c r="G19" s="322">
        <v>59</v>
      </c>
      <c r="H19" s="321">
        <v>1</v>
      </c>
      <c r="I19" s="322">
        <v>17</v>
      </c>
    </row>
    <row r="20" spans="1:9" x14ac:dyDescent="0.25">
      <c r="A20" s="306" t="s">
        <v>316</v>
      </c>
      <c r="B20" s="427"/>
      <c r="C20" s="428"/>
      <c r="D20" s="429" t="s">
        <v>795</v>
      </c>
      <c r="E20" s="430"/>
      <c r="F20" s="429" t="s">
        <v>796</v>
      </c>
      <c r="G20" s="430"/>
      <c r="H20" s="427" t="s">
        <v>797</v>
      </c>
      <c r="I20" s="428"/>
    </row>
    <row r="21" spans="1:9" x14ac:dyDescent="0.25">
      <c r="A21" s="306" t="s">
        <v>798</v>
      </c>
      <c r="B21" s="427"/>
      <c r="C21" s="428"/>
      <c r="D21" s="429" t="s">
        <v>799</v>
      </c>
      <c r="E21" s="430"/>
      <c r="F21" s="429" t="s">
        <v>800</v>
      </c>
      <c r="G21" s="430"/>
      <c r="H21" s="427" t="s">
        <v>797</v>
      </c>
      <c r="I21" s="428"/>
    </row>
    <row r="22" spans="1:9" x14ac:dyDescent="0.25">
      <c r="A22" s="306" t="s">
        <v>801</v>
      </c>
      <c r="B22" s="427"/>
      <c r="C22" s="428"/>
      <c r="D22" s="429" t="s">
        <v>802</v>
      </c>
      <c r="E22" s="430"/>
      <c r="F22" s="429" t="s">
        <v>803</v>
      </c>
      <c r="G22" s="430"/>
      <c r="H22" s="427" t="s">
        <v>804</v>
      </c>
      <c r="I22" s="428"/>
    </row>
    <row r="23" spans="1:9" x14ac:dyDescent="0.25">
      <c r="A23" s="306" t="s">
        <v>317</v>
      </c>
      <c r="B23" s="429" t="s">
        <v>805</v>
      </c>
      <c r="C23" s="430"/>
      <c r="D23" s="429" t="s">
        <v>806</v>
      </c>
      <c r="E23" s="430"/>
      <c r="F23" s="429" t="s">
        <v>807</v>
      </c>
      <c r="G23" s="430"/>
      <c r="H23" s="429" t="s">
        <v>808</v>
      </c>
      <c r="I23" s="430"/>
    </row>
    <row r="24" spans="1:9" ht="15.75" thickBot="1" x14ac:dyDescent="0.3">
      <c r="A24" s="316" t="s">
        <v>809</v>
      </c>
      <c r="B24" s="423" t="s">
        <v>810</v>
      </c>
      <c r="C24" s="424"/>
      <c r="D24" s="423" t="s">
        <v>810</v>
      </c>
      <c r="E24" s="424"/>
      <c r="F24" s="423" t="s">
        <v>811</v>
      </c>
      <c r="G24" s="424"/>
      <c r="H24" s="425" t="s">
        <v>812</v>
      </c>
      <c r="I24" s="426"/>
    </row>
    <row r="25" spans="1:9" s="311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1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1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1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1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1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1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1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1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1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1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1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1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1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1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1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1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1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1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1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1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1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1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1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1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1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1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1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1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1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1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1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1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1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1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1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1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1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1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1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1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1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1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1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1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1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1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1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1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1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1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1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1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1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1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1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1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1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1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1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1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1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1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1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1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1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1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1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1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1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1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1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1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1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1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1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1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1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1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1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1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1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1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1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1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1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1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1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1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1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1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1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1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1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1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1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1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1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1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1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1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1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1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1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1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1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1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1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1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1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1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1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1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1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1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1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1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1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1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1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1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1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1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1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1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1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1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1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1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1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1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1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1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1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1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1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1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1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1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1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1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1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1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1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1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1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1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1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1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1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1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1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1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1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1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1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1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1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1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1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1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1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1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1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1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1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1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1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1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1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1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1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1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1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1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1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1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1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1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1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1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1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1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1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1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1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1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1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1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1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1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1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1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1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1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1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1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1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1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1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1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1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1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1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1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1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1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1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1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1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1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1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1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1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1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1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1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1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1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1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1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1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1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1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1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1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1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1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1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1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1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1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1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1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1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1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1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1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1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1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1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1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1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1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1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1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1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1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1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1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1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1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1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1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1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1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1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1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1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1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1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1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1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1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1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1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1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1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6" t="str">
        <f>INDEX(Data!$DW:$DW,MATCH(A11,Data!$DT:$DT,0))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9" t="s">
        <v>65</v>
      </c>
      <c r="AE1" s="460"/>
      <c r="AF1" s="460"/>
      <c r="AG1" s="461"/>
    </row>
    <row r="2" spans="1:123" x14ac:dyDescent="0.25">
      <c r="A2" s="449" t="s">
        <v>25</v>
      </c>
      <c r="B2" s="45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2">
        <f t="shared" ref="AD2:AD9" si="0">SUM(C2:AC2)</f>
        <v>59</v>
      </c>
      <c r="AE2" s="463"/>
      <c r="AF2" s="463"/>
      <c r="AG2" s="46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1" t="str">
        <f>IF($A$1="m","Average Men","Average Women")</f>
        <v>Average Men</v>
      </c>
      <c r="B3" s="452"/>
      <c r="C3" s="333">
        <f>IF($A$1="m",'Scores Men'!F3,'Scores Women'!F3)</f>
        <v>3.1586538461538463</v>
      </c>
      <c r="D3" s="334">
        <f>IF($A$1="m",'Scores Men'!G3,'Scores Women'!G3)</f>
        <v>3.4903846153846154</v>
      </c>
      <c r="E3" s="334">
        <f>IF($A$1="m",'Scores Men'!H3,'Scores Women'!H3)</f>
        <v>3.1682692307692308</v>
      </c>
      <c r="F3" s="334">
        <f>IF($A$1="m",'Scores Men'!I3,'Scores Women'!I3)</f>
        <v>3.3764044943820224</v>
      </c>
      <c r="G3" s="334">
        <f>IF($A$1="m",'Scores Men'!J3,'Scores Women'!J3)</f>
        <v>3.2415730337078652</v>
      </c>
      <c r="H3" s="334">
        <f>IF($A$1="m",'Scores Men'!K3,'Scores Women'!K3)</f>
        <v>3.4157303370786516</v>
      </c>
      <c r="I3" s="334">
        <f>IF($A$1="m",'Scores Men'!L3,'Scores Women'!L3)</f>
        <v>3.1685393258426968</v>
      </c>
      <c r="J3" s="334">
        <f>IF($A$1="m",'Scores Men'!M3,'Scores Women'!M3)</f>
        <v>3.707865168539326</v>
      </c>
      <c r="K3" s="334">
        <f>IF($A$1="m",'Scores Men'!N3,'Scores Women'!N3)</f>
        <v>3.0505617977528088</v>
      </c>
      <c r="L3" s="334">
        <f>IF($A$1="m",'Scores Men'!O3,'Scores Women'!O3)</f>
        <v>3.2451923076923075</v>
      </c>
      <c r="M3" s="334">
        <f>IF($A$1="m",'Scores Men'!P3,'Scores Women'!P3)</f>
        <v>3.0817307692307692</v>
      </c>
      <c r="N3" s="334">
        <f>IF($A$1="m",'Scores Men'!Q3,'Scores Women'!Q3)</f>
        <v>4.5192307692307692</v>
      </c>
      <c r="O3" s="334">
        <f>IF($A$1="m",'Scores Men'!R3,'Scores Women'!R3)</f>
        <v>3.1123595505617976</v>
      </c>
      <c r="P3" s="334">
        <f>IF($A$1="m",'Scores Men'!S3,'Scores Women'!S3)</f>
        <v>3.5528846153846154</v>
      </c>
      <c r="Q3" s="334">
        <f>IF($A$1="m",'Scores Men'!T3,'Scores Women'!T3)</f>
        <v>3.1730769230769229</v>
      </c>
      <c r="R3" s="334">
        <f>IF($A$1="m",'Scores Men'!U3,'Scores Women'!U3)</f>
        <v>3.6853932584269664</v>
      </c>
      <c r="S3" s="334">
        <f>IF($A$1="m",'Scores Men'!V3,'Scores Women'!V3)</f>
        <v>4.2752808988764048</v>
      </c>
      <c r="T3" s="332">
        <f>IF($A$1="m",'Scores Men'!W3,'Scores Women'!W3)</f>
        <v>3.7788461538461537</v>
      </c>
      <c r="U3" s="334">
        <f>IF($A$1="m",'Scores Men'!X3,'Scores Women'!X3)</f>
        <v>3.1629213483146068</v>
      </c>
      <c r="V3" s="334" t="str">
        <f>IF($A$1="m",'Scores Men'!Y3,'Scores Women'!Y3)</f>
        <v>no</v>
      </c>
      <c r="W3" s="334" t="str">
        <f>IF($A$1="m",'Scores Men'!Z3,'Scores Women'!Z3)</f>
        <v>no</v>
      </c>
      <c r="X3" s="334" t="str">
        <f>IF($A$1="m",'Scores Men'!AA3,'Scores Women'!AA3)</f>
        <v>no</v>
      </c>
      <c r="Y3" s="334" t="str">
        <f>IF($A$1="m",'Scores Men'!AB3,'Scores Women'!AB3)</f>
        <v>no</v>
      </c>
      <c r="Z3" s="334" t="str">
        <f>IF($A$1="m",'Scores Men'!AC3,'Scores Women'!AC3)</f>
        <v>no</v>
      </c>
      <c r="AA3" s="334" t="str">
        <f>IF($A$1="m",'Scores Men'!AD3,'Scores Women'!AD3)</f>
        <v>no</v>
      </c>
      <c r="AB3" s="334" t="str">
        <f>IF($A$1="m",'Scores Men'!AE3,'Scores Women'!AE3)</f>
        <v>no</v>
      </c>
      <c r="AC3" s="332" t="str">
        <f>IF($A$1="m",'Scores Men'!AF3,'Scores Women'!AF3)</f>
        <v>no</v>
      </c>
      <c r="AD3" s="453">
        <f t="shared" si="0"/>
        <v>65.364898444252361</v>
      </c>
      <c r="AE3" s="454"/>
      <c r="AF3" s="454"/>
      <c r="AG3" s="455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1" t="str">
        <f>IF($A$1="m","Average Top 5 Men","Average Top 5 Women")</f>
        <v>Average Top 5 Men</v>
      </c>
      <c r="B4" s="452"/>
      <c r="C4" s="333">
        <f ca="1">IF(C$2="no","no",OFFSET(Data!$A$1,MATCH($A4,Data!$DT:$DT,0)-1,MATCH("Total/"&amp;C$1,Data!$1:$1,0)-1))</f>
        <v>2.625</v>
      </c>
      <c r="D4" s="334">
        <f ca="1">IF(D$2="no","no",OFFSET(Data!$A$1,MATCH($A4,Data!$DT:$DT,0)-1,MATCH("Total/"&amp;D$1,Data!$1:$1,0)-1))</f>
        <v>2.9583333333333335</v>
      </c>
      <c r="E4" s="334">
        <f ca="1">IF(E$2="no","no",OFFSET(Data!$A$1,MATCH($A4,Data!$DT:$DT,0)-1,MATCH("Total/"&amp;E$1,Data!$1:$1,0)-1))</f>
        <v>2.8333333333333335</v>
      </c>
      <c r="F4" s="334">
        <f ca="1">IF(F$2="no","no",OFFSET(Data!$A$1,MATCH($A4,Data!$DT:$DT,0)-1,MATCH("Total/"&amp;F$1,Data!$1:$1,0)-1))</f>
        <v>3</v>
      </c>
      <c r="G4" s="334">
        <f ca="1">IF(G$2="no","no",OFFSET(Data!$A$1,MATCH($A4,Data!$DT:$DT,0)-1,MATCH("Total/"&amp;G$1,Data!$1:$1,0)-1))</f>
        <v>3</v>
      </c>
      <c r="H4" s="334">
        <f ca="1">IF(H$2="no","no",OFFSET(Data!$A$1,MATCH($A4,Data!$DT:$DT,0)-1,MATCH("Total/"&amp;H$1,Data!$1:$1,0)-1))</f>
        <v>2.9444444444444446</v>
      </c>
      <c r="I4" s="334">
        <f ca="1">IF(I$2="no","no",OFFSET(Data!$A$1,MATCH($A4,Data!$DT:$DT,0)-1,MATCH("Total/"&amp;I$1,Data!$1:$1,0)-1))</f>
        <v>2.8333333333333335</v>
      </c>
      <c r="J4" s="334">
        <f ca="1">IF(J$2="no","no",OFFSET(Data!$A$1,MATCH($A4,Data!$DT:$DT,0)-1,MATCH("Total/"&amp;J$1,Data!$1:$1,0)-1))</f>
        <v>3.3333333333333335</v>
      </c>
      <c r="K4" s="334">
        <f ca="1">IF(K$2="no","no",OFFSET(Data!$A$1,MATCH($A4,Data!$DT:$DT,0)-1,MATCH("Total/"&amp;K$1,Data!$1:$1,0)-1))</f>
        <v>2.6666666666666665</v>
      </c>
      <c r="L4" s="334">
        <f ca="1">IF(L$2="no","no",OFFSET(Data!$A$1,MATCH($A4,Data!$DT:$DT,0)-1,MATCH("Total/"&amp;L$1,Data!$1:$1,0)-1))</f>
        <v>2.7083333333333335</v>
      </c>
      <c r="M4" s="334">
        <f ca="1">IF(M$2="no","no",OFFSET(Data!$A$1,MATCH($A4,Data!$DT:$DT,0)-1,MATCH("Total/"&amp;M$1,Data!$1:$1,0)-1))</f>
        <v>2.9166666666666665</v>
      </c>
      <c r="N4" s="334">
        <f ca="1">IF(N$2="no","no",OFFSET(Data!$A$1,MATCH($A4,Data!$DT:$DT,0)-1,MATCH("Total/"&amp;N$1,Data!$1:$1,0)-1))</f>
        <v>3.9166666666666665</v>
      </c>
      <c r="O4" s="334">
        <f ca="1">IF(O$2="no","no",OFFSET(Data!$A$1,MATCH($A4,Data!$DT:$DT,0)-1,MATCH("Total/"&amp;O$1,Data!$1:$1,0)-1))</f>
        <v>2.7777777777777777</v>
      </c>
      <c r="P4" s="334">
        <f ca="1">IF(P$2="no","no",OFFSET(Data!$A$1,MATCH($A4,Data!$DT:$DT,0)-1,MATCH("Total/"&amp;P$1,Data!$1:$1,0)-1))</f>
        <v>3.125</v>
      </c>
      <c r="Q4" s="334">
        <f ca="1">IF(Q$2="no","no",OFFSET(Data!$A$1,MATCH($A4,Data!$DT:$DT,0)-1,MATCH("Total/"&amp;Q$1,Data!$1:$1,0)-1))</f>
        <v>2.8333333333333335</v>
      </c>
      <c r="R4" s="334">
        <f ca="1">IF(R$2="no","no",OFFSET(Data!$A$1,MATCH($A4,Data!$DT:$DT,0)-1,MATCH("Total/"&amp;R$1,Data!$1:$1,0)-1))</f>
        <v>3.3333333333333335</v>
      </c>
      <c r="S4" s="334">
        <f ca="1">IF(S$2="no","no",OFFSET(Data!$A$1,MATCH($A4,Data!$DT:$DT,0)-1,MATCH("Total/"&amp;S$1,Data!$1:$1,0)-1))</f>
        <v>4.2777777777777777</v>
      </c>
      <c r="T4" s="332">
        <f ca="1">IF(T$2="no","no",OFFSET(Data!$A$1,MATCH($A4,Data!$DT:$DT,0)-1,MATCH("Total/"&amp;T$1,Data!$1:$1,0)-1))</f>
        <v>3.4583333333333335</v>
      </c>
      <c r="U4" s="334">
        <f ca="1">IF(U$2="no","no",OFFSET(Data!$A$1,MATCH($A4,Data!$DT:$DT,0)-1,MATCH("Total/"&amp;U$1,Data!$1:$1,0)-1))</f>
        <v>2.5555555555555554</v>
      </c>
      <c r="V4" s="334" t="str">
        <f ca="1">IF(V$2="no","no",OFFSET(Data!$A$1,MATCH($A4,Data!$DT:$DT,0)-1,MATCH("Total/"&amp;V$1,Data!$1:$1,0)-1))</f>
        <v>no</v>
      </c>
      <c r="W4" s="334" t="str">
        <f ca="1">IF(W$2="no","no",OFFSET(Data!$A$1,MATCH($A4,Data!$DT:$DT,0)-1,MATCH("Total/"&amp;W$1,Data!$1:$1,0)-1))</f>
        <v>no</v>
      </c>
      <c r="X4" s="334" t="str">
        <f ca="1">IF(X$2="no","no",OFFSET(Data!$A$1,MATCH($A4,Data!$DT:$DT,0)-1,MATCH("Total/"&amp;X$1,Data!$1:$1,0)-1))</f>
        <v>no</v>
      </c>
      <c r="Y4" s="334" t="str">
        <f ca="1">IF(Y$2="no","no",OFFSET(Data!$A$1,MATCH($A4,Data!$DT:$DT,0)-1,MATCH("Total/"&amp;Y$1,Data!$1:$1,0)-1))</f>
        <v>no</v>
      </c>
      <c r="Z4" s="334" t="str">
        <f ca="1">IF(Z$2="no","no",OFFSET(Data!$A$1,MATCH($A4,Data!$DT:$DT,0)-1,MATCH("Total/"&amp;Z$1,Data!$1:$1,0)-1))</f>
        <v>no</v>
      </c>
      <c r="AA4" s="334" t="str">
        <f ca="1">IF(AA$2="no","no",OFFSET(Data!$A$1,MATCH($A4,Data!$DT:$DT,0)-1,MATCH("Total/"&amp;AA$1,Data!$1:$1,0)-1))</f>
        <v>no</v>
      </c>
      <c r="AB4" s="334" t="str">
        <f ca="1">IF(AB$2="no","no",OFFSET(Data!$A$1,MATCH($A4,Data!$DT:$DT,0)-1,MATCH("Total/"&amp;AB$1,Data!$1:$1,0)-1))</f>
        <v>no</v>
      </c>
      <c r="AC4" s="332" t="str">
        <f ca="1">IF(AC$2="no","no",OFFSET(Data!$A$1,MATCH($A4,Data!$DT:$DT,0)-1,MATCH("Total/"&amp;AC$1,Data!$1:$1,0)-1))</f>
        <v>no</v>
      </c>
      <c r="AD4" s="453">
        <f t="shared" ca="1" si="0"/>
        <v>58.097222222222236</v>
      </c>
      <c r="AE4" s="454"/>
      <c r="AF4" s="454"/>
      <c r="AG4" s="455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1" t="str">
        <f>"Average " &amp; A11</f>
        <v>Average Bernd Wender</v>
      </c>
      <c r="B5" s="452"/>
      <c r="C5" s="333">
        <f ca="1">IF(OR(C$2="no",SUM(C11:C15)=0),"no",AVERAGE(C11:C15))</f>
        <v>2.75</v>
      </c>
      <c r="D5" s="332">
        <f t="shared" ref="D5:AC5" ca="1" si="1">IF(OR(D$2="no",SUM(D11:D15)=0),"no",AVERAGE(D11:D15))</f>
        <v>3.25</v>
      </c>
      <c r="E5" s="332">
        <f t="shared" ca="1" si="1"/>
        <v>2.75</v>
      </c>
      <c r="F5" s="332">
        <f t="shared" ca="1" si="1"/>
        <v>3</v>
      </c>
      <c r="G5" s="332">
        <f t="shared" ca="1" si="1"/>
        <v>3.3333333333333335</v>
      </c>
      <c r="H5" s="332">
        <f t="shared" ca="1" si="1"/>
        <v>3</v>
      </c>
      <c r="I5" s="332">
        <f t="shared" ca="1" si="1"/>
        <v>3</v>
      </c>
      <c r="J5" s="332">
        <f t="shared" ca="1" si="1"/>
        <v>2.6666666666666665</v>
      </c>
      <c r="K5" s="332">
        <f t="shared" ca="1" si="1"/>
        <v>3</v>
      </c>
      <c r="L5" s="332">
        <f t="shared" ca="1" si="1"/>
        <v>2.5</v>
      </c>
      <c r="M5" s="332">
        <f t="shared" ca="1" si="1"/>
        <v>2.75</v>
      </c>
      <c r="N5" s="332">
        <f t="shared" ca="1" si="1"/>
        <v>3.5</v>
      </c>
      <c r="O5" s="332">
        <f t="shared" ca="1" si="1"/>
        <v>2.6666666666666665</v>
      </c>
      <c r="P5" s="332">
        <f t="shared" ca="1" si="1"/>
        <v>3.25</v>
      </c>
      <c r="Q5" s="332">
        <f t="shared" ca="1" si="1"/>
        <v>2.75</v>
      </c>
      <c r="R5" s="332">
        <f t="shared" ca="1" si="1"/>
        <v>3</v>
      </c>
      <c r="S5" s="332">
        <f t="shared" ca="1" si="1"/>
        <v>4</v>
      </c>
      <c r="T5" s="332">
        <f t="shared" ca="1" si="1"/>
        <v>3.75</v>
      </c>
      <c r="U5" s="332">
        <f t="shared" ca="1" si="1"/>
        <v>2.6666666666666665</v>
      </c>
      <c r="V5" s="332" t="str">
        <f t="shared" ca="1" si="1"/>
        <v>no</v>
      </c>
      <c r="W5" s="332" t="str">
        <f t="shared" ca="1" si="1"/>
        <v>no</v>
      </c>
      <c r="X5" s="332" t="str">
        <f t="shared" ca="1" si="1"/>
        <v>no</v>
      </c>
      <c r="Y5" s="332" t="str">
        <f t="shared" ca="1" si="1"/>
        <v>no</v>
      </c>
      <c r="Z5" s="332" t="str">
        <f t="shared" ca="1" si="1"/>
        <v>no</v>
      </c>
      <c r="AA5" s="332" t="str">
        <f t="shared" ca="1" si="1"/>
        <v>no</v>
      </c>
      <c r="AB5" s="332" t="str">
        <f t="shared" ca="1" si="1"/>
        <v>no</v>
      </c>
      <c r="AC5" s="332" t="str">
        <f t="shared" ca="1" si="1"/>
        <v>no</v>
      </c>
      <c r="AD5" s="453">
        <f t="shared" ref="AD5" ca="1" si="2">SUM(C5:AC5)</f>
        <v>57.583333333333329</v>
      </c>
      <c r="AE5" s="454"/>
      <c r="AF5" s="454"/>
      <c r="AG5" s="455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1" t="str">
        <f>IF($A$1="m","Eagles/+ Men","Eagles/+ Women")</f>
        <v>Eagles/+ Men</v>
      </c>
      <c r="B6" s="452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3">
        <f t="shared" si="0"/>
        <v>0</v>
      </c>
      <c r="AE6" s="454"/>
      <c r="AF6" s="454"/>
      <c r="AG6" s="455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1" t="str">
        <f>IF($A$1="m","Birdies Men","Birdies Women")</f>
        <v>Birdies Men</v>
      </c>
      <c r="B7" s="452"/>
      <c r="C7" s="143">
        <f>IF($A$1="m",'Scores Men'!F5,'Scores Women'!F5)</f>
        <v>46</v>
      </c>
      <c r="D7" s="144">
        <f>IF($A$1="m",'Scores Men'!G5,'Scores Women'!G5)</f>
        <v>8</v>
      </c>
      <c r="E7" s="144">
        <f>IF($A$1="m",'Scores Men'!H5,'Scores Women'!H5)</f>
        <v>27</v>
      </c>
      <c r="F7" s="144">
        <f>IF($A$1="m",'Scores Men'!I5,'Scores Women'!I5)</f>
        <v>18</v>
      </c>
      <c r="G7" s="144">
        <f>IF($A$1="m",'Scores Men'!J5,'Scores Women'!J5)</f>
        <v>12</v>
      </c>
      <c r="H7" s="144">
        <f>IF($A$1="m",'Scores Men'!K5,'Scores Women'!K5)</f>
        <v>11</v>
      </c>
      <c r="I7" s="144">
        <f>IF($A$1="m",'Scores Men'!L5,'Scores Women'!L5)</f>
        <v>27</v>
      </c>
      <c r="J7" s="144">
        <f>IF($A$1="m",'Scores Men'!M5,'Scores Women'!M5)</f>
        <v>14</v>
      </c>
      <c r="K7" s="144">
        <f>IF($A$1="m",'Scores Men'!N5,'Scores Women'!N5)</f>
        <v>57</v>
      </c>
      <c r="L7" s="144">
        <f>IF($A$1="m",'Scores Men'!O5,'Scores Women'!O5)</f>
        <v>27</v>
      </c>
      <c r="M7" s="144">
        <f>IF($A$1="m",'Scores Men'!P5,'Scores Women'!P5)</f>
        <v>31</v>
      </c>
      <c r="N7" s="144">
        <f>IF($A$1="m",'Scores Men'!Q5,'Scores Women'!Q5)</f>
        <v>18</v>
      </c>
      <c r="O7" s="144">
        <f>IF($A$1="m",'Scores Men'!R5,'Scores Women'!R5)</f>
        <v>29</v>
      </c>
      <c r="P7" s="144">
        <f>IF($A$1="m",'Scores Men'!S5,'Scores Women'!S5)</f>
        <v>18</v>
      </c>
      <c r="Q7" s="144">
        <f>IF($A$1="m",'Scores Men'!T5,'Scores Women'!T5)</f>
        <v>16</v>
      </c>
      <c r="R7" s="144">
        <f>IF($A$1="m",'Scores Men'!U5,'Scores Women'!U5)</f>
        <v>8</v>
      </c>
      <c r="S7" s="144">
        <f>IF($A$1="m",'Scores Men'!V5,'Scores Women'!V5)</f>
        <v>47</v>
      </c>
      <c r="T7" s="145">
        <f>IF($A$1="m",'Scores Men'!W5,'Scores Women'!W5)</f>
        <v>0</v>
      </c>
      <c r="U7" s="144">
        <f>IF($A$1="m",'Scores Men'!X5,'Scores Women'!X5)</f>
        <v>39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3">
        <f t="shared" si="0"/>
        <v>453</v>
      </c>
      <c r="AE7" s="454"/>
      <c r="AF7" s="454"/>
      <c r="AG7" s="455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1" t="str">
        <f>IF($A$1="m","Bogeys Men","Bogeys Women")</f>
        <v>Bogeys Men</v>
      </c>
      <c r="B8" s="452"/>
      <c r="C8" s="143">
        <f>IF($A$1="m",'Scores Men'!F6,'Scores Women'!F6)</f>
        <v>37</v>
      </c>
      <c r="D8" s="144">
        <f>IF($A$1="m",'Scores Men'!G6,'Scores Women'!G6)</f>
        <v>72</v>
      </c>
      <c r="E8" s="144">
        <f>IF($A$1="m",'Scores Men'!H6,'Scores Women'!H6)</f>
        <v>40</v>
      </c>
      <c r="F8" s="144">
        <f>IF($A$1="m",'Scores Men'!I6,'Scores Women'!I6)</f>
        <v>55</v>
      </c>
      <c r="G8" s="144">
        <f>IF($A$1="m",'Scores Men'!J6,'Scores Women'!J6)</f>
        <v>42</v>
      </c>
      <c r="H8" s="144">
        <f>IF($A$1="m",'Scores Men'!K6,'Scores Women'!K6)</f>
        <v>50</v>
      </c>
      <c r="I8" s="144">
        <f>IF($A$1="m",'Scores Men'!L6,'Scores Women'!L6)</f>
        <v>41</v>
      </c>
      <c r="J8" s="144">
        <f>IF($A$1="m",'Scores Men'!M6,'Scores Women'!M6)</f>
        <v>53</v>
      </c>
      <c r="K8" s="144">
        <f>IF($A$1="m",'Scores Men'!N6,'Scores Women'!N6)</f>
        <v>56</v>
      </c>
      <c r="L8" s="144">
        <f>IF($A$1="m",'Scores Men'!O6,'Scores Women'!O6)</f>
        <v>51</v>
      </c>
      <c r="M8" s="144">
        <f>IF($A$1="m",'Scores Men'!P6,'Scores Women'!P6)</f>
        <v>41</v>
      </c>
      <c r="N8" s="144">
        <f>IF($A$1="m",'Scores Men'!Q6,'Scores Women'!Q6)</f>
        <v>60</v>
      </c>
      <c r="O8" s="144">
        <f>IF($A$1="m",'Scores Men'!R6,'Scores Women'!R6)</f>
        <v>36</v>
      </c>
      <c r="P8" s="144">
        <f>IF($A$1="m",'Scores Men'!S6,'Scores Women'!S6)</f>
        <v>67</v>
      </c>
      <c r="Q8" s="144">
        <f>IF($A$1="m",'Scores Men'!T6,'Scores Women'!T6)</f>
        <v>42</v>
      </c>
      <c r="R8" s="144">
        <f>IF($A$1="m",'Scores Men'!U6,'Scores Women'!U6)</f>
        <v>70</v>
      </c>
      <c r="S8" s="144">
        <f>IF($A$1="m",'Scores Men'!V6,'Scores Women'!V6)</f>
        <v>40</v>
      </c>
      <c r="T8" s="145">
        <f>IF($A$1="m",'Scores Men'!W6,'Scores Women'!W6)</f>
        <v>84</v>
      </c>
      <c r="U8" s="144">
        <f>IF($A$1="m",'Scores Men'!X6,'Scores Women'!X6)</f>
        <v>41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3">
        <f t="shared" si="0"/>
        <v>978</v>
      </c>
      <c r="AE8" s="454"/>
      <c r="AF8" s="454"/>
      <c r="AG8" s="455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1" t="str">
        <f>IF($A$1="m","Double-Bogeys/+ Men","Double-Bogeys/+ Women")</f>
        <v>Double-Bogeys/+ Men</v>
      </c>
      <c r="B9" s="452"/>
      <c r="C9" s="143">
        <f>IF($A$1="m",'Scores Men'!F7,'Scores Women'!F7)</f>
        <v>18</v>
      </c>
      <c r="D9" s="144">
        <f>IF($A$1="m",'Scores Men'!G7,'Scores Women'!G7)</f>
        <v>19</v>
      </c>
      <c r="E9" s="144">
        <f>IF($A$1="m",'Scores Men'!H7,'Scores Women'!H7)</f>
        <v>10</v>
      </c>
      <c r="F9" s="144">
        <f>IF($A$1="m",'Scores Men'!I7,'Scores Women'!I7)</f>
        <v>13</v>
      </c>
      <c r="G9" s="144">
        <f>IF($A$1="m",'Scores Men'!J7,'Scores Women'!J7)</f>
        <v>6</v>
      </c>
      <c r="H9" s="144">
        <f>IF($A$1="m",'Scores Men'!K7,'Scores Women'!K7)</f>
        <v>17</v>
      </c>
      <c r="I9" s="144">
        <f>IF($A$1="m",'Scores Men'!L7,'Scores Women'!L7)</f>
        <v>8</v>
      </c>
      <c r="J9" s="144">
        <f>IF($A$1="m",'Scores Men'!M7,'Scores Women'!M7)</f>
        <v>38</v>
      </c>
      <c r="K9" s="144">
        <f>IF($A$1="m",'Scores Men'!N7,'Scores Women'!N7)</f>
        <v>5</v>
      </c>
      <c r="L9" s="144">
        <f>IF($A$1="m",'Scores Men'!O7,'Scores Women'!O7)</f>
        <v>12</v>
      </c>
      <c r="M9" s="144">
        <f>IF($A$1="m",'Scores Men'!P7,'Scores Women'!P7)</f>
        <v>3</v>
      </c>
      <c r="N9" s="144">
        <f>IF($A$1="m",'Scores Men'!Q7,'Scores Women'!Q7)</f>
        <v>27</v>
      </c>
      <c r="O9" s="144">
        <f>IF($A$1="m",'Scores Men'!R7,'Scores Women'!R7)</f>
        <v>6</v>
      </c>
      <c r="P9" s="144">
        <f>IF($A$1="m",'Scores Men'!S7,'Scores Women'!S7)</f>
        <v>28</v>
      </c>
      <c r="Q9" s="144">
        <f>IF($A$1="m",'Scores Men'!T7,'Scores Women'!T7)</f>
        <v>5</v>
      </c>
      <c r="R9" s="144">
        <f>IF($A$1="m",'Scores Men'!U7,'Scores Women'!U7)</f>
        <v>26</v>
      </c>
      <c r="S9" s="144">
        <f>IF($A$1="m",'Scores Men'!V7,'Scores Women'!V7)</f>
        <v>24</v>
      </c>
      <c r="T9" s="145">
        <f>IF($A$1="m",'Scores Men'!W7,'Scores Women'!W7)</f>
        <v>35</v>
      </c>
      <c r="U9" s="144">
        <f>IF($A$1="m",'Scores Men'!X7,'Scores Women'!X7)</f>
        <v>12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3">
        <f t="shared" si="0"/>
        <v>312</v>
      </c>
      <c r="AE9" s="454"/>
      <c r="AF9" s="454"/>
      <c r="AG9" s="455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51</v>
      </c>
      <c r="B10" s="182" t="s">
        <v>169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25</v>
      </c>
      <c r="AE10" s="169" t="s">
        <v>82</v>
      </c>
      <c r="AF10" s="170" t="s">
        <v>83</v>
      </c>
      <c r="AG10" s="169" t="s">
        <v>65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5</v>
      </c>
      <c r="B11" s="180" t="s">
        <v>32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4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5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4</v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59</v>
      </c>
      <c r="AE11" s="172">
        <f ca="1">AF11-AD11</f>
        <v>3</v>
      </c>
      <c r="AF11" s="171">
        <f ca="1">SUM(C11:AC11)</f>
        <v>62</v>
      </c>
      <c r="AG11" s="172">
        <f ca="1">AF11</f>
        <v>62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1011)</v>
      </c>
      <c r="B12" s="181" t="s">
        <v>33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3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4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4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2</v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59</v>
      </c>
      <c r="AE12" s="174">
        <f ca="1">AF12-AD12</f>
        <v>-3</v>
      </c>
      <c r="AF12" s="173">
        <f ca="1">SUM(C12:AC12)</f>
        <v>56</v>
      </c>
      <c r="AG12" s="174">
        <f ca="1">SUM(AF$11:AF12)</f>
        <v>118</v>
      </c>
      <c r="AI12" s="209"/>
    </row>
    <row r="13" spans="1:123" x14ac:dyDescent="0.25">
      <c r="A13" s="167"/>
      <c r="B13" s="181" t="s">
        <v>34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3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4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2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2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3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2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3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3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3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5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2</v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59</v>
      </c>
      <c r="AE13" s="174">
        <f ca="1">AF13-AD13</f>
        <v>-4</v>
      </c>
      <c r="AF13" s="173">
        <f ca="1">SUM(C13:AC13)</f>
        <v>55</v>
      </c>
      <c r="AG13" s="174">
        <f ca="1">SUM(AF$11:AF13)</f>
        <v>173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35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2</v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4</v>
      </c>
      <c r="E14" s="69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>2</v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>2</v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3</v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4</v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3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4</v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28</v>
      </c>
      <c r="AE14" s="174">
        <f ca="1">AF14-AD14</f>
        <v>-1</v>
      </c>
      <c r="AF14" s="173">
        <f ca="1">SUM(C14:AC14)</f>
        <v>27</v>
      </c>
      <c r="AG14" s="174">
        <f ca="1">SUM(AF$11:AF14)</f>
        <v>200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36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200</v>
      </c>
    </row>
    <row r="16" spans="1:123" s="138" customFormat="1" ht="15" hidden="1" customHeight="1" x14ac:dyDescent="0.25">
      <c r="A16" s="465" t="s">
        <v>52</v>
      </c>
      <c r="B16" s="466"/>
      <c r="C16" s="152">
        <f t="shared" ref="C16:AC16" ca="1" si="3">IF(C$2="no","no",COUNTIF(C$11:C$15,"="&amp;C$2-1))</f>
        <v>1</v>
      </c>
      <c r="D16" s="153">
        <f t="shared" ca="1" si="3"/>
        <v>0</v>
      </c>
      <c r="E16" s="153">
        <f t="shared" ca="1" si="3"/>
        <v>1</v>
      </c>
      <c r="F16" s="153">
        <f t="shared" ca="1" si="3"/>
        <v>0</v>
      </c>
      <c r="G16" s="153">
        <f t="shared" ca="1" si="3"/>
        <v>0</v>
      </c>
      <c r="H16" s="153">
        <f t="shared" ca="1" si="3"/>
        <v>0</v>
      </c>
      <c r="I16" s="153">
        <f t="shared" ca="1" si="3"/>
        <v>1</v>
      </c>
      <c r="J16" s="153">
        <f t="shared" ca="1" si="3"/>
        <v>1</v>
      </c>
      <c r="K16" s="153">
        <f t="shared" ca="1" si="3"/>
        <v>1</v>
      </c>
      <c r="L16" s="153">
        <f t="shared" ca="1" si="3"/>
        <v>2</v>
      </c>
      <c r="M16" s="153">
        <f t="shared" ca="1" si="3"/>
        <v>1</v>
      </c>
      <c r="N16" s="153">
        <f t="shared" ca="1" si="3"/>
        <v>2</v>
      </c>
      <c r="O16" s="153">
        <f t="shared" ca="1" si="3"/>
        <v>1</v>
      </c>
      <c r="P16" s="153">
        <f t="shared" ca="1" si="3"/>
        <v>0</v>
      </c>
      <c r="Q16" s="153">
        <f t="shared" ca="1" si="3"/>
        <v>1</v>
      </c>
      <c r="R16" s="153">
        <f t="shared" ca="1" si="3"/>
        <v>0</v>
      </c>
      <c r="S16" s="153">
        <f t="shared" ca="1" si="3"/>
        <v>1</v>
      </c>
      <c r="T16" s="154">
        <f t="shared" ca="1" si="3"/>
        <v>0</v>
      </c>
      <c r="U16" s="153">
        <f t="shared" ca="1" si="3"/>
        <v>2</v>
      </c>
      <c r="V16" s="153" t="str">
        <f t="shared" si="3"/>
        <v>no</v>
      </c>
      <c r="W16" s="153" t="str">
        <f t="shared" si="3"/>
        <v>no</v>
      </c>
      <c r="X16" s="153" t="str">
        <f t="shared" si="3"/>
        <v>no</v>
      </c>
      <c r="Y16" s="153" t="str">
        <f t="shared" si="3"/>
        <v>no</v>
      </c>
      <c r="Z16" s="153" t="str">
        <f t="shared" si="3"/>
        <v>no</v>
      </c>
      <c r="AA16" s="153" t="str">
        <f t="shared" si="3"/>
        <v>no</v>
      </c>
      <c r="AB16" s="153" t="str">
        <f t="shared" si="3"/>
        <v>no</v>
      </c>
      <c r="AC16" s="155" t="str">
        <f t="shared" si="3"/>
        <v>no</v>
      </c>
      <c r="AD16" s="456">
        <f ca="1">SUM(C16:AC16)</f>
        <v>15</v>
      </c>
      <c r="AE16" s="457"/>
      <c r="AF16" s="457"/>
      <c r="AG16" s="458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7" t="s">
        <v>53</v>
      </c>
      <c r="B17" s="468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3">
        <f ca="1">SUM(C17:AC17)</f>
        <v>0</v>
      </c>
      <c r="AE17" s="444"/>
      <c r="AF17" s="444"/>
      <c r="AG17" s="445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7" t="s">
        <v>194</v>
      </c>
      <c r="B18" s="468"/>
      <c r="C18" s="156">
        <f t="shared" ref="C18:AC18" ca="1" si="4">IF(C$2="no","no",COUNTIF(C$11:C$15,"="&amp;C$2+1))</f>
        <v>0</v>
      </c>
      <c r="D18" s="157">
        <f t="shared" ca="1" si="4"/>
        <v>1</v>
      </c>
      <c r="E18" s="157">
        <f t="shared" ca="1" si="4"/>
        <v>0</v>
      </c>
      <c r="F18" s="157">
        <f t="shared" ca="1" si="4"/>
        <v>0</v>
      </c>
      <c r="G18" s="157">
        <f t="shared" ca="1" si="4"/>
        <v>1</v>
      </c>
      <c r="H18" s="157">
        <f t="shared" ca="1" si="4"/>
        <v>0</v>
      </c>
      <c r="I18" s="157">
        <f t="shared" ca="1" si="4"/>
        <v>1</v>
      </c>
      <c r="J18" s="157">
        <f t="shared" ca="1" si="4"/>
        <v>0</v>
      </c>
      <c r="K18" s="157">
        <f t="shared" ca="1" si="4"/>
        <v>1</v>
      </c>
      <c r="L18" s="157">
        <f t="shared" ca="1" si="4"/>
        <v>0</v>
      </c>
      <c r="M18" s="157">
        <f t="shared" ca="1" si="4"/>
        <v>0</v>
      </c>
      <c r="N18" s="157">
        <f t="shared" ca="1" si="4"/>
        <v>0</v>
      </c>
      <c r="O18" s="157">
        <f t="shared" ca="1" si="4"/>
        <v>0</v>
      </c>
      <c r="P18" s="157">
        <f t="shared" ca="1" si="4"/>
        <v>1</v>
      </c>
      <c r="Q18" s="157">
        <f t="shared" ca="1" si="4"/>
        <v>0</v>
      </c>
      <c r="R18" s="157">
        <f t="shared" ca="1" si="4"/>
        <v>0</v>
      </c>
      <c r="S18" s="157">
        <f t="shared" ca="1" si="4"/>
        <v>1</v>
      </c>
      <c r="T18" s="158">
        <f t="shared" ca="1" si="4"/>
        <v>1</v>
      </c>
      <c r="U18" s="157">
        <f t="shared" ca="1" si="4"/>
        <v>1</v>
      </c>
      <c r="V18" s="157" t="str">
        <f t="shared" si="4"/>
        <v>no</v>
      </c>
      <c r="W18" s="157" t="str">
        <f t="shared" si="4"/>
        <v>no</v>
      </c>
      <c r="X18" s="157" t="str">
        <f t="shared" si="4"/>
        <v>no</v>
      </c>
      <c r="Y18" s="157" t="str">
        <f t="shared" si="4"/>
        <v>no</v>
      </c>
      <c r="Z18" s="157" t="str">
        <f t="shared" si="4"/>
        <v>no</v>
      </c>
      <c r="AA18" s="157" t="str">
        <f t="shared" si="4"/>
        <v>no</v>
      </c>
      <c r="AB18" s="157" t="str">
        <f t="shared" si="4"/>
        <v>no</v>
      </c>
      <c r="AC18" s="159" t="str">
        <f t="shared" si="4"/>
        <v>no</v>
      </c>
      <c r="AD18" s="443">
        <f ca="1">SUM(C18:AC18)</f>
        <v>8</v>
      </c>
      <c r="AE18" s="444"/>
      <c r="AF18" s="444"/>
      <c r="AG18" s="445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1" t="s">
        <v>54</v>
      </c>
      <c r="B19" s="442"/>
      <c r="C19" s="160">
        <f t="shared" ref="C19:AC19" ca="1" si="5">IF(C$2="no","no",COUNTIF(C$11:C$15,"&gt;"&amp;C$2+1))</f>
        <v>0</v>
      </c>
      <c r="D19" s="161">
        <f t="shared" ca="1" si="5"/>
        <v>0</v>
      </c>
      <c r="E19" s="161">
        <f t="shared" ca="1" si="5"/>
        <v>0</v>
      </c>
      <c r="F19" s="161">
        <f t="shared" ca="1" si="5"/>
        <v>0</v>
      </c>
      <c r="G19" s="161">
        <f t="shared" ca="1" si="5"/>
        <v>0</v>
      </c>
      <c r="H19" s="161">
        <f t="shared" ca="1" si="5"/>
        <v>0</v>
      </c>
      <c r="I19" s="161">
        <f t="shared" ca="1" si="5"/>
        <v>0</v>
      </c>
      <c r="J19" s="161">
        <f t="shared" ca="1" si="5"/>
        <v>0</v>
      </c>
      <c r="K19" s="161">
        <f t="shared" ca="1" si="5"/>
        <v>0</v>
      </c>
      <c r="L19" s="161">
        <f t="shared" ca="1" si="5"/>
        <v>0</v>
      </c>
      <c r="M19" s="161">
        <f t="shared" ca="1" si="5"/>
        <v>0</v>
      </c>
      <c r="N19" s="161">
        <f t="shared" ca="1" si="5"/>
        <v>0</v>
      </c>
      <c r="O19" s="161">
        <f t="shared" ca="1" si="5"/>
        <v>0</v>
      </c>
      <c r="P19" s="161">
        <f t="shared" ca="1" si="5"/>
        <v>0</v>
      </c>
      <c r="Q19" s="161">
        <f t="shared" ca="1" si="5"/>
        <v>0</v>
      </c>
      <c r="R19" s="161">
        <f t="shared" ca="1" si="5"/>
        <v>0</v>
      </c>
      <c r="S19" s="161">
        <f t="shared" ca="1" si="5"/>
        <v>0</v>
      </c>
      <c r="T19" s="162">
        <f t="shared" ca="1" si="5"/>
        <v>1</v>
      </c>
      <c r="U19" s="161">
        <f t="shared" ca="1" si="5"/>
        <v>0</v>
      </c>
      <c r="V19" s="161" t="str">
        <f t="shared" si="5"/>
        <v>no</v>
      </c>
      <c r="W19" s="161" t="str">
        <f t="shared" si="5"/>
        <v>no</v>
      </c>
      <c r="X19" s="161" t="str">
        <f t="shared" si="5"/>
        <v>no</v>
      </c>
      <c r="Y19" s="161" t="str">
        <f t="shared" si="5"/>
        <v>no</v>
      </c>
      <c r="Z19" s="161" t="str">
        <f t="shared" si="5"/>
        <v>no</v>
      </c>
      <c r="AA19" s="161" t="str">
        <f t="shared" si="5"/>
        <v>no</v>
      </c>
      <c r="AB19" s="161" t="str">
        <f t="shared" si="5"/>
        <v>no</v>
      </c>
      <c r="AC19" s="163" t="str">
        <f t="shared" si="5"/>
        <v>no</v>
      </c>
      <c r="AD19" s="446">
        <f ca="1">SUM(C19:AC19)</f>
        <v>1</v>
      </c>
      <c r="AE19" s="447"/>
      <c r="AF19" s="447"/>
      <c r="AG19" s="448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48</v>
      </c>
      <c r="C20" s="205">
        <f t="shared" ref="C20:AC20" ca="1" si="6">C16*-1</f>
        <v>-1</v>
      </c>
      <c r="D20" s="205">
        <f t="shared" ca="1" si="6"/>
        <v>0</v>
      </c>
      <c r="E20" s="205">
        <f t="shared" ca="1" si="6"/>
        <v>-1</v>
      </c>
      <c r="F20" s="205">
        <f t="shared" ca="1" si="6"/>
        <v>0</v>
      </c>
      <c r="G20" s="205">
        <f t="shared" ca="1" si="6"/>
        <v>0</v>
      </c>
      <c r="H20" s="205">
        <f t="shared" ca="1" si="6"/>
        <v>0</v>
      </c>
      <c r="I20" s="205">
        <f t="shared" ca="1" si="6"/>
        <v>-1</v>
      </c>
      <c r="J20" s="205">
        <f t="shared" ca="1" si="6"/>
        <v>-1</v>
      </c>
      <c r="K20" s="205">
        <f t="shared" ca="1" si="6"/>
        <v>-1</v>
      </c>
      <c r="L20" s="205">
        <f t="shared" ca="1" si="6"/>
        <v>-2</v>
      </c>
      <c r="M20" s="205">
        <f t="shared" ca="1" si="6"/>
        <v>-1</v>
      </c>
      <c r="N20" s="205">
        <f t="shared" ca="1" si="6"/>
        <v>-2</v>
      </c>
      <c r="O20" s="205">
        <f t="shared" ca="1" si="6"/>
        <v>-1</v>
      </c>
      <c r="P20" s="205">
        <f t="shared" ca="1" si="6"/>
        <v>0</v>
      </c>
      <c r="Q20" s="205">
        <f t="shared" ca="1" si="6"/>
        <v>-1</v>
      </c>
      <c r="R20" s="205">
        <f t="shared" ca="1" si="6"/>
        <v>0</v>
      </c>
      <c r="S20" s="205">
        <f t="shared" ca="1" si="6"/>
        <v>-1</v>
      </c>
      <c r="T20" s="205">
        <f t="shared" ca="1" si="6"/>
        <v>0</v>
      </c>
      <c r="U20" s="205">
        <f t="shared" ca="1" si="6"/>
        <v>-2</v>
      </c>
      <c r="V20" s="205" t="e">
        <f t="shared" si="6"/>
        <v>#VALUE!</v>
      </c>
      <c r="W20" s="205" t="e">
        <f t="shared" si="6"/>
        <v>#VALUE!</v>
      </c>
      <c r="X20" s="205" t="e">
        <f t="shared" si="6"/>
        <v>#VALUE!</v>
      </c>
      <c r="Y20" s="205" t="e">
        <f t="shared" si="6"/>
        <v>#VALUE!</v>
      </c>
      <c r="Z20" s="205" t="e">
        <f t="shared" si="6"/>
        <v>#VALUE!</v>
      </c>
      <c r="AA20" s="205" t="e">
        <f t="shared" si="6"/>
        <v>#VALUE!</v>
      </c>
      <c r="AB20" s="205" t="e">
        <f t="shared" si="6"/>
        <v>#VALUE!</v>
      </c>
      <c r="AC20" s="205" t="e">
        <f t="shared" si="6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50</v>
      </c>
      <c r="C21" s="207">
        <f t="shared" ref="C21:AC21" ca="1" si="7">C17*-1</f>
        <v>0</v>
      </c>
      <c r="D21" s="207">
        <f t="shared" ca="1" si="7"/>
        <v>0</v>
      </c>
      <c r="E21" s="207">
        <f t="shared" ca="1" si="7"/>
        <v>0</v>
      </c>
      <c r="F21" s="207">
        <f t="shared" ca="1" si="7"/>
        <v>0</v>
      </c>
      <c r="G21" s="207">
        <f t="shared" ca="1" si="7"/>
        <v>0</v>
      </c>
      <c r="H21" s="207">
        <f t="shared" ca="1" si="7"/>
        <v>0</v>
      </c>
      <c r="I21" s="207">
        <f t="shared" ca="1" si="7"/>
        <v>0</v>
      </c>
      <c r="J21" s="207">
        <f t="shared" ca="1" si="7"/>
        <v>0</v>
      </c>
      <c r="K21" s="207">
        <f t="shared" ca="1" si="7"/>
        <v>0</v>
      </c>
      <c r="L21" s="207">
        <f t="shared" ca="1" si="7"/>
        <v>0</v>
      </c>
      <c r="M21" s="207">
        <f t="shared" ca="1" si="7"/>
        <v>0</v>
      </c>
      <c r="N21" s="207">
        <f t="shared" ca="1" si="7"/>
        <v>0</v>
      </c>
      <c r="O21" s="207">
        <f t="shared" ca="1" si="7"/>
        <v>0</v>
      </c>
      <c r="P21" s="207">
        <f t="shared" ca="1" si="7"/>
        <v>0</v>
      </c>
      <c r="Q21" s="207">
        <f t="shared" ca="1" si="7"/>
        <v>0</v>
      </c>
      <c r="R21" s="207">
        <f t="shared" ca="1" si="7"/>
        <v>0</v>
      </c>
      <c r="S21" s="207">
        <f t="shared" ca="1" si="7"/>
        <v>0</v>
      </c>
      <c r="T21" s="207">
        <f t="shared" ca="1" si="7"/>
        <v>0</v>
      </c>
      <c r="U21" s="207">
        <f t="shared" ca="1" si="7"/>
        <v>0</v>
      </c>
      <c r="V21" s="207" t="e">
        <f t="shared" si="7"/>
        <v>#VALUE!</v>
      </c>
      <c r="W21" s="207" t="e">
        <f t="shared" si="7"/>
        <v>#VALUE!</v>
      </c>
      <c r="X21" s="207" t="e">
        <f t="shared" si="7"/>
        <v>#VALUE!</v>
      </c>
      <c r="Y21" s="207" t="e">
        <f t="shared" si="7"/>
        <v>#VALUE!</v>
      </c>
      <c r="Z21" s="207" t="e">
        <f t="shared" si="7"/>
        <v>#VALUE!</v>
      </c>
      <c r="AA21" s="207" t="e">
        <f t="shared" si="7"/>
        <v>#VALUE!</v>
      </c>
      <c r="AB21" s="207" t="e">
        <f t="shared" si="7"/>
        <v>#VALUE!</v>
      </c>
      <c r="AC21" s="207" t="e">
        <f t="shared" si="7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29</v>
      </c>
      <c r="C22" s="207">
        <f t="shared" ref="C22:AC22" ca="1" si="8">C18</f>
        <v>0</v>
      </c>
      <c r="D22" s="207">
        <f t="shared" ca="1" si="8"/>
        <v>1</v>
      </c>
      <c r="E22" s="207">
        <f t="shared" ca="1" si="8"/>
        <v>0</v>
      </c>
      <c r="F22" s="207">
        <f t="shared" ca="1" si="8"/>
        <v>0</v>
      </c>
      <c r="G22" s="207">
        <f t="shared" ca="1" si="8"/>
        <v>1</v>
      </c>
      <c r="H22" s="207">
        <f t="shared" ca="1" si="8"/>
        <v>0</v>
      </c>
      <c r="I22" s="207">
        <f t="shared" ca="1" si="8"/>
        <v>1</v>
      </c>
      <c r="J22" s="207">
        <f t="shared" ca="1" si="8"/>
        <v>0</v>
      </c>
      <c r="K22" s="207">
        <f t="shared" ca="1" si="8"/>
        <v>1</v>
      </c>
      <c r="L22" s="207">
        <f t="shared" ca="1" si="8"/>
        <v>0</v>
      </c>
      <c r="M22" s="207">
        <f t="shared" ca="1" si="8"/>
        <v>0</v>
      </c>
      <c r="N22" s="207">
        <f t="shared" ca="1" si="8"/>
        <v>0</v>
      </c>
      <c r="O22" s="207">
        <f t="shared" ca="1" si="8"/>
        <v>0</v>
      </c>
      <c r="P22" s="207">
        <f t="shared" ca="1" si="8"/>
        <v>1</v>
      </c>
      <c r="Q22" s="207">
        <f t="shared" ca="1" si="8"/>
        <v>0</v>
      </c>
      <c r="R22" s="207">
        <f t="shared" ca="1" si="8"/>
        <v>0</v>
      </c>
      <c r="S22" s="207">
        <f t="shared" ca="1" si="8"/>
        <v>1</v>
      </c>
      <c r="T22" s="207">
        <f t="shared" ca="1" si="8"/>
        <v>1</v>
      </c>
      <c r="U22" s="207">
        <f t="shared" ca="1" si="8"/>
        <v>1</v>
      </c>
      <c r="V22" s="207" t="str">
        <f t="shared" si="8"/>
        <v>no</v>
      </c>
      <c r="W22" s="207" t="str">
        <f t="shared" si="8"/>
        <v>no</v>
      </c>
      <c r="X22" s="207" t="str">
        <f t="shared" si="8"/>
        <v>no</v>
      </c>
      <c r="Y22" s="207" t="str">
        <f t="shared" si="8"/>
        <v>no</v>
      </c>
      <c r="Z22" s="207" t="str">
        <f t="shared" si="8"/>
        <v>no</v>
      </c>
      <c r="AA22" s="207" t="str">
        <f t="shared" si="8"/>
        <v>no</v>
      </c>
      <c r="AB22" s="207" t="str">
        <f t="shared" si="8"/>
        <v>no</v>
      </c>
      <c r="AC22" s="207" t="str">
        <f t="shared" si="8"/>
        <v>no</v>
      </c>
      <c r="AD22" s="212"/>
      <c r="AE22" s="212"/>
      <c r="AF22" s="212"/>
      <c r="AG22" s="212"/>
    </row>
    <row r="23" spans="1:78" s="207" customFormat="1" x14ac:dyDescent="0.25">
      <c r="B23" s="207" t="s">
        <v>49</v>
      </c>
      <c r="C23" s="207">
        <f t="shared" ref="C23:AC23" ca="1" si="9">C19</f>
        <v>0</v>
      </c>
      <c r="D23" s="207">
        <f t="shared" ca="1" si="9"/>
        <v>0</v>
      </c>
      <c r="E23" s="207">
        <f t="shared" ca="1" si="9"/>
        <v>0</v>
      </c>
      <c r="F23" s="207">
        <f t="shared" ca="1" si="9"/>
        <v>0</v>
      </c>
      <c r="G23" s="207">
        <f t="shared" ca="1" si="9"/>
        <v>0</v>
      </c>
      <c r="H23" s="207">
        <f t="shared" ca="1" si="9"/>
        <v>0</v>
      </c>
      <c r="I23" s="207">
        <f t="shared" ca="1" si="9"/>
        <v>0</v>
      </c>
      <c r="J23" s="207">
        <f t="shared" ca="1" si="9"/>
        <v>0</v>
      </c>
      <c r="K23" s="207">
        <f t="shared" ca="1" si="9"/>
        <v>0</v>
      </c>
      <c r="L23" s="207">
        <f t="shared" ref="L23:T23" ca="1" si="10">L19</f>
        <v>0</v>
      </c>
      <c r="M23" s="207">
        <f t="shared" ca="1" si="10"/>
        <v>0</v>
      </c>
      <c r="N23" s="207">
        <f t="shared" ca="1" si="10"/>
        <v>0</v>
      </c>
      <c r="O23" s="207">
        <f t="shared" ca="1" si="10"/>
        <v>0</v>
      </c>
      <c r="P23" s="207">
        <f t="shared" ca="1" si="10"/>
        <v>0</v>
      </c>
      <c r="Q23" s="207">
        <f t="shared" ca="1" si="10"/>
        <v>0</v>
      </c>
      <c r="R23" s="207">
        <f t="shared" ca="1" si="10"/>
        <v>0</v>
      </c>
      <c r="S23" s="207">
        <f t="shared" ca="1" si="10"/>
        <v>0</v>
      </c>
      <c r="T23" s="207">
        <f t="shared" ca="1" si="10"/>
        <v>1</v>
      </c>
      <c r="U23" s="207">
        <f t="shared" ca="1" si="9"/>
        <v>0</v>
      </c>
      <c r="V23" s="207" t="str">
        <f t="shared" si="9"/>
        <v>no</v>
      </c>
      <c r="W23" s="207" t="str">
        <f t="shared" si="9"/>
        <v>no</v>
      </c>
      <c r="X23" s="207" t="str">
        <f t="shared" si="9"/>
        <v>no</v>
      </c>
      <c r="Y23" s="207" t="str">
        <f t="shared" si="9"/>
        <v>no</v>
      </c>
      <c r="Z23" s="207" t="str">
        <f t="shared" si="9"/>
        <v>no</v>
      </c>
      <c r="AA23" s="207" t="str">
        <f t="shared" si="9"/>
        <v>no</v>
      </c>
      <c r="AB23" s="207" t="str">
        <f t="shared" si="9"/>
        <v>no</v>
      </c>
      <c r="AC23" s="207" t="str">
        <f t="shared" si="9"/>
        <v>no</v>
      </c>
      <c r="AD23" s="212"/>
      <c r="AE23" s="212"/>
      <c r="AF23" s="212"/>
      <c r="AG23" s="212"/>
    </row>
    <row r="24" spans="1:78" s="203" customFormat="1" x14ac:dyDescent="0.25">
      <c r="C24" s="271">
        <f t="shared" ref="C24:AC24" ca="1" si="11">C5-C4</f>
        <v>0.125</v>
      </c>
      <c r="D24" s="271">
        <f t="shared" ca="1" si="11"/>
        <v>0.29166666666666652</v>
      </c>
      <c r="E24" s="271">
        <f t="shared" ca="1" si="11"/>
        <v>-8.3333333333333481E-2</v>
      </c>
      <c r="F24" s="271">
        <f t="shared" ca="1" si="11"/>
        <v>0</v>
      </c>
      <c r="G24" s="271">
        <f t="shared" ca="1" si="11"/>
        <v>0.33333333333333348</v>
      </c>
      <c r="H24" s="271">
        <f t="shared" ca="1" si="11"/>
        <v>5.5555555555555358E-2</v>
      </c>
      <c r="I24" s="271">
        <f t="shared" ca="1" si="11"/>
        <v>0.16666666666666652</v>
      </c>
      <c r="J24" s="271">
        <f t="shared" ca="1" si="11"/>
        <v>-0.66666666666666696</v>
      </c>
      <c r="K24" s="271">
        <f t="shared" ca="1" si="11"/>
        <v>0.33333333333333348</v>
      </c>
      <c r="L24" s="271">
        <f t="shared" ca="1" si="11"/>
        <v>-0.20833333333333348</v>
      </c>
      <c r="M24" s="271">
        <f t="shared" ca="1" si="11"/>
        <v>-0.16666666666666652</v>
      </c>
      <c r="N24" s="271">
        <f t="shared" ca="1" si="11"/>
        <v>-0.41666666666666652</v>
      </c>
      <c r="O24" s="271">
        <f t="shared" ca="1" si="11"/>
        <v>-0.11111111111111116</v>
      </c>
      <c r="P24" s="271">
        <f t="shared" ca="1" si="11"/>
        <v>0.125</v>
      </c>
      <c r="Q24" s="271">
        <f t="shared" ca="1" si="11"/>
        <v>-8.3333333333333481E-2</v>
      </c>
      <c r="R24" s="271">
        <f t="shared" ca="1" si="11"/>
        <v>-0.33333333333333348</v>
      </c>
      <c r="S24" s="271">
        <f t="shared" ca="1" si="11"/>
        <v>-0.27777777777777768</v>
      </c>
      <c r="T24" s="271">
        <f t="shared" ca="1" si="11"/>
        <v>0.29166666666666652</v>
      </c>
      <c r="U24" s="271">
        <f t="shared" ca="1" si="11"/>
        <v>0.11111111111111116</v>
      </c>
      <c r="V24" s="271" t="e">
        <f t="shared" ca="1" si="11"/>
        <v>#VALUE!</v>
      </c>
      <c r="W24" s="271" t="e">
        <f t="shared" ca="1" si="11"/>
        <v>#VALUE!</v>
      </c>
      <c r="X24" s="271" t="e">
        <f t="shared" ca="1" si="11"/>
        <v>#VALUE!</v>
      </c>
      <c r="Y24" s="271" t="e">
        <f t="shared" ca="1" si="11"/>
        <v>#VALUE!</v>
      </c>
      <c r="Z24" s="271" t="e">
        <f t="shared" ca="1" si="11"/>
        <v>#VALUE!</v>
      </c>
      <c r="AA24" s="271" t="e">
        <f t="shared" ca="1" si="11"/>
        <v>#VALUE!</v>
      </c>
      <c r="AB24" s="271" t="e">
        <f t="shared" ca="1" si="11"/>
        <v>#VALUE!</v>
      </c>
      <c r="AC24" s="271" t="e">
        <f t="shared" ca="1" si="11"/>
        <v>#VALUE!</v>
      </c>
    </row>
    <row r="25" spans="1:78" s="203" customFormat="1" x14ac:dyDescent="0.25">
      <c r="C25" s="271">
        <f t="shared" ref="C25:AC25" ca="1" si="12">C5-C2</f>
        <v>-0.25</v>
      </c>
      <c r="D25" s="271">
        <f t="shared" ca="1" si="12"/>
        <v>0.25</v>
      </c>
      <c r="E25" s="271">
        <f t="shared" ca="1" si="12"/>
        <v>-0.25</v>
      </c>
      <c r="F25" s="271">
        <f t="shared" ca="1" si="12"/>
        <v>0</v>
      </c>
      <c r="G25" s="271">
        <f t="shared" ca="1" si="12"/>
        <v>0.33333333333333348</v>
      </c>
      <c r="H25" s="271">
        <f t="shared" ca="1" si="12"/>
        <v>0</v>
      </c>
      <c r="I25" s="271">
        <f t="shared" ca="1" si="12"/>
        <v>0</v>
      </c>
      <c r="J25" s="271">
        <f t="shared" ca="1" si="12"/>
        <v>-0.33333333333333348</v>
      </c>
      <c r="K25" s="271">
        <f t="shared" ca="1" si="12"/>
        <v>0</v>
      </c>
      <c r="L25" s="271">
        <f t="shared" ca="1" si="12"/>
        <v>-0.5</v>
      </c>
      <c r="M25" s="271">
        <f t="shared" ca="1" si="12"/>
        <v>-0.25</v>
      </c>
      <c r="N25" s="271">
        <f t="shared" ca="1" si="12"/>
        <v>-0.5</v>
      </c>
      <c r="O25" s="271">
        <f t="shared" ca="1" si="12"/>
        <v>-0.33333333333333348</v>
      </c>
      <c r="P25" s="271">
        <f t="shared" ca="1" si="12"/>
        <v>0.25</v>
      </c>
      <c r="Q25" s="271">
        <f t="shared" ca="1" si="12"/>
        <v>-0.25</v>
      </c>
      <c r="R25" s="271">
        <f t="shared" ca="1" si="12"/>
        <v>0</v>
      </c>
      <c r="S25" s="271">
        <f t="shared" ca="1" si="12"/>
        <v>0</v>
      </c>
      <c r="T25" s="271">
        <f t="shared" ca="1" si="12"/>
        <v>0.75</v>
      </c>
      <c r="U25" s="271">
        <f t="shared" ca="1" si="12"/>
        <v>-0.33333333333333348</v>
      </c>
      <c r="V25" s="271" t="e">
        <f t="shared" ca="1" si="12"/>
        <v>#VALUE!</v>
      </c>
      <c r="W25" s="271" t="e">
        <f t="shared" ca="1" si="12"/>
        <v>#VALUE!</v>
      </c>
      <c r="X25" s="271" t="e">
        <f t="shared" ca="1" si="12"/>
        <v>#VALUE!</v>
      </c>
      <c r="Y25" s="271" t="e">
        <f t="shared" ca="1" si="12"/>
        <v>#VALUE!</v>
      </c>
      <c r="Z25" s="271" t="e">
        <f t="shared" ca="1" si="12"/>
        <v>#VALUE!</v>
      </c>
      <c r="AA25" s="271" t="e">
        <f t="shared" ca="1" si="12"/>
        <v>#VALUE!</v>
      </c>
      <c r="AB25" s="271" t="e">
        <f t="shared" ca="1" si="12"/>
        <v>#VALUE!</v>
      </c>
      <c r="AC25" s="271" t="e">
        <f t="shared" ca="1" si="12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6" t="str">
        <f>INDEX(Data!$DW:$DW,MATCH(A12,Data!$DT:$DT,0))</f>
        <v>M</v>
      </c>
      <c r="B1" s="275" t="s">
        <v>39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9" t="s">
        <v>65</v>
      </c>
      <c r="AE1" s="460"/>
      <c r="AF1" s="460"/>
      <c r="AG1" s="461"/>
    </row>
    <row r="2" spans="1:130" x14ac:dyDescent="0.25">
      <c r="A2" s="449" t="s">
        <v>25</v>
      </c>
      <c r="B2" s="45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2">
        <f t="shared" ref="AD2:AD10" si="0">SUM(C2:AC2)</f>
        <v>59</v>
      </c>
      <c r="AE2" s="463"/>
      <c r="AF2" s="463"/>
      <c r="AG2" s="46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7" t="str">
        <f>"Average " &amp; A12</f>
        <v>Average Bernd Wender</v>
      </c>
      <c r="B3" s="278"/>
      <c r="C3" s="335">
        <f ca="1">IF(OR(C$2="no",SUM(C12:C16)=0),"no",AVERAGE(C12:C16))</f>
        <v>2.75</v>
      </c>
      <c r="D3" s="336">
        <f t="shared" ref="D3:AC3" ca="1" si="1">IF(OR(D$2="no",SUM(D12:D16)=0),"no",AVERAGE(D12:D16))</f>
        <v>3.25</v>
      </c>
      <c r="E3" s="336">
        <f t="shared" ca="1" si="1"/>
        <v>2.75</v>
      </c>
      <c r="F3" s="336">
        <f t="shared" ca="1" si="1"/>
        <v>3</v>
      </c>
      <c r="G3" s="336">
        <f t="shared" ca="1" si="1"/>
        <v>3.3333333333333335</v>
      </c>
      <c r="H3" s="336">
        <f t="shared" ca="1" si="1"/>
        <v>3</v>
      </c>
      <c r="I3" s="336">
        <f t="shared" ca="1" si="1"/>
        <v>3</v>
      </c>
      <c r="J3" s="336">
        <f t="shared" ca="1" si="1"/>
        <v>2.6666666666666665</v>
      </c>
      <c r="K3" s="336">
        <f t="shared" ca="1" si="1"/>
        <v>3</v>
      </c>
      <c r="L3" s="336">
        <f t="shared" ca="1" si="1"/>
        <v>2.5</v>
      </c>
      <c r="M3" s="336">
        <f t="shared" ca="1" si="1"/>
        <v>2.75</v>
      </c>
      <c r="N3" s="336">
        <f t="shared" ca="1" si="1"/>
        <v>3.5</v>
      </c>
      <c r="O3" s="336">
        <f t="shared" ca="1" si="1"/>
        <v>2.6666666666666665</v>
      </c>
      <c r="P3" s="336">
        <f t="shared" ca="1" si="1"/>
        <v>3.25</v>
      </c>
      <c r="Q3" s="336">
        <f t="shared" ca="1" si="1"/>
        <v>2.75</v>
      </c>
      <c r="R3" s="336">
        <f t="shared" ca="1" si="1"/>
        <v>3</v>
      </c>
      <c r="S3" s="336">
        <f t="shared" ca="1" si="1"/>
        <v>4</v>
      </c>
      <c r="T3" s="337">
        <f t="shared" ca="1" si="1"/>
        <v>3.75</v>
      </c>
      <c r="U3" s="336">
        <f t="shared" ca="1" si="1"/>
        <v>2.6666666666666665</v>
      </c>
      <c r="V3" s="336" t="str">
        <f t="shared" ca="1" si="1"/>
        <v>no</v>
      </c>
      <c r="W3" s="336" t="str">
        <f t="shared" ca="1" si="1"/>
        <v>no</v>
      </c>
      <c r="X3" s="336" t="str">
        <f t="shared" ca="1" si="1"/>
        <v>no</v>
      </c>
      <c r="Y3" s="336" t="str">
        <f t="shared" ca="1" si="1"/>
        <v>no</v>
      </c>
      <c r="Z3" s="336" t="str">
        <f t="shared" ca="1" si="1"/>
        <v>no</v>
      </c>
      <c r="AA3" s="336" t="str">
        <f t="shared" ca="1" si="1"/>
        <v>no</v>
      </c>
      <c r="AB3" s="336" t="str">
        <f t="shared" ca="1" si="1"/>
        <v>no</v>
      </c>
      <c r="AC3" s="337" t="str">
        <f t="shared" ca="1" si="1"/>
        <v>no</v>
      </c>
      <c r="AD3" s="453">
        <f t="shared" ref="AD3:AD4" ca="1" si="2">SUM(C3:AC3)</f>
        <v>57.583333333333329</v>
      </c>
      <c r="AE3" s="454"/>
      <c r="AF3" s="454"/>
      <c r="AG3" s="455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7" t="str">
        <f>"Average " &amp; A17</f>
        <v>Average Katharina Gusenbauer</v>
      </c>
      <c r="B4" s="278"/>
      <c r="C4" s="335">
        <f ca="1">IF(OR(C$2="no",SUM(C17:C21)=0),"no",AVERAGE(C17:C21))</f>
        <v>3.5</v>
      </c>
      <c r="D4" s="336">
        <f t="shared" ref="D4:AC4" ca="1" si="3">IF(OR(D$2="no",SUM(D17:D21)=0),"no",AVERAGE(D17:D21))</f>
        <v>3.25</v>
      </c>
      <c r="E4" s="336">
        <f t="shared" ca="1" si="3"/>
        <v>3</v>
      </c>
      <c r="F4" s="336">
        <f t="shared" ca="1" si="3"/>
        <v>3.3333333333333335</v>
      </c>
      <c r="G4" s="336">
        <f t="shared" ca="1" si="3"/>
        <v>3.3333333333333335</v>
      </c>
      <c r="H4" s="336">
        <f t="shared" ca="1" si="3"/>
        <v>2.6666666666666665</v>
      </c>
      <c r="I4" s="336">
        <f t="shared" ca="1" si="3"/>
        <v>3</v>
      </c>
      <c r="J4" s="336">
        <f t="shared" ca="1" si="3"/>
        <v>3.3333333333333335</v>
      </c>
      <c r="K4" s="336">
        <f t="shared" ca="1" si="3"/>
        <v>2</v>
      </c>
      <c r="L4" s="336">
        <f t="shared" ca="1" si="3"/>
        <v>3</v>
      </c>
      <c r="M4" s="336">
        <f t="shared" ca="1" si="3"/>
        <v>3</v>
      </c>
      <c r="N4" s="336">
        <f t="shared" ca="1" si="3"/>
        <v>4.25</v>
      </c>
      <c r="O4" s="336">
        <f t="shared" ca="1" si="3"/>
        <v>3.6666666666666665</v>
      </c>
      <c r="P4" s="336">
        <f t="shared" ca="1" si="3"/>
        <v>3.25</v>
      </c>
      <c r="Q4" s="336">
        <f t="shared" ca="1" si="3"/>
        <v>3.5</v>
      </c>
      <c r="R4" s="336">
        <f t="shared" ca="1" si="3"/>
        <v>3.3333333333333335</v>
      </c>
      <c r="S4" s="336">
        <f t="shared" ca="1" si="3"/>
        <v>3.3333333333333335</v>
      </c>
      <c r="T4" s="337">
        <f t="shared" ca="1" si="3"/>
        <v>3.5</v>
      </c>
      <c r="U4" s="336">
        <f t="shared" ca="1" si="3"/>
        <v>2.6666666666666665</v>
      </c>
      <c r="V4" s="336" t="str">
        <f t="shared" ca="1" si="3"/>
        <v>no</v>
      </c>
      <c r="W4" s="336" t="str">
        <f t="shared" ca="1" si="3"/>
        <v>no</v>
      </c>
      <c r="X4" s="336" t="str">
        <f t="shared" ca="1" si="3"/>
        <v>no</v>
      </c>
      <c r="Y4" s="336" t="str">
        <f t="shared" ca="1" si="3"/>
        <v>no</v>
      </c>
      <c r="Z4" s="336" t="str">
        <f t="shared" ca="1" si="3"/>
        <v>no</v>
      </c>
      <c r="AA4" s="336" t="str">
        <f t="shared" ca="1" si="3"/>
        <v>no</v>
      </c>
      <c r="AB4" s="336" t="str">
        <f t="shared" ca="1" si="3"/>
        <v>no</v>
      </c>
      <c r="AC4" s="337" t="str">
        <f t="shared" ca="1" si="3"/>
        <v>no</v>
      </c>
      <c r="AD4" s="453">
        <f t="shared" ca="1" si="2"/>
        <v>60.916666666666671</v>
      </c>
      <c r="AE4" s="454"/>
      <c r="AF4" s="454"/>
      <c r="AG4" s="455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1" t="str">
        <f>IF($A$1="m","Average Top 1 Men","Average Top 1 Women")</f>
        <v>Average Top 1 Men</v>
      </c>
      <c r="B5" s="452"/>
      <c r="C5" s="333">
        <f ca="1">IF(C$2="no","no",OFFSET(Data!$A$1,MATCH($A5,Data!$DT:$DT,0)-1,MATCH("Total/"&amp;C$1,Data!$1:$1,0)-1))</f>
        <v>2.75</v>
      </c>
      <c r="D5" s="334">
        <f ca="1">IF(D$2="no","no",OFFSET(Data!$A$1,MATCH($A5,Data!$DT:$DT,0)-1,MATCH("Total/"&amp;D$1,Data!$1:$1,0)-1))</f>
        <v>3.25</v>
      </c>
      <c r="E5" s="334">
        <f ca="1">IF(E$2="no","no",OFFSET(Data!$A$1,MATCH($A5,Data!$DT:$DT,0)-1,MATCH("Total/"&amp;E$1,Data!$1:$1,0)-1))</f>
        <v>2.75</v>
      </c>
      <c r="F5" s="334">
        <f ca="1">IF(F$2="no","no",OFFSET(Data!$A$1,MATCH($A5,Data!$DT:$DT,0)-1,MATCH("Total/"&amp;F$1,Data!$1:$1,0)-1))</f>
        <v>3</v>
      </c>
      <c r="G5" s="334">
        <f ca="1">IF(G$2="no","no",OFFSET(Data!$A$1,MATCH($A5,Data!$DT:$DT,0)-1,MATCH("Total/"&amp;G$1,Data!$1:$1,0)-1))</f>
        <v>3.3333333333333335</v>
      </c>
      <c r="H5" s="334">
        <f ca="1">IF(H$2="no","no",OFFSET(Data!$A$1,MATCH($A5,Data!$DT:$DT,0)-1,MATCH("Total/"&amp;H$1,Data!$1:$1,0)-1))</f>
        <v>3</v>
      </c>
      <c r="I5" s="334">
        <f ca="1">IF(I$2="no","no",OFFSET(Data!$A$1,MATCH($A5,Data!$DT:$DT,0)-1,MATCH("Total/"&amp;I$1,Data!$1:$1,0)-1))</f>
        <v>3</v>
      </c>
      <c r="J5" s="334">
        <f ca="1">IF(J$2="no","no",OFFSET(Data!$A$1,MATCH($A5,Data!$DT:$DT,0)-1,MATCH("Total/"&amp;J$1,Data!$1:$1,0)-1))</f>
        <v>2.6666666666666665</v>
      </c>
      <c r="K5" s="334">
        <f ca="1">IF(K$2="no","no",OFFSET(Data!$A$1,MATCH($A5,Data!$DT:$DT,0)-1,MATCH("Total/"&amp;K$1,Data!$1:$1,0)-1))</f>
        <v>3</v>
      </c>
      <c r="L5" s="334">
        <f ca="1">IF(L$2="no","no",OFFSET(Data!$A$1,MATCH($A5,Data!$DT:$DT,0)-1,MATCH("Total/"&amp;L$1,Data!$1:$1,0)-1))</f>
        <v>2.5</v>
      </c>
      <c r="M5" s="334">
        <f ca="1">IF(M$2="no","no",OFFSET(Data!$A$1,MATCH($A5,Data!$DT:$DT,0)-1,MATCH("Total/"&amp;M$1,Data!$1:$1,0)-1))</f>
        <v>2.75</v>
      </c>
      <c r="N5" s="334">
        <f ca="1">IF(N$2="no","no",OFFSET(Data!$A$1,MATCH($A5,Data!$DT:$DT,0)-1,MATCH("Total/"&amp;N$1,Data!$1:$1,0)-1))</f>
        <v>3.5</v>
      </c>
      <c r="O5" s="334">
        <f ca="1">IF(O$2="no","no",OFFSET(Data!$A$1,MATCH($A5,Data!$DT:$DT,0)-1,MATCH("Total/"&amp;O$1,Data!$1:$1,0)-1))</f>
        <v>2.6666666666666665</v>
      </c>
      <c r="P5" s="334">
        <f ca="1">IF(P$2="no","no",OFFSET(Data!$A$1,MATCH($A5,Data!$DT:$DT,0)-1,MATCH("Total/"&amp;P$1,Data!$1:$1,0)-1))</f>
        <v>3.25</v>
      </c>
      <c r="Q5" s="334">
        <f ca="1">IF(Q$2="no","no",OFFSET(Data!$A$1,MATCH($A5,Data!$DT:$DT,0)-1,MATCH("Total/"&amp;Q$1,Data!$1:$1,0)-1))</f>
        <v>2.75</v>
      </c>
      <c r="R5" s="334">
        <f ca="1">IF(R$2="no","no",OFFSET(Data!$A$1,MATCH($A5,Data!$DT:$DT,0)-1,MATCH("Total/"&amp;R$1,Data!$1:$1,0)-1))</f>
        <v>3</v>
      </c>
      <c r="S5" s="334">
        <f ca="1">IF(S$2="no","no",OFFSET(Data!$A$1,MATCH($A5,Data!$DT:$DT,0)-1,MATCH("Total/"&amp;S$1,Data!$1:$1,0)-1))</f>
        <v>4</v>
      </c>
      <c r="T5" s="332">
        <f ca="1">IF(T$2="no","no",OFFSET(Data!$A$1,MATCH($A5,Data!$DT:$DT,0)-1,MATCH("Total/"&amp;T$1,Data!$1:$1,0)-1))</f>
        <v>3.75</v>
      </c>
      <c r="U5" s="334">
        <f ca="1">IF(U$2="no","no",OFFSET(Data!$A$1,MATCH($A5,Data!$DT:$DT,0)-1,MATCH("Total/"&amp;U$1,Data!$1:$1,0)-1))</f>
        <v>2.6666666666666665</v>
      </c>
      <c r="V5" s="334" t="str">
        <f ca="1">IF(V$2="no","no",OFFSET(Data!$A$1,MATCH($A5,Data!$DT:$DT,0)-1,MATCH("Total/"&amp;V$1,Data!$1:$1,0)-1))</f>
        <v>no</v>
      </c>
      <c r="W5" s="334" t="str">
        <f ca="1">IF(W$2="no","no",OFFSET(Data!$A$1,MATCH($A5,Data!$DT:$DT,0)-1,MATCH("Total/"&amp;W$1,Data!$1:$1,0)-1))</f>
        <v>no</v>
      </c>
      <c r="X5" s="334" t="str">
        <f ca="1">IF(X$2="no","no",OFFSET(Data!$A$1,MATCH($A5,Data!$DT:$DT,0)-1,MATCH("Total/"&amp;X$1,Data!$1:$1,0)-1))</f>
        <v>no</v>
      </c>
      <c r="Y5" s="334" t="str">
        <f ca="1">IF(Y$2="no","no",OFFSET(Data!$A$1,MATCH($A5,Data!$DT:$DT,0)-1,MATCH("Total/"&amp;Y$1,Data!$1:$1,0)-1))</f>
        <v>no</v>
      </c>
      <c r="Z5" s="334" t="str">
        <f ca="1">IF(Z$2="no","no",OFFSET(Data!$A$1,MATCH($A5,Data!$DT:$DT,0)-1,MATCH("Total/"&amp;Z$1,Data!$1:$1,0)-1))</f>
        <v>no</v>
      </c>
      <c r="AA5" s="334" t="str">
        <f ca="1">IF(AA$2="no","no",OFFSET(Data!$A$1,MATCH($A5,Data!$DT:$DT,0)-1,MATCH("Total/"&amp;AA$1,Data!$1:$1,0)-1))</f>
        <v>no</v>
      </c>
      <c r="AB5" s="334" t="str">
        <f ca="1">IF(AB$2="no","no",OFFSET(Data!$A$1,MATCH($A5,Data!$DT:$DT,0)-1,MATCH("Total/"&amp;AB$1,Data!$1:$1,0)-1))</f>
        <v>no</v>
      </c>
      <c r="AC5" s="332" t="str">
        <f ca="1">IF(AC$2="no","no",OFFSET(Data!$A$1,MATCH($A5,Data!$DT:$DT,0)-1,MATCH("Total/"&amp;AC$1,Data!$1:$1,0)-1))</f>
        <v>no</v>
      </c>
      <c r="AD5" s="453">
        <f t="shared" ca="1" si="0"/>
        <v>57.583333333333329</v>
      </c>
      <c r="AE5" s="454"/>
      <c r="AF5" s="454"/>
      <c r="AG5" s="455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1" t="str">
        <f>IF($A$1="m","Average Top 5 Men","Average Top 5 Women")</f>
        <v>Average Top 5 Men</v>
      </c>
      <c r="B6" s="452"/>
      <c r="C6" s="333">
        <f ca="1">IF(C$2="no","no",OFFSET(Data!$A$1,MATCH($A6,Data!$DT:$DT,0)-1,MATCH("Total/"&amp;C$1,Data!$1:$1,0)-1))</f>
        <v>2.625</v>
      </c>
      <c r="D6" s="334">
        <f ca="1">IF(D$2="no","no",OFFSET(Data!$A$1,MATCH($A6,Data!$DT:$DT,0)-1,MATCH("Total/"&amp;D$1,Data!$1:$1,0)-1))</f>
        <v>2.9583333333333335</v>
      </c>
      <c r="E6" s="334">
        <f ca="1">IF(E$2="no","no",OFFSET(Data!$A$1,MATCH($A6,Data!$DT:$DT,0)-1,MATCH("Total/"&amp;E$1,Data!$1:$1,0)-1))</f>
        <v>2.8333333333333335</v>
      </c>
      <c r="F6" s="334">
        <f ca="1">IF(F$2="no","no",OFFSET(Data!$A$1,MATCH($A6,Data!$DT:$DT,0)-1,MATCH("Total/"&amp;F$1,Data!$1:$1,0)-1))</f>
        <v>3</v>
      </c>
      <c r="G6" s="334">
        <f ca="1">IF(G$2="no","no",OFFSET(Data!$A$1,MATCH($A6,Data!$DT:$DT,0)-1,MATCH("Total/"&amp;G$1,Data!$1:$1,0)-1))</f>
        <v>3</v>
      </c>
      <c r="H6" s="334">
        <f ca="1">IF(H$2="no","no",OFFSET(Data!$A$1,MATCH($A6,Data!$DT:$DT,0)-1,MATCH("Total/"&amp;H$1,Data!$1:$1,0)-1))</f>
        <v>2.9444444444444446</v>
      </c>
      <c r="I6" s="334">
        <f ca="1">IF(I$2="no","no",OFFSET(Data!$A$1,MATCH($A6,Data!$DT:$DT,0)-1,MATCH("Total/"&amp;I$1,Data!$1:$1,0)-1))</f>
        <v>2.8333333333333335</v>
      </c>
      <c r="J6" s="334">
        <f ca="1">IF(J$2="no","no",OFFSET(Data!$A$1,MATCH($A6,Data!$DT:$DT,0)-1,MATCH("Total/"&amp;J$1,Data!$1:$1,0)-1))</f>
        <v>3.3333333333333335</v>
      </c>
      <c r="K6" s="334">
        <f ca="1">IF(K$2="no","no",OFFSET(Data!$A$1,MATCH($A6,Data!$DT:$DT,0)-1,MATCH("Total/"&amp;K$1,Data!$1:$1,0)-1))</f>
        <v>2.6666666666666665</v>
      </c>
      <c r="L6" s="334">
        <f ca="1">IF(L$2="no","no",OFFSET(Data!$A$1,MATCH($A6,Data!$DT:$DT,0)-1,MATCH("Total/"&amp;L$1,Data!$1:$1,0)-1))</f>
        <v>2.7083333333333335</v>
      </c>
      <c r="M6" s="334">
        <f ca="1">IF(M$2="no","no",OFFSET(Data!$A$1,MATCH($A6,Data!$DT:$DT,0)-1,MATCH("Total/"&amp;M$1,Data!$1:$1,0)-1))</f>
        <v>2.9166666666666665</v>
      </c>
      <c r="N6" s="334">
        <f ca="1">IF(N$2="no","no",OFFSET(Data!$A$1,MATCH($A6,Data!$DT:$DT,0)-1,MATCH("Total/"&amp;N$1,Data!$1:$1,0)-1))</f>
        <v>3.9166666666666665</v>
      </c>
      <c r="O6" s="334">
        <f ca="1">IF(O$2="no","no",OFFSET(Data!$A$1,MATCH($A6,Data!$DT:$DT,0)-1,MATCH("Total/"&amp;O$1,Data!$1:$1,0)-1))</f>
        <v>2.7777777777777777</v>
      </c>
      <c r="P6" s="334">
        <f ca="1">IF(P$2="no","no",OFFSET(Data!$A$1,MATCH($A6,Data!$DT:$DT,0)-1,MATCH("Total/"&amp;P$1,Data!$1:$1,0)-1))</f>
        <v>3.125</v>
      </c>
      <c r="Q6" s="334">
        <f ca="1">IF(Q$2="no","no",OFFSET(Data!$A$1,MATCH($A6,Data!$DT:$DT,0)-1,MATCH("Total/"&amp;Q$1,Data!$1:$1,0)-1))</f>
        <v>2.8333333333333335</v>
      </c>
      <c r="R6" s="334">
        <f ca="1">IF(R$2="no","no",OFFSET(Data!$A$1,MATCH($A6,Data!$DT:$DT,0)-1,MATCH("Total/"&amp;R$1,Data!$1:$1,0)-1))</f>
        <v>3.3333333333333335</v>
      </c>
      <c r="S6" s="334">
        <f ca="1">IF(S$2="no","no",OFFSET(Data!$A$1,MATCH($A6,Data!$DT:$DT,0)-1,MATCH("Total/"&amp;S$1,Data!$1:$1,0)-1))</f>
        <v>4.2777777777777777</v>
      </c>
      <c r="T6" s="332">
        <f ca="1">IF(T$2="no","no",OFFSET(Data!$A$1,MATCH($A6,Data!$DT:$DT,0)-1,MATCH("Total/"&amp;T$1,Data!$1:$1,0)-1))</f>
        <v>3.4583333333333335</v>
      </c>
      <c r="U6" s="334">
        <f ca="1">IF(U$2="no","no",OFFSET(Data!$A$1,MATCH($A6,Data!$DT:$DT,0)-1,MATCH("Total/"&amp;U$1,Data!$1:$1,0)-1))</f>
        <v>2.5555555555555554</v>
      </c>
      <c r="V6" s="334" t="str">
        <f ca="1">IF(V$2="no","no",OFFSET(Data!$A$1,MATCH($A6,Data!$DT:$DT,0)-1,MATCH("Total/"&amp;V$1,Data!$1:$1,0)-1))</f>
        <v>no</v>
      </c>
      <c r="W6" s="334" t="str">
        <f ca="1">IF(W$2="no","no",OFFSET(Data!$A$1,MATCH($A6,Data!$DT:$DT,0)-1,MATCH("Total/"&amp;W$1,Data!$1:$1,0)-1))</f>
        <v>no</v>
      </c>
      <c r="X6" s="334" t="str">
        <f ca="1">IF(X$2="no","no",OFFSET(Data!$A$1,MATCH($A6,Data!$DT:$DT,0)-1,MATCH("Total/"&amp;X$1,Data!$1:$1,0)-1))</f>
        <v>no</v>
      </c>
      <c r="Y6" s="334" t="str">
        <f ca="1">IF(Y$2="no","no",OFFSET(Data!$A$1,MATCH($A6,Data!$DT:$DT,0)-1,MATCH("Total/"&amp;Y$1,Data!$1:$1,0)-1))</f>
        <v>no</v>
      </c>
      <c r="Z6" s="334" t="str">
        <f ca="1">IF(Z$2="no","no",OFFSET(Data!$A$1,MATCH($A6,Data!$DT:$DT,0)-1,MATCH("Total/"&amp;Z$1,Data!$1:$1,0)-1))</f>
        <v>no</v>
      </c>
      <c r="AA6" s="334" t="str">
        <f ca="1">IF(AA$2="no","no",OFFSET(Data!$A$1,MATCH($A6,Data!$DT:$DT,0)-1,MATCH("Total/"&amp;AA$1,Data!$1:$1,0)-1))</f>
        <v>no</v>
      </c>
      <c r="AB6" s="334" t="str">
        <f ca="1">IF(AB$2="no","no",OFFSET(Data!$A$1,MATCH($A6,Data!$DT:$DT,0)-1,MATCH("Total/"&amp;AB$1,Data!$1:$1,0)-1))</f>
        <v>no</v>
      </c>
      <c r="AC6" s="332" t="str">
        <f ca="1">IF(AC$2="no","no",OFFSET(Data!$A$1,MATCH($A6,Data!$DT:$DT,0)-1,MATCH("Total/"&amp;AC$1,Data!$1:$1,0)-1))</f>
        <v>no</v>
      </c>
      <c r="AD6" s="453">
        <f t="shared" ca="1" si="0"/>
        <v>58.097222222222236</v>
      </c>
      <c r="AE6" s="454"/>
      <c r="AF6" s="454"/>
      <c r="AG6" s="455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1" t="str">
        <f>IF($A$1="m","Average Top 10 Men","Average Top 10 Women")</f>
        <v>Average Top 10 Men</v>
      </c>
      <c r="B7" s="452"/>
      <c r="C7" s="333">
        <f ca="1">IF(C$2="no","no",OFFSET(Data!$A$1,MATCH($A7,Data!$DT:$DT,0)-1,MATCH("Total/"&amp;C$1,Data!$1:$1,0)-1))</f>
        <v>2.8181818181818183</v>
      </c>
      <c r="D7" s="334">
        <f ca="1">IF(D$2="no","no",OFFSET(Data!$A$1,MATCH($A7,Data!$DT:$DT,0)-1,MATCH("Total/"&amp;D$1,Data!$1:$1,0)-1))</f>
        <v>3.1590909090909092</v>
      </c>
      <c r="E7" s="334">
        <f ca="1">IF(E$2="no","no",OFFSET(Data!$A$1,MATCH($A7,Data!$DT:$DT,0)-1,MATCH("Total/"&amp;E$1,Data!$1:$1,0)-1))</f>
        <v>2.8181818181818183</v>
      </c>
      <c r="F7" s="334">
        <f ca="1">IF(F$2="no","no",OFFSET(Data!$A$1,MATCH($A7,Data!$DT:$DT,0)-1,MATCH("Total/"&amp;F$1,Data!$1:$1,0)-1))</f>
        <v>3.0909090909090908</v>
      </c>
      <c r="G7" s="334">
        <f ca="1">IF(G$2="no","no",OFFSET(Data!$A$1,MATCH($A7,Data!$DT:$DT,0)-1,MATCH("Total/"&amp;G$1,Data!$1:$1,0)-1))</f>
        <v>2.9393939393939394</v>
      </c>
      <c r="H7" s="334">
        <f ca="1">IF(H$2="no","no",OFFSET(Data!$A$1,MATCH($A7,Data!$DT:$DT,0)-1,MATCH("Total/"&amp;H$1,Data!$1:$1,0)-1))</f>
        <v>3</v>
      </c>
      <c r="I7" s="334">
        <f ca="1">IF(I$2="no","no",OFFSET(Data!$A$1,MATCH($A7,Data!$DT:$DT,0)-1,MATCH("Total/"&amp;I$1,Data!$1:$1,0)-1))</f>
        <v>2.9090909090909092</v>
      </c>
      <c r="J7" s="334">
        <f ca="1">IF(J$2="no","no",OFFSET(Data!$A$1,MATCH($A7,Data!$DT:$DT,0)-1,MATCH("Total/"&amp;J$1,Data!$1:$1,0)-1))</f>
        <v>3.1818181818181817</v>
      </c>
      <c r="K7" s="334">
        <f ca="1">IF(K$2="no","no",OFFSET(Data!$A$1,MATCH($A7,Data!$DT:$DT,0)-1,MATCH("Total/"&amp;K$1,Data!$1:$1,0)-1))</f>
        <v>2.7575757575757578</v>
      </c>
      <c r="L7" s="334">
        <f ca="1">IF(L$2="no","no",OFFSET(Data!$A$1,MATCH($A7,Data!$DT:$DT,0)-1,MATCH("Total/"&amp;L$1,Data!$1:$1,0)-1))</f>
        <v>2.7954545454545454</v>
      </c>
      <c r="M7" s="334">
        <f ca="1">IF(M$2="no","no",OFFSET(Data!$A$1,MATCH($A7,Data!$DT:$DT,0)-1,MATCH("Total/"&amp;M$1,Data!$1:$1,0)-1))</f>
        <v>2.8863636363636362</v>
      </c>
      <c r="N7" s="334">
        <f ca="1">IF(N$2="no","no",OFFSET(Data!$A$1,MATCH($A7,Data!$DT:$DT,0)-1,MATCH("Total/"&amp;N$1,Data!$1:$1,0)-1))</f>
        <v>4.0227272727272725</v>
      </c>
      <c r="O7" s="334">
        <f ca="1">IF(O$2="no","no",OFFSET(Data!$A$1,MATCH($A7,Data!$DT:$DT,0)-1,MATCH("Total/"&amp;O$1,Data!$1:$1,0)-1))</f>
        <v>2.7272727272727271</v>
      </c>
      <c r="P7" s="334">
        <f ca="1">IF(P$2="no","no",OFFSET(Data!$A$1,MATCH($A7,Data!$DT:$DT,0)-1,MATCH("Total/"&amp;P$1,Data!$1:$1,0)-1))</f>
        <v>3.1136363636363638</v>
      </c>
      <c r="Q7" s="334">
        <f ca="1">IF(Q$2="no","no",OFFSET(Data!$A$1,MATCH($A7,Data!$DT:$DT,0)-1,MATCH("Total/"&amp;Q$1,Data!$1:$1,0)-1))</f>
        <v>2.8181818181818183</v>
      </c>
      <c r="R7" s="334">
        <f ca="1">IF(R$2="no","no",OFFSET(Data!$A$1,MATCH($A7,Data!$DT:$DT,0)-1,MATCH("Total/"&amp;R$1,Data!$1:$1,0)-1))</f>
        <v>3.4242424242424243</v>
      </c>
      <c r="S7" s="334">
        <f ca="1">IF(S$2="no","no",OFFSET(Data!$A$1,MATCH($A7,Data!$DT:$DT,0)-1,MATCH("Total/"&amp;S$1,Data!$1:$1,0)-1))</f>
        <v>3.9393939393939394</v>
      </c>
      <c r="T7" s="332">
        <f ca="1">IF(T$2="no","no",OFFSET(Data!$A$1,MATCH($A7,Data!$DT:$DT,0)-1,MATCH("Total/"&amp;T$1,Data!$1:$1,0)-1))</f>
        <v>3.4318181818181817</v>
      </c>
      <c r="U7" s="334">
        <f ca="1">IF(U$2="no","no",OFFSET(Data!$A$1,MATCH($A7,Data!$DT:$DT,0)-1,MATCH("Total/"&amp;U$1,Data!$1:$1,0)-1))</f>
        <v>2.6969696969696968</v>
      </c>
      <c r="V7" s="334" t="str">
        <f ca="1">IF(V$2="no","no",OFFSET(Data!$A$1,MATCH($A7,Data!$DT:$DT,0)-1,MATCH("Total/"&amp;V$1,Data!$1:$1,0)-1))</f>
        <v>no</v>
      </c>
      <c r="W7" s="334" t="str">
        <f ca="1">IF(W$2="no","no",OFFSET(Data!$A$1,MATCH($A7,Data!$DT:$DT,0)-1,MATCH("Total/"&amp;W$1,Data!$1:$1,0)-1))</f>
        <v>no</v>
      </c>
      <c r="X7" s="334" t="str">
        <f ca="1">IF(X$2="no","no",OFFSET(Data!$A$1,MATCH($A7,Data!$DT:$DT,0)-1,MATCH("Total/"&amp;X$1,Data!$1:$1,0)-1))</f>
        <v>no</v>
      </c>
      <c r="Y7" s="334" t="str">
        <f ca="1">IF(Y$2="no","no",OFFSET(Data!$A$1,MATCH($A7,Data!$DT:$DT,0)-1,MATCH("Total/"&amp;Y$1,Data!$1:$1,0)-1))</f>
        <v>no</v>
      </c>
      <c r="Z7" s="334" t="str">
        <f ca="1">IF(Z$2="no","no",OFFSET(Data!$A$1,MATCH($A7,Data!$DT:$DT,0)-1,MATCH("Total/"&amp;Z$1,Data!$1:$1,0)-1))</f>
        <v>no</v>
      </c>
      <c r="AA7" s="334" t="str">
        <f ca="1">IF(AA$2="no","no",OFFSET(Data!$A$1,MATCH($A7,Data!$DT:$DT,0)-1,MATCH("Total/"&amp;AA$1,Data!$1:$1,0)-1))</f>
        <v>no</v>
      </c>
      <c r="AB7" s="334" t="str">
        <f ca="1">IF(AB$2="no","no",OFFSET(Data!$A$1,MATCH($A7,Data!$DT:$DT,0)-1,MATCH("Total/"&amp;AB$1,Data!$1:$1,0)-1))</f>
        <v>no</v>
      </c>
      <c r="AC7" s="332" t="str">
        <f ca="1">IF(AC$2="no","no",OFFSET(Data!$A$1,MATCH($A7,Data!$DT:$DT,0)-1,MATCH("Total/"&amp;AC$1,Data!$1:$1,0)-1))</f>
        <v>no</v>
      </c>
      <c r="AD7" s="453">
        <f t="shared" ca="1" si="0"/>
        <v>58.530303030303031</v>
      </c>
      <c r="AE7" s="454"/>
      <c r="AF7" s="454"/>
      <c r="AG7" s="455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1" t="str">
        <f>IF($A$1="m","Average Top 20 Men","Average Top 20 Women")</f>
        <v>Average Top 20 Men</v>
      </c>
      <c r="B8" s="452"/>
      <c r="C8" s="333">
        <f ca="1">IF(C$2="no","no",OFFSET(Data!$A$1,MATCH($A8,Data!$DT:$DT,0)-1,MATCH("Total/"&amp;C$1,Data!$1:$1,0)-1))</f>
        <v>2.9624999999999999</v>
      </c>
      <c r="D8" s="334">
        <f ca="1">IF(D$2="no","no",OFFSET(Data!$A$1,MATCH($A8,Data!$DT:$DT,0)-1,MATCH("Total/"&amp;D$1,Data!$1:$1,0)-1))</f>
        <v>3.1625000000000001</v>
      </c>
      <c r="E8" s="334">
        <f ca="1">IF(E$2="no","no",OFFSET(Data!$A$1,MATCH($A8,Data!$DT:$DT,0)-1,MATCH("Total/"&amp;E$1,Data!$1:$1,0)-1))</f>
        <v>2.85</v>
      </c>
      <c r="F8" s="334">
        <f ca="1">IF(F$2="no","no",OFFSET(Data!$A$1,MATCH($A8,Data!$DT:$DT,0)-1,MATCH("Total/"&amp;F$1,Data!$1:$1,0)-1))</f>
        <v>3.1166666666666667</v>
      </c>
      <c r="G8" s="334">
        <f ca="1">IF(G$2="no","no",OFFSET(Data!$A$1,MATCH($A8,Data!$DT:$DT,0)-1,MATCH("Total/"&amp;G$1,Data!$1:$1,0)-1))</f>
        <v>3</v>
      </c>
      <c r="H8" s="334">
        <f ca="1">IF(H$2="no","no",OFFSET(Data!$A$1,MATCH($A8,Data!$DT:$DT,0)-1,MATCH("Total/"&amp;H$1,Data!$1:$1,0)-1))</f>
        <v>3.0666666666666669</v>
      </c>
      <c r="I8" s="334">
        <f ca="1">IF(I$2="no","no",OFFSET(Data!$A$1,MATCH($A8,Data!$DT:$DT,0)-1,MATCH("Total/"&amp;I$1,Data!$1:$1,0)-1))</f>
        <v>2.95</v>
      </c>
      <c r="J8" s="334">
        <f ca="1">IF(J$2="no","no",OFFSET(Data!$A$1,MATCH($A8,Data!$DT:$DT,0)-1,MATCH("Total/"&amp;J$1,Data!$1:$1,0)-1))</f>
        <v>3.2666666666666666</v>
      </c>
      <c r="K8" s="334">
        <f ca="1">IF(K$2="no","no",OFFSET(Data!$A$1,MATCH($A8,Data!$DT:$DT,0)-1,MATCH("Total/"&amp;K$1,Data!$1:$1,0)-1))</f>
        <v>2.8666666666666667</v>
      </c>
      <c r="L8" s="334">
        <f ca="1">IF(L$2="no","no",OFFSET(Data!$A$1,MATCH($A8,Data!$DT:$DT,0)-1,MATCH("Total/"&amp;L$1,Data!$1:$1,0)-1))</f>
        <v>2.9624999999999999</v>
      </c>
      <c r="M8" s="334">
        <f ca="1">IF(M$2="no","no",OFFSET(Data!$A$1,MATCH($A8,Data!$DT:$DT,0)-1,MATCH("Total/"&amp;M$1,Data!$1:$1,0)-1))</f>
        <v>2.9</v>
      </c>
      <c r="N8" s="334">
        <f ca="1">IF(N$2="no","no",OFFSET(Data!$A$1,MATCH($A8,Data!$DT:$DT,0)-1,MATCH("Total/"&amp;N$1,Data!$1:$1,0)-1))</f>
        <v>4.0374999999999996</v>
      </c>
      <c r="O8" s="334">
        <f ca="1">IF(O$2="no","no",OFFSET(Data!$A$1,MATCH($A8,Data!$DT:$DT,0)-1,MATCH("Total/"&amp;O$1,Data!$1:$1,0)-1))</f>
        <v>2.8333333333333335</v>
      </c>
      <c r="P8" s="334">
        <f ca="1">IF(P$2="no","no",OFFSET(Data!$A$1,MATCH($A8,Data!$DT:$DT,0)-1,MATCH("Total/"&amp;P$1,Data!$1:$1,0)-1))</f>
        <v>3.1749999999999998</v>
      </c>
      <c r="Q8" s="334">
        <f ca="1">IF(Q$2="no","no",OFFSET(Data!$A$1,MATCH($A8,Data!$DT:$DT,0)-1,MATCH("Total/"&amp;Q$1,Data!$1:$1,0)-1))</f>
        <v>2.9750000000000001</v>
      </c>
      <c r="R8" s="334">
        <f ca="1">IF(R$2="no","no",OFFSET(Data!$A$1,MATCH($A8,Data!$DT:$DT,0)-1,MATCH("Total/"&amp;R$1,Data!$1:$1,0)-1))</f>
        <v>3.3333333333333335</v>
      </c>
      <c r="S8" s="334">
        <f ca="1">IF(S$2="no","no",OFFSET(Data!$A$1,MATCH($A8,Data!$DT:$DT,0)-1,MATCH("Total/"&amp;S$1,Data!$1:$1,0)-1))</f>
        <v>3.9666666666666668</v>
      </c>
      <c r="T8" s="332">
        <f ca="1">IF(T$2="no","no",OFFSET(Data!$A$1,MATCH($A8,Data!$DT:$DT,0)-1,MATCH("Total/"&amp;T$1,Data!$1:$1,0)-1))</f>
        <v>3.5</v>
      </c>
      <c r="U8" s="334">
        <f ca="1">IF(U$2="no","no",OFFSET(Data!$A$1,MATCH($A8,Data!$DT:$DT,0)-1,MATCH("Total/"&amp;U$1,Data!$1:$1,0)-1))</f>
        <v>2.8333333333333335</v>
      </c>
      <c r="V8" s="334" t="str">
        <f ca="1">IF(V$2="no","no",OFFSET(Data!$A$1,MATCH($A8,Data!$DT:$DT,0)-1,MATCH("Total/"&amp;V$1,Data!$1:$1,0)-1))</f>
        <v>no</v>
      </c>
      <c r="W8" s="334" t="str">
        <f ca="1">IF(W$2="no","no",OFFSET(Data!$A$1,MATCH($A8,Data!$DT:$DT,0)-1,MATCH("Total/"&amp;W$1,Data!$1:$1,0)-1))</f>
        <v>no</v>
      </c>
      <c r="X8" s="334" t="str">
        <f ca="1">IF(X$2="no","no",OFFSET(Data!$A$1,MATCH($A8,Data!$DT:$DT,0)-1,MATCH("Total/"&amp;X$1,Data!$1:$1,0)-1))</f>
        <v>no</v>
      </c>
      <c r="Y8" s="334" t="str">
        <f ca="1">IF(Y$2="no","no",OFFSET(Data!$A$1,MATCH($A8,Data!$DT:$DT,0)-1,MATCH("Total/"&amp;Y$1,Data!$1:$1,0)-1))</f>
        <v>no</v>
      </c>
      <c r="Z8" s="334" t="str">
        <f ca="1">IF(Z$2="no","no",OFFSET(Data!$A$1,MATCH($A8,Data!$DT:$DT,0)-1,MATCH("Total/"&amp;Z$1,Data!$1:$1,0)-1))</f>
        <v>no</v>
      </c>
      <c r="AA8" s="334" t="str">
        <f ca="1">IF(AA$2="no","no",OFFSET(Data!$A$1,MATCH($A8,Data!$DT:$DT,0)-1,MATCH("Total/"&amp;AA$1,Data!$1:$1,0)-1))</f>
        <v>no</v>
      </c>
      <c r="AB8" s="334" t="str">
        <f ca="1">IF(AB$2="no","no",OFFSET(Data!$A$1,MATCH($A8,Data!$DT:$DT,0)-1,MATCH("Total/"&amp;AB$1,Data!$1:$1,0)-1))</f>
        <v>no</v>
      </c>
      <c r="AC8" s="332" t="str">
        <f ca="1">IF(AC$2="no","no",OFFSET(Data!$A$1,MATCH($A8,Data!$DT:$DT,0)-1,MATCH("Total/"&amp;AC$1,Data!$1:$1,0)-1))</f>
        <v>no</v>
      </c>
      <c r="AD8" s="453">
        <f t="shared" ca="1" si="0"/>
        <v>59.75833333333334</v>
      </c>
      <c r="AE8" s="454"/>
      <c r="AF8" s="454"/>
      <c r="AG8" s="455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1" t="str">
        <f>IF($A$1="m","Average Top 30 Men","Average Top 30 Women")</f>
        <v>Average Top 30 Men</v>
      </c>
      <c r="B9" s="452"/>
      <c r="C9" s="333">
        <f ca="1">IF(C$2="no","no",OFFSET(Data!$A$1,MATCH($A9,Data!$DT:$DT,0)-1,MATCH("Total/"&amp;C$1,Data!$1:$1,0)-1))</f>
        <v>2.9916666666666667</v>
      </c>
      <c r="D9" s="334">
        <f ca="1">IF(D$2="no","no",OFFSET(Data!$A$1,MATCH($A9,Data!$DT:$DT,0)-1,MATCH("Total/"&amp;D$1,Data!$1:$1,0)-1))</f>
        <v>3.3083333333333331</v>
      </c>
      <c r="E9" s="334">
        <f ca="1">IF(E$2="no","no",OFFSET(Data!$A$1,MATCH($A9,Data!$DT:$DT,0)-1,MATCH("Total/"&amp;E$1,Data!$1:$1,0)-1))</f>
        <v>2.9166666666666665</v>
      </c>
      <c r="F9" s="334">
        <f ca="1">IF(F$2="no","no",OFFSET(Data!$A$1,MATCH($A9,Data!$DT:$DT,0)-1,MATCH("Total/"&amp;F$1,Data!$1:$1,0)-1))</f>
        <v>3.2</v>
      </c>
      <c r="G9" s="334">
        <f ca="1">IF(G$2="no","no",OFFSET(Data!$A$1,MATCH($A9,Data!$DT:$DT,0)-1,MATCH("Total/"&amp;G$1,Data!$1:$1,0)-1))</f>
        <v>3.1111111111111112</v>
      </c>
      <c r="H9" s="334">
        <f ca="1">IF(H$2="no","no",OFFSET(Data!$A$1,MATCH($A9,Data!$DT:$DT,0)-1,MATCH("Total/"&amp;H$1,Data!$1:$1,0)-1))</f>
        <v>3.1888888888888891</v>
      </c>
      <c r="I9" s="334">
        <f ca="1">IF(I$2="no","no",OFFSET(Data!$A$1,MATCH($A9,Data!$DT:$DT,0)-1,MATCH("Total/"&amp;I$1,Data!$1:$1,0)-1))</f>
        <v>2.9888888888888889</v>
      </c>
      <c r="J9" s="334">
        <f ca="1">IF(J$2="no","no",OFFSET(Data!$A$1,MATCH($A9,Data!$DT:$DT,0)-1,MATCH("Total/"&amp;J$1,Data!$1:$1,0)-1))</f>
        <v>3.4555555555555557</v>
      </c>
      <c r="K9" s="334">
        <f ca="1">IF(K$2="no","no",OFFSET(Data!$A$1,MATCH($A9,Data!$DT:$DT,0)-1,MATCH("Total/"&amp;K$1,Data!$1:$1,0)-1))</f>
        <v>2.911111111111111</v>
      </c>
      <c r="L9" s="334">
        <f ca="1">IF(L$2="no","no",OFFSET(Data!$A$1,MATCH($A9,Data!$DT:$DT,0)-1,MATCH("Total/"&amp;L$1,Data!$1:$1,0)-1))</f>
        <v>3.05</v>
      </c>
      <c r="M9" s="334">
        <f ca="1">IF(M$2="no","no",OFFSET(Data!$A$1,MATCH($A9,Data!$DT:$DT,0)-1,MATCH("Total/"&amp;M$1,Data!$1:$1,0)-1))</f>
        <v>3.0249999999999999</v>
      </c>
      <c r="N9" s="334">
        <f ca="1">IF(N$2="no","no",OFFSET(Data!$A$1,MATCH($A9,Data!$DT:$DT,0)-1,MATCH("Total/"&amp;N$1,Data!$1:$1,0)-1))</f>
        <v>4.208333333333333</v>
      </c>
      <c r="O9" s="334">
        <f ca="1">IF(O$2="no","no",OFFSET(Data!$A$1,MATCH($A9,Data!$DT:$DT,0)-1,MATCH("Total/"&amp;O$1,Data!$1:$1,0)-1))</f>
        <v>2.9222222222222221</v>
      </c>
      <c r="P9" s="334">
        <f ca="1">IF(P$2="no","no",OFFSET(Data!$A$1,MATCH($A9,Data!$DT:$DT,0)-1,MATCH("Total/"&amp;P$1,Data!$1:$1,0)-1))</f>
        <v>3.35</v>
      </c>
      <c r="Q9" s="334">
        <f ca="1">IF(Q$2="no","no",OFFSET(Data!$A$1,MATCH($A9,Data!$DT:$DT,0)-1,MATCH("Total/"&amp;Q$1,Data!$1:$1,0)-1))</f>
        <v>3.0083333333333333</v>
      </c>
      <c r="R9" s="334">
        <f ca="1">IF(R$2="no","no",OFFSET(Data!$A$1,MATCH($A9,Data!$DT:$DT,0)-1,MATCH("Total/"&amp;R$1,Data!$1:$1,0)-1))</f>
        <v>3.3777777777777778</v>
      </c>
      <c r="S9" s="334">
        <f ca="1">IF(S$2="no","no",OFFSET(Data!$A$1,MATCH($A9,Data!$DT:$DT,0)-1,MATCH("Total/"&amp;S$1,Data!$1:$1,0)-1))</f>
        <v>4</v>
      </c>
      <c r="T9" s="332">
        <f ca="1">IF(T$2="no","no",OFFSET(Data!$A$1,MATCH($A9,Data!$DT:$DT,0)-1,MATCH("Total/"&amp;T$1,Data!$1:$1,0)-1))</f>
        <v>3.5416666666666665</v>
      </c>
      <c r="U9" s="334">
        <f ca="1">IF(U$2="no","no",OFFSET(Data!$A$1,MATCH($A9,Data!$DT:$DT,0)-1,MATCH("Total/"&amp;U$1,Data!$1:$1,0)-1))</f>
        <v>2.8666666666666667</v>
      </c>
      <c r="V9" s="334" t="str">
        <f ca="1">IF(V$2="no","no",OFFSET(Data!$A$1,MATCH($A9,Data!$DT:$DT,0)-1,MATCH("Total/"&amp;V$1,Data!$1:$1,0)-1))</f>
        <v>no</v>
      </c>
      <c r="W9" s="334" t="str">
        <f ca="1">IF(W$2="no","no",OFFSET(Data!$A$1,MATCH($A9,Data!$DT:$DT,0)-1,MATCH("Total/"&amp;W$1,Data!$1:$1,0)-1))</f>
        <v>no</v>
      </c>
      <c r="X9" s="334" t="str">
        <f ca="1">IF(X$2="no","no",OFFSET(Data!$A$1,MATCH($A9,Data!$DT:$DT,0)-1,MATCH("Total/"&amp;X$1,Data!$1:$1,0)-1))</f>
        <v>no</v>
      </c>
      <c r="Y9" s="334" t="str">
        <f ca="1">IF(Y$2="no","no",OFFSET(Data!$A$1,MATCH($A9,Data!$DT:$DT,0)-1,MATCH("Total/"&amp;Y$1,Data!$1:$1,0)-1))</f>
        <v>no</v>
      </c>
      <c r="Z9" s="334" t="str">
        <f ca="1">IF(Z$2="no","no",OFFSET(Data!$A$1,MATCH($A9,Data!$DT:$DT,0)-1,MATCH("Total/"&amp;Z$1,Data!$1:$1,0)-1))</f>
        <v>no</v>
      </c>
      <c r="AA9" s="334" t="str">
        <f ca="1">IF(AA$2="no","no",OFFSET(Data!$A$1,MATCH($A9,Data!$DT:$DT,0)-1,MATCH("Total/"&amp;AA$1,Data!$1:$1,0)-1))</f>
        <v>no</v>
      </c>
      <c r="AB9" s="334" t="str">
        <f ca="1">IF(AB$2="no","no",OFFSET(Data!$A$1,MATCH($A9,Data!$DT:$DT,0)-1,MATCH("Total/"&amp;AB$1,Data!$1:$1,0)-1))</f>
        <v>no</v>
      </c>
      <c r="AC9" s="332" t="str">
        <f ca="1">IF(AC$2="no","no",OFFSET(Data!$A$1,MATCH($A9,Data!$DT:$DT,0)-1,MATCH("Total/"&amp;AC$1,Data!$1:$1,0)-1))</f>
        <v>no</v>
      </c>
      <c r="AD9" s="453">
        <f t="shared" ca="1" si="0"/>
        <v>61.422222222222231</v>
      </c>
      <c r="AE9" s="454"/>
      <c r="AF9" s="454"/>
      <c r="AG9" s="455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3" t="str">
        <f>IF($A$1="m","Average Men","Average Women")</f>
        <v>Average Men</v>
      </c>
      <c r="B10" s="474"/>
      <c r="C10" s="333">
        <f ca="1">IF(C$2="no","no",OFFSET(Data!$A$1,MATCH($A10,Data!$DT:$DT,0)-1,MATCH("Total/"&amp;C$1,Data!$1:$1,0)-1))</f>
        <v>3.1586538461538463</v>
      </c>
      <c r="D10" s="334">
        <f ca="1">IF(D$2="no","no",OFFSET(Data!$A$1,MATCH($A10,Data!$DT:$DT,0)-1,MATCH("Total/"&amp;D$1,Data!$1:$1,0)-1))</f>
        <v>3.4903846153846154</v>
      </c>
      <c r="E10" s="334">
        <f ca="1">IF(E$2="no","no",OFFSET(Data!$A$1,MATCH($A10,Data!$DT:$DT,0)-1,MATCH("Total/"&amp;E$1,Data!$1:$1,0)-1))</f>
        <v>3.1682692307692308</v>
      </c>
      <c r="F10" s="334">
        <f ca="1">IF(F$2="no","no",OFFSET(Data!$A$1,MATCH($A10,Data!$DT:$DT,0)-1,MATCH("Total/"&amp;F$1,Data!$1:$1,0)-1))</f>
        <v>3.3764044943820224</v>
      </c>
      <c r="G10" s="334">
        <f ca="1">IF(G$2="no","no",OFFSET(Data!$A$1,MATCH($A10,Data!$DT:$DT,0)-1,MATCH("Total/"&amp;G$1,Data!$1:$1,0)-1))</f>
        <v>3.2415730337078652</v>
      </c>
      <c r="H10" s="334">
        <f ca="1">IF(H$2="no","no",OFFSET(Data!$A$1,MATCH($A10,Data!$DT:$DT,0)-1,MATCH("Total/"&amp;H$1,Data!$1:$1,0)-1))</f>
        <v>3.4157303370786516</v>
      </c>
      <c r="I10" s="334">
        <f ca="1">IF(I$2="no","no",OFFSET(Data!$A$1,MATCH($A10,Data!$DT:$DT,0)-1,MATCH("Total/"&amp;I$1,Data!$1:$1,0)-1))</f>
        <v>3.1685393258426968</v>
      </c>
      <c r="J10" s="334">
        <f ca="1">IF(J$2="no","no",OFFSET(Data!$A$1,MATCH($A10,Data!$DT:$DT,0)-1,MATCH("Total/"&amp;J$1,Data!$1:$1,0)-1))</f>
        <v>3.707865168539326</v>
      </c>
      <c r="K10" s="334">
        <f ca="1">IF(K$2="no","no",OFFSET(Data!$A$1,MATCH($A10,Data!$DT:$DT,0)-1,MATCH("Total/"&amp;K$1,Data!$1:$1,0)-1))</f>
        <v>3.0505617977528088</v>
      </c>
      <c r="L10" s="334">
        <f ca="1">IF(L$2="no","no",OFFSET(Data!$A$1,MATCH($A10,Data!$DT:$DT,0)-1,MATCH("Total/"&amp;L$1,Data!$1:$1,0)-1))</f>
        <v>3.2451923076923075</v>
      </c>
      <c r="M10" s="334">
        <f ca="1">IF(M$2="no","no",OFFSET(Data!$A$1,MATCH($A10,Data!$DT:$DT,0)-1,MATCH("Total/"&amp;M$1,Data!$1:$1,0)-1))</f>
        <v>3.0817307692307692</v>
      </c>
      <c r="N10" s="334">
        <f ca="1">IF(N$2="no","no",OFFSET(Data!$A$1,MATCH($A10,Data!$DT:$DT,0)-1,MATCH("Total/"&amp;N$1,Data!$1:$1,0)-1))</f>
        <v>4.5192307692307692</v>
      </c>
      <c r="O10" s="334">
        <f ca="1">IF(O$2="no","no",OFFSET(Data!$A$1,MATCH($A10,Data!$DT:$DT,0)-1,MATCH("Total/"&amp;O$1,Data!$1:$1,0)-1))</f>
        <v>3.1123595505617976</v>
      </c>
      <c r="P10" s="334">
        <f ca="1">IF(P$2="no","no",OFFSET(Data!$A$1,MATCH($A10,Data!$DT:$DT,0)-1,MATCH("Total/"&amp;P$1,Data!$1:$1,0)-1))</f>
        <v>3.5528846153846154</v>
      </c>
      <c r="Q10" s="334">
        <f ca="1">IF(Q$2="no","no",OFFSET(Data!$A$1,MATCH($A10,Data!$DT:$DT,0)-1,MATCH("Total/"&amp;Q$1,Data!$1:$1,0)-1))</f>
        <v>3.1730769230769229</v>
      </c>
      <c r="R10" s="334">
        <f ca="1">IF(R$2="no","no",OFFSET(Data!$A$1,MATCH($A10,Data!$DT:$DT,0)-1,MATCH("Total/"&amp;R$1,Data!$1:$1,0)-1))</f>
        <v>3.6853932584269664</v>
      </c>
      <c r="S10" s="334">
        <f ca="1">IF(S$2="no","no",OFFSET(Data!$A$1,MATCH($A10,Data!$DT:$DT,0)-1,MATCH("Total/"&amp;S$1,Data!$1:$1,0)-1))</f>
        <v>4.2752808988764048</v>
      </c>
      <c r="T10" s="332">
        <f ca="1">IF(T$2="no","no",OFFSET(Data!$A$1,MATCH($A10,Data!$DT:$DT,0)-1,MATCH("Total/"&amp;T$1,Data!$1:$1,0)-1))</f>
        <v>3.7788461538461537</v>
      </c>
      <c r="U10" s="334">
        <f ca="1">IF(U$2="no","no",OFFSET(Data!$A$1,MATCH($A10,Data!$DT:$DT,0)-1,MATCH("Total/"&amp;U$1,Data!$1:$1,0)-1))</f>
        <v>3.1629213483146068</v>
      </c>
      <c r="V10" s="334" t="str">
        <f ca="1">IF(V$2="no","no",OFFSET(Data!$A$1,MATCH($A10,Data!$DT:$DT,0)-1,MATCH("Total/"&amp;V$1,Data!$1:$1,0)-1))</f>
        <v>no</v>
      </c>
      <c r="W10" s="334" t="str">
        <f ca="1">IF(W$2="no","no",OFFSET(Data!$A$1,MATCH($A10,Data!$DT:$DT,0)-1,MATCH("Total/"&amp;W$1,Data!$1:$1,0)-1))</f>
        <v>no</v>
      </c>
      <c r="X10" s="334" t="str">
        <f ca="1">IF(X$2="no","no",OFFSET(Data!$A$1,MATCH($A10,Data!$DT:$DT,0)-1,MATCH("Total/"&amp;X$1,Data!$1:$1,0)-1))</f>
        <v>no</v>
      </c>
      <c r="Y10" s="334" t="str">
        <f ca="1">IF(Y$2="no","no",OFFSET(Data!$A$1,MATCH($A10,Data!$DT:$DT,0)-1,MATCH("Total/"&amp;Y$1,Data!$1:$1,0)-1))</f>
        <v>no</v>
      </c>
      <c r="Z10" s="334" t="str">
        <f ca="1">IF(Z$2="no","no",OFFSET(Data!$A$1,MATCH($A10,Data!$DT:$DT,0)-1,MATCH("Total/"&amp;Z$1,Data!$1:$1,0)-1))</f>
        <v>no</v>
      </c>
      <c r="AA10" s="334" t="str">
        <f ca="1">IF(AA$2="no","no",OFFSET(Data!$A$1,MATCH($A10,Data!$DT:$DT,0)-1,MATCH("Total/"&amp;AA$1,Data!$1:$1,0)-1))</f>
        <v>no</v>
      </c>
      <c r="AB10" s="334" t="str">
        <f ca="1">IF(AB$2="no","no",OFFSET(Data!$A$1,MATCH($A10,Data!$DT:$DT,0)-1,MATCH("Total/"&amp;AB$1,Data!$1:$1,0)-1))</f>
        <v>no</v>
      </c>
      <c r="AC10" s="332" t="str">
        <f ca="1">IF(AC$2="no","no",OFFSET(Data!$A$1,MATCH($A10,Data!$DT:$DT,0)-1,MATCH("Total/"&amp;AC$1,Data!$1:$1,0)-1))</f>
        <v>no</v>
      </c>
      <c r="AD10" s="453">
        <f t="shared" ca="1" si="0"/>
        <v>65.364898444252361</v>
      </c>
      <c r="AE10" s="454"/>
      <c r="AF10" s="454"/>
      <c r="AG10" s="455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164</v>
      </c>
      <c r="B11" s="182" t="s">
        <v>37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Bernd Wender vs. Avg. Katharina Gusenbauer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25</v>
      </c>
      <c r="AE11" s="169" t="s">
        <v>82</v>
      </c>
      <c r="AF11" s="170" t="s">
        <v>83</v>
      </c>
      <c r="AG11" s="169" t="s">
        <v>65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5</v>
      </c>
      <c r="B12" s="180" t="s">
        <v>32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4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5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4</v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t="shared" ref="AD12:AD21" ca="1" si="4">SUMIF(A12:AA12,"&gt;0",A$2:AA$2)</f>
        <v>59</v>
      </c>
      <c r="AE12" s="172">
        <f t="shared" ref="AE12:AE21" ca="1" si="5">AF12-AD12</f>
        <v>3</v>
      </c>
      <c r="AF12" s="171">
        <f t="shared" ref="AF12:AF21" ca="1" si="6">SUM(C12:AC12)</f>
        <v>62</v>
      </c>
      <c r="AG12" s="172">
        <f ca="1">AF12</f>
        <v>62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33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3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4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4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2</v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ca="1" si="4"/>
        <v>59</v>
      </c>
      <c r="AE13" s="174">
        <f t="shared" ca="1" si="5"/>
        <v>-3</v>
      </c>
      <c r="AF13" s="173">
        <f t="shared" ca="1" si="6"/>
        <v>56</v>
      </c>
      <c r="AG13" s="174">
        <f ca="1">SUM(AF$12:AF13)</f>
        <v>118</v>
      </c>
      <c r="AP13" s="204"/>
    </row>
    <row r="14" spans="1:130" x14ac:dyDescent="0.25">
      <c r="A14" s="167"/>
      <c r="B14" s="181" t="s">
        <v>34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3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4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2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2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3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2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3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3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3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5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2</v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4"/>
        <v>59</v>
      </c>
      <c r="AE14" s="174">
        <f t="shared" ca="1" si="5"/>
        <v>-4</v>
      </c>
      <c r="AF14" s="173">
        <f t="shared" ca="1" si="6"/>
        <v>55</v>
      </c>
      <c r="AG14" s="174">
        <f ca="1">SUM(AF$12:AF14)</f>
        <v>173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35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2</v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4</v>
      </c>
      <c r="E15" s="69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>2</v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>2</v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3</v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4</v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3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4</v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4"/>
        <v>28</v>
      </c>
      <c r="AE15" s="174">
        <f t="shared" ca="1" si="5"/>
        <v>-1</v>
      </c>
      <c r="AF15" s="173">
        <f t="shared" ca="1" si="6"/>
        <v>27</v>
      </c>
      <c r="AG15" s="174">
        <f ca="1">SUM(AF$12:AF15)</f>
        <v>200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36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4"/>
        <v>0</v>
      </c>
      <c r="AE16" s="177">
        <f t="shared" ca="1" si="5"/>
        <v>0</v>
      </c>
      <c r="AF16" s="176">
        <f t="shared" ca="1" si="6"/>
        <v>0</v>
      </c>
      <c r="AG16" s="177">
        <f ca="1">SUM(AF$12:AF16)</f>
        <v>200</v>
      </c>
      <c r="AP16" s="204"/>
    </row>
    <row r="17" spans="1:130" ht="15.75" thickBot="1" x14ac:dyDescent="0.3">
      <c r="A17" s="164" t="s">
        <v>210</v>
      </c>
      <c r="B17" s="180" t="s">
        <v>32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4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2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2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3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4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3</v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4"/>
        <v>59</v>
      </c>
      <c r="AE17" s="172">
        <f t="shared" ca="1" si="5"/>
        <v>4</v>
      </c>
      <c r="AF17" s="171">
        <f t="shared" ca="1" si="6"/>
        <v>63</v>
      </c>
      <c r="AG17" s="172">
        <f ca="1">AF17</f>
        <v>63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33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2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4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4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2</v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4"/>
        <v>59</v>
      </c>
      <c r="AE18" s="174">
        <f t="shared" ca="1" si="5"/>
        <v>0</v>
      </c>
      <c r="AF18" s="173">
        <f t="shared" ca="1" si="6"/>
        <v>59</v>
      </c>
      <c r="AG18" s="174">
        <f ca="1">SUM(AF$17:AF18)</f>
        <v>122</v>
      </c>
      <c r="AP18" s="204"/>
    </row>
    <row r="19" spans="1:130" x14ac:dyDescent="0.25">
      <c r="A19" s="167"/>
      <c r="B19" s="181" t="s">
        <v>34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4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2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2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2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5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4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4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3</v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4"/>
        <v>59</v>
      </c>
      <c r="AE19" s="174">
        <f t="shared" ca="1" si="5"/>
        <v>2</v>
      </c>
      <c r="AF19" s="173">
        <f t="shared" ca="1" si="6"/>
        <v>61</v>
      </c>
      <c r="AG19" s="174">
        <f ca="1">SUM(AF$17:AF19)</f>
        <v>183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35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4</v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3</v>
      </c>
      <c r="E20" s="69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>3</v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>3</v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3</v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4</v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3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4</v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>3</v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4"/>
        <v>28</v>
      </c>
      <c r="AE20" s="174">
        <f t="shared" ca="1" si="5"/>
        <v>2</v>
      </c>
      <c r="AF20" s="173">
        <f t="shared" ca="1" si="6"/>
        <v>30</v>
      </c>
      <c r="AG20" s="174">
        <f ca="1">SUM(AF$17:AF20)</f>
        <v>213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36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4"/>
        <v>0</v>
      </c>
      <c r="AE21" s="177">
        <f t="shared" ca="1" si="5"/>
        <v>0</v>
      </c>
      <c r="AF21" s="176">
        <f t="shared" ca="1" si="6"/>
        <v>0</v>
      </c>
      <c r="AG21" s="177">
        <f ca="1">SUM(AF$17:AF21)</f>
        <v>213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9">
        <f ca="1">C3-C4</f>
        <v>-0.75</v>
      </c>
      <c r="D22" s="279">
        <f t="shared" ref="D22:AC22" ca="1" si="7">D3-D4</f>
        <v>0</v>
      </c>
      <c r="E22" s="205">
        <f t="shared" ca="1" si="7"/>
        <v>-0.25</v>
      </c>
      <c r="F22" s="205">
        <f t="shared" ca="1" si="7"/>
        <v>-0.33333333333333348</v>
      </c>
      <c r="G22" s="205">
        <f t="shared" ca="1" si="7"/>
        <v>0</v>
      </c>
      <c r="H22" s="205">
        <f t="shared" ca="1" si="7"/>
        <v>0.33333333333333348</v>
      </c>
      <c r="I22" s="205">
        <f t="shared" ca="1" si="7"/>
        <v>0</v>
      </c>
      <c r="J22" s="205">
        <f t="shared" ca="1" si="7"/>
        <v>-0.66666666666666696</v>
      </c>
      <c r="K22" s="205">
        <f t="shared" ca="1" si="7"/>
        <v>1</v>
      </c>
      <c r="L22" s="205">
        <f t="shared" ca="1" si="7"/>
        <v>-0.5</v>
      </c>
      <c r="M22" s="205">
        <f t="shared" ca="1" si="7"/>
        <v>-0.25</v>
      </c>
      <c r="N22" s="205">
        <f t="shared" ca="1" si="7"/>
        <v>-0.75</v>
      </c>
      <c r="O22" s="205">
        <f t="shared" ca="1" si="7"/>
        <v>-1</v>
      </c>
      <c r="P22" s="205">
        <f t="shared" ca="1" si="7"/>
        <v>0</v>
      </c>
      <c r="Q22" s="205">
        <f t="shared" ca="1" si="7"/>
        <v>-0.75</v>
      </c>
      <c r="R22" s="205">
        <f t="shared" ca="1" si="7"/>
        <v>-0.33333333333333348</v>
      </c>
      <c r="S22" s="205">
        <f t="shared" ca="1" si="7"/>
        <v>0.66666666666666652</v>
      </c>
      <c r="T22" s="205">
        <f t="shared" ca="1" si="7"/>
        <v>0.25</v>
      </c>
      <c r="U22" s="205">
        <f t="shared" ca="1" si="7"/>
        <v>0</v>
      </c>
      <c r="V22" s="205" t="e">
        <f t="shared" ca="1" si="7"/>
        <v>#VALUE!</v>
      </c>
      <c r="W22" s="206" t="e">
        <f t="shared" ca="1" si="7"/>
        <v>#VALUE!</v>
      </c>
      <c r="X22" s="206" t="e">
        <f t="shared" ca="1" si="7"/>
        <v>#VALUE!</v>
      </c>
      <c r="Y22" s="206" t="e">
        <f t="shared" ca="1" si="7"/>
        <v>#VALUE!</v>
      </c>
      <c r="Z22" s="206" t="e">
        <f t="shared" ca="1" si="7"/>
        <v>#VALUE!</v>
      </c>
      <c r="AA22" s="206" t="e">
        <f t="shared" ca="1" si="7"/>
        <v>#VALUE!</v>
      </c>
      <c r="AB22" s="206" t="e">
        <f t="shared" ca="1" si="7"/>
        <v>#VALUE!</v>
      </c>
      <c r="AC22" s="206" t="e">
        <f t="shared" ca="1" si="7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166</v>
      </c>
      <c r="B23" s="470" t="s">
        <v>167</v>
      </c>
      <c r="C23" s="471"/>
      <c r="D23" s="471"/>
      <c r="E23" s="471"/>
      <c r="F23" s="471"/>
      <c r="G23" s="472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165</v>
      </c>
      <c r="B24" s="469" t="s">
        <v>165</v>
      </c>
      <c r="C24" s="469"/>
      <c r="D24" s="469"/>
      <c r="E24" s="469"/>
      <c r="F24" s="469"/>
      <c r="G24" s="469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165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195</v>
      </c>
      <c r="B62" s="203" t="s">
        <v>32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4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5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4</v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75</v>
      </c>
      <c r="B63" s="203" t="s">
        <v>32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3.1666666666666665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2.8333333333333335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2.8333333333333335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3.1666666666666665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3.1666666666666665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2.5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3.3333333333333335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2.3333333333333335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2.6666666666666665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2.6666666666666665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3.8333333333333335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3.1666666666666665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2.8333333333333335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2.6666666666666665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3.3333333333333335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4.5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3.5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3</v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142</v>
      </c>
      <c r="B64" s="203" t="s">
        <v>32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3.0909090909090908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2.9090909090909092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2.6363636363636362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3.1818181818181817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2.5454545454545454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2.8181818181818183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2.7272727272727271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3.7272727272727271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2.9090909090909092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3.0909090909090908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2.9090909090909092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3.5454545454545454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4.1818181818181817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3.4545454545454546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3</v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145</v>
      </c>
      <c r="B65" s="203" t="s">
        <v>32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3.05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3.1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3.05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3.1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2.8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3.2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2.75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3.05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2.8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3.8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3.05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3.2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2.9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3.5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4.2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3.55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3</v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148</v>
      </c>
      <c r="B66" s="203" t="s">
        <v>32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2.9666666666666668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3.3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3.0666666666666669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3.1333333333333333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3.1333333333333333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3.2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2.9333333333333331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3.4333333333333331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2.8333333333333335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3.1333333333333333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2.9333333333333331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4.0333333333333332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3.1333333333333333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3.2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3.4666666666666668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4.166666666666667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3.7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3.0333333333333332</v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86</v>
      </c>
      <c r="B67" s="203" t="s">
        <v>32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3.15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3.5333333333333332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3.2833333333333332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3.3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3.3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3.4333333333333331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3.2666666666666666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3.7333333333333334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3.1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3.3166666666666669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3.0166666666666666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4.4833333333333334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3.25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3.4333333333333331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3.2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3.7666666666666666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4.45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3.8833333333333333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3.25</v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196</v>
      </c>
      <c r="B68" s="203" t="s">
        <v>32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4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2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2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3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4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3</v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78</v>
      </c>
      <c r="B69" s="203" t="s">
        <v>32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3.2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3.8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3.8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3.4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2.8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3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3.4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4.2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3.6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3.8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3.4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3.2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4.5999999999999996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4.2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3</v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151</v>
      </c>
      <c r="B70" s="203" t="s">
        <v>32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3.7142857142857144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4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3.5714285714285716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3.8571428571428572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3.8571428571428572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3.7142857142857144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3.1428571428571428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4.5714285714285712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3.2857142857142856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3.7142857142857144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3.5714285714285716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4.5714285714285712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3.7142857142857144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4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3.7142857142857144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3.8571428571428572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4.7142857142857144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4.2857142857142856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3.4285714285714284</v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154</v>
      </c>
      <c r="B71" s="203" t="s">
        <v>32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3.7142857142857144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3.5714285714285716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3.8571428571428572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3.8571428571428572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3.7142857142857144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3.1428571428571428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4.5714285714285712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3.2857142857142856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3.7142857142857144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3.5714285714285716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4.5714285714285712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3.7142857142857144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4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3.7142857142857144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3.8571428571428572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4.7142857142857144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4.2857142857142856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3.4285714285714284</v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157</v>
      </c>
      <c r="B72" s="203" t="s">
        <v>32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3.7142857142857144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3.5714285714285716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3.8571428571428572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3.8571428571428572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3.7142857142857144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3.1428571428571428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4.5714285714285712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3.2857142857142856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3.7142857142857144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3.5714285714285716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4.5714285714285712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3.7142857142857144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4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3.7142857142857144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3.8571428571428572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4.7142857142857144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4.2857142857142856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3.4285714285714284</v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89</v>
      </c>
      <c r="B73" s="203" t="s">
        <v>32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3.7142857142857144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3.5714285714285716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3.8571428571428572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3.8571428571428572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3.7142857142857144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3.1428571428571428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4.5714285714285712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3.2857142857142856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3.7142857142857144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3.5714285714285716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4.5714285714285712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3.7142857142857144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4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3.7142857142857144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3.8571428571428572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4.7142857142857144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4.2857142857142856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3.4285714285714284</v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195</v>
      </c>
      <c r="B74" s="203" t="s">
        <v>33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3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4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4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2</v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75</v>
      </c>
      <c r="B75" s="203" t="s">
        <v>33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2.5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2.6666666666666665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2.8333333333333335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2.8333333333333335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3.3333333333333335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2.8333333333333335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2.6666666666666665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2.8333333333333335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3.3333333333333335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3.8333333333333335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3.3333333333333335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2.5</v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142</v>
      </c>
      <c r="B76" s="203" t="s">
        <v>33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2.5454545454545454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3.0909090909090908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2.8181818181818183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3.0909090909090908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2.9090909090909092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3.0909090909090908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2.9090909090909092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3.1818181818181817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2.8181818181818183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2.8181818181818183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4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2.6363636363636362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3.0909090909090908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2.7272727272727271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3.3636363636363638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3.6363636363636362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3.3636363636363638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2.6363636363636362</v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145</v>
      </c>
      <c r="B77" s="203" t="s">
        <v>33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2.85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3.1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2.75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3.2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3.05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2.9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3.25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2.85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3.1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2.85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3.95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2.75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3.1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3.3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3.85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3.45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2.7</v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148</v>
      </c>
      <c r="B78" s="203" t="s">
        <v>33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2.7666666666666666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3.3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2.9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3.4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3.1666666666666665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3.2333333333333334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2.9666666666666668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3.4666666666666668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2.8333333333333335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3.1333333333333333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3.0333333333333332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4.2333333333333334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2.8666666666666667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3.2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3.1333333333333333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3.4666666666666668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4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3.5666666666666669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2.7333333333333334</v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86</v>
      </c>
      <c r="B79" s="203" t="s">
        <v>33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3.0666666666666669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3.4666666666666668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3.1666666666666665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3.45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3.2666666666666666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3.5333333333333332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3.0833333333333335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3.75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2.95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3.3166666666666669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3.1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4.6333333333333337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3.0333333333333332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3.6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3.3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3.8333333333333335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4.2166666666666668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3.8666666666666667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3.0333333333333332</v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196</v>
      </c>
      <c r="B80" s="203" t="s">
        <v>33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2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4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4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2</v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78</v>
      </c>
      <c r="B81" s="203" t="s">
        <v>33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3.8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3.4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3.8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3.2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3.6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3.2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3.6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2.8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2.6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3.2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2.8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3.6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3.6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3.2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4.2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3.6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2.8</v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151</v>
      </c>
      <c r="B82" s="203" t="s">
        <v>33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3.5714285714285716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4.2857142857142856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3.7142857142857144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3.7142857142857144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3.8571428571428572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3.2857142857142856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2.8571428571428572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3.5714285714285716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5.1428571428571432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3.2857142857142856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3.7142857142857144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3.7142857142857144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3.5714285714285716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4.7142857142857144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3.8571428571428572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3.1428571428571428</v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154</v>
      </c>
      <c r="B83" s="203" t="s">
        <v>33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3.5714285714285716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4.2857142857142856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3.7142857142857144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3.7142857142857144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3.8571428571428572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3.2857142857142856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2.8571428571428572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3.5714285714285716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5.1428571428571432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3.2857142857142856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3.7142857142857144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3.7142857142857144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3.5714285714285716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4.7142857142857144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3.8571428571428572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3.1428571428571428</v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157</v>
      </c>
      <c r="B84" s="203" t="s">
        <v>33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3.5714285714285716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4.2857142857142856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3.7142857142857144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3.7142857142857144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3.8571428571428572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3.2857142857142856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2.8571428571428572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3.5714285714285716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5.1428571428571432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3.2857142857142856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3.7142857142857144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3.7142857142857144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3.5714285714285716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4.7142857142857144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3.8571428571428572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3.1428571428571428</v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89</v>
      </c>
      <c r="B85" s="203" t="s">
        <v>33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3.5714285714285716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4.2857142857142856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3.7142857142857144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3.7142857142857144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3.8571428571428572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3.2857142857142856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2.8571428571428572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3.5714285714285716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5.1428571428571432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3.2857142857142856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3.7142857142857144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3.7142857142857144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3.5714285714285716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4.7142857142857144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3.8571428571428572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3.1428571428571428</v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195</v>
      </c>
      <c r="B86" s="203" t="s">
        <v>34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3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4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2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2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3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2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3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3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3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5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2</v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75</v>
      </c>
      <c r="B87" s="203" t="s">
        <v>34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2.5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3.1666666666666665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3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3.1666666666666665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2.6666666666666665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3.3333333333333335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2.6666666666666665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2.5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2.8333333333333335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3.6666666666666665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2.5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3.5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2.8333333333333335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3.3333333333333335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4.5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3.3333333333333335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2.1666666666666665</v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142</v>
      </c>
      <c r="B88" s="203" t="s">
        <v>34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2.7272727272727271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3.1818181818181817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2.9090909090909092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3.1818181818181817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2.9090909090909092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2.9090909090909092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3.1818181818181817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3.1818181818181817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2.9090909090909092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2.6363636363636362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2.9090909090909092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4.1818181818181817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2.6363636363636362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3.1818181818181817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2.7272727272727271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3.3636363636363638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4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3.4545454545454546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2.4545454545454546</v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145</v>
      </c>
      <c r="B89" s="203" t="s">
        <v>34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2.7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3.25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2.8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3.1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3.05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3.15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3.35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2.85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4.2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2.7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3.2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2.9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3.2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3.85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3.45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2.8</v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148</v>
      </c>
      <c r="B90" s="203" t="s">
        <v>34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2.9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3.3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2.8333333333333335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3.0666666666666669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3.0333333333333332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3.1333333333333333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3.0666666666666669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3.4666666666666668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3.0666666666666669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3.0333333333333332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3.0666666666666669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4.2666666666666666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2.7666666666666666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3.5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2.9333333333333331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3.2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3.8333333333333335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3.4333333333333331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2.8333333333333335</v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86</v>
      </c>
      <c r="B91" s="203" t="s">
        <v>34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3.1724137931034484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3.5517241379310347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3.2068965517241379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3.3793103448275863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3.1551724137931036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3.2758620689655173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3.1551724137931036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3.6379310344827585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3.103448275862069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3.2758620689655173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3.1379310344827585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4.5517241379310347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3.0517241379310347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3.6551724137931036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3.1206896551724137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3.4482758620689653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4.1551724137931032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3.7413793103448274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3.2068965517241379</v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196</v>
      </c>
      <c r="B92" s="203" t="s">
        <v>34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4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2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2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2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5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4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4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3</v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78</v>
      </c>
      <c r="B93" s="203" t="s">
        <v>34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4.2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3.8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3.2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3.2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3.8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3.6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3.8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2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3.4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5.2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3.4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3.2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3.4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3.8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4.4000000000000004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4.2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3.2</v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151</v>
      </c>
      <c r="B94" s="203" t="s">
        <v>34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4.2857142857142856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4.1428571428571432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3.5714285714285716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3.5714285714285716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3.8571428571428572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3.7142857142857144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3.2857142857142856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3.7142857142857144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2.5714285714285716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3.5714285714285716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3.4285714285714284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5.1428571428571432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3.5714285714285716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3.4285714285714284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3.5714285714285716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4.1428571428571432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4.7142857142857144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4.1428571428571432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3.4285714285714284</v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154</v>
      </c>
      <c r="B95" s="203" t="s">
        <v>34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4.2857142857142856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4.1428571428571432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3.5714285714285716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3.5714285714285716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3.8571428571428572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3.7142857142857144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3.2857142857142856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3.7142857142857144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2.5714285714285716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3.5714285714285716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3.4285714285714284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5.1428571428571432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3.5714285714285716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3.4285714285714284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3.5714285714285716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4.1428571428571432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4.7142857142857144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4.1428571428571432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3.4285714285714284</v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157</v>
      </c>
      <c r="B96" s="203" t="s">
        <v>34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4.2857142857142856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4.1428571428571432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3.5714285714285716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3.5714285714285716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3.8571428571428572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3.7142857142857144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3.2857142857142856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3.7142857142857144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2.5714285714285716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3.5714285714285716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3.4285714285714284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5.1428571428571432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3.5714285714285716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3.4285714285714284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3.5714285714285716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4.1428571428571432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4.7142857142857144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4.1428571428571432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3.4285714285714284</v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89</v>
      </c>
      <c r="B97" s="203" t="s">
        <v>34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4.2857142857142856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4.1428571428571432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3.5714285714285716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3.5714285714285716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3.8571428571428572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3.7142857142857144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3.2857142857142856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3.7142857142857144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2.5714285714285716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3.5714285714285716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3.4285714285714284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5.1428571428571432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3.5714285714285716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3.4285714285714284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3.5714285714285716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4.1428571428571432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4.7142857142857144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4.1428571428571432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3.4285714285714284</v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195</v>
      </c>
      <c r="B98" s="203" t="s">
        <v>35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2</v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4</v>
      </c>
      <c r="E98" s="203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>2</v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>2</v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3</v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4</v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3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4</v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75</v>
      </c>
      <c r="B99" s="203" t="s">
        <v>35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2.3333333333333335</v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3.1666666666666665</v>
      </c>
      <c r="E99" s="203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>2.5</v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>2.6666666666666665</v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3.3333333333333335</v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4.166666666666667</v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3.1666666666666665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3</v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3.6666666666666665</v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142</v>
      </c>
      <c r="B100" s="203" t="s">
        <v>35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2.9090909090909092</v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3.3636363636363638</v>
      </c>
      <c r="E100" s="203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>2.6363636363636362</v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>2.7272727272727271</v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3.0909090909090908</v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4.1818181818181817</v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3.0909090909090908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2.9090909090909092</v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3.4545454545454546</v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145</v>
      </c>
      <c r="B101" s="203" t="s">
        <v>35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3.25</v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3.2</v>
      </c>
      <c r="E101" s="203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>2.85</v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>2.85</v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2.95</v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4.2</v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3.3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3</v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3.55</v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148</v>
      </c>
      <c r="B102" s="203" t="s">
        <v>35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3.3333333333333335</v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3.3333333333333335</v>
      </c>
      <c r="E102" s="203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>2.8666666666666667</v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>2.9</v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3.0666666666666669</v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4.3</v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3.5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2.9666666666666668</v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3.4666666666666668</v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86</v>
      </c>
      <c r="B103" s="203" t="s">
        <v>35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3.3333333333333335</v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3.3333333333333335</v>
      </c>
      <c r="E103" s="203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>2.8666666666666667</v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>2.9</v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3.0666666666666669</v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4.3</v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3.5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2.9666666666666668</v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3.4666666666666668</v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196</v>
      </c>
      <c r="B104" s="203" t="s">
        <v>35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4</v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3</v>
      </c>
      <c r="E104" s="203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>3</v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>3</v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3</v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4</v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3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4</v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>3</v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78</v>
      </c>
      <c r="B105" s="203" t="s">
        <v>35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3.75</v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4</v>
      </c>
      <c r="E105" s="203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>3.5</v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>3</v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3.25</v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4.5</v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3.5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3.5</v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>3.5</v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151</v>
      </c>
      <c r="B106" s="203" t="s">
        <v>35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3.75</v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4</v>
      </c>
      <c r="E106" s="203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>3.5</v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>3</v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3.25</v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4.5</v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3.5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3.5</v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>3.5</v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154</v>
      </c>
      <c r="B107" s="203" t="s">
        <v>35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3.75</v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4</v>
      </c>
      <c r="E107" s="203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>3.5</v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>3</v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3.25</v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4.5</v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3.5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3.5</v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>3.5</v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157</v>
      </c>
      <c r="B108" s="203" t="s">
        <v>35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3.75</v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4</v>
      </c>
      <c r="E108" s="203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>3.5</v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>3</v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3.25</v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4.5</v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3.5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3.5</v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>3.5</v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89</v>
      </c>
      <c r="B109" s="203" t="s">
        <v>35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3.75</v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4</v>
      </c>
      <c r="E109" s="203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>3.5</v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>3</v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3.25</v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4.5</v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3.5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3.5</v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>3.5</v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195</v>
      </c>
      <c r="B110" s="203" t="s">
        <v>36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75</v>
      </c>
      <c r="B111" s="203" t="s">
        <v>36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142</v>
      </c>
      <c r="B112" s="203" t="s">
        <v>36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145</v>
      </c>
      <c r="B113" s="203" t="s">
        <v>36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148</v>
      </c>
      <c r="B114" s="203" t="s">
        <v>36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86</v>
      </c>
      <c r="B115" s="203" t="s">
        <v>36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196</v>
      </c>
      <c r="B116" s="203" t="s">
        <v>36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78</v>
      </c>
      <c r="B117" s="203" t="s">
        <v>36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151</v>
      </c>
      <c r="B118" s="203" t="s">
        <v>36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154</v>
      </c>
      <c r="B119" s="203" t="s">
        <v>36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157</v>
      </c>
      <c r="B120" s="203" t="s">
        <v>36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89</v>
      </c>
      <c r="B121" s="203" t="s">
        <v>36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2" customWidth="1"/>
    <col min="24" max="24" width="3.7109375" style="70" customWidth="1"/>
    <col min="25" max="26" width="3.7109375" style="362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3" t="s">
        <v>24</v>
      </c>
      <c r="AH1" s="494"/>
      <c r="AI1" s="484" t="s">
        <v>523</v>
      </c>
    </row>
    <row r="2" spans="1:35" ht="15" customHeight="1" x14ac:dyDescent="0.25">
      <c r="A2" s="4" t="s">
        <v>38</v>
      </c>
      <c r="E2" s="34" t="s">
        <v>25</v>
      </c>
      <c r="F2" s="375">
        <v>3</v>
      </c>
      <c r="G2" s="376">
        <v>3</v>
      </c>
      <c r="H2" s="376">
        <v>3</v>
      </c>
      <c r="I2" s="376">
        <v>3</v>
      </c>
      <c r="J2" s="376">
        <v>3</v>
      </c>
      <c r="K2" s="376">
        <v>3</v>
      </c>
      <c r="L2" s="376">
        <v>3</v>
      </c>
      <c r="M2" s="376">
        <v>3</v>
      </c>
      <c r="N2" s="376">
        <v>3</v>
      </c>
      <c r="O2" s="376">
        <v>3</v>
      </c>
      <c r="P2" s="376">
        <v>3</v>
      </c>
      <c r="Q2" s="376">
        <v>4</v>
      </c>
      <c r="R2" s="376">
        <v>3</v>
      </c>
      <c r="S2" s="376">
        <v>3</v>
      </c>
      <c r="T2" s="376">
        <v>3</v>
      </c>
      <c r="U2" s="376">
        <v>3</v>
      </c>
      <c r="V2" s="376">
        <v>4</v>
      </c>
      <c r="W2" s="377">
        <v>3</v>
      </c>
      <c r="X2" s="376">
        <v>3</v>
      </c>
      <c r="Y2" s="376" t="s">
        <v>56</v>
      </c>
      <c r="Z2" s="376" t="s">
        <v>56</v>
      </c>
      <c r="AA2" s="14" t="s">
        <v>56</v>
      </c>
      <c r="AB2" s="14" t="s">
        <v>56</v>
      </c>
      <c r="AC2" s="14" t="s">
        <v>56</v>
      </c>
      <c r="AD2" s="14" t="s">
        <v>56</v>
      </c>
      <c r="AE2" s="14" t="s">
        <v>56</v>
      </c>
      <c r="AF2" s="31" t="s">
        <v>56</v>
      </c>
      <c r="AG2" s="495">
        <v>59</v>
      </c>
      <c r="AH2" s="496"/>
      <c r="AI2" s="485"/>
    </row>
    <row r="3" spans="1:35" ht="15" customHeight="1" x14ac:dyDescent="0.25">
      <c r="A3" s="4" t="s">
        <v>38</v>
      </c>
      <c r="E3" s="13" t="s">
        <v>26</v>
      </c>
      <c r="F3" s="369">
        <v>3.84</v>
      </c>
      <c r="G3" s="370">
        <v>4.12</v>
      </c>
      <c r="H3" s="370">
        <v>3.6</v>
      </c>
      <c r="I3" s="370">
        <v>3.8095238095238093</v>
      </c>
      <c r="J3" s="370">
        <v>3.8095238095238093</v>
      </c>
      <c r="K3" s="370">
        <v>3.7619047619047619</v>
      </c>
      <c r="L3" s="370">
        <v>3.2380952380952381</v>
      </c>
      <c r="M3" s="370">
        <v>4.0952380952380949</v>
      </c>
      <c r="N3" s="370">
        <v>2.9523809523809526</v>
      </c>
      <c r="O3" s="370">
        <v>3.32</v>
      </c>
      <c r="P3" s="370">
        <v>3.48</v>
      </c>
      <c r="Q3" s="370">
        <v>4.88</v>
      </c>
      <c r="R3" s="370">
        <v>3.5238095238095237</v>
      </c>
      <c r="S3" s="370">
        <v>3.68</v>
      </c>
      <c r="T3" s="370">
        <v>3.64</v>
      </c>
      <c r="U3" s="370">
        <v>3.8571428571428572</v>
      </c>
      <c r="V3" s="370">
        <v>4.7142857142857144</v>
      </c>
      <c r="W3" s="370">
        <v>4</v>
      </c>
      <c r="X3" s="370">
        <v>3.3333333333333335</v>
      </c>
      <c r="Y3" s="370" t="s">
        <v>56</v>
      </c>
      <c r="Z3" s="370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7">
        <v>71.65523809523809</v>
      </c>
      <c r="AH3" s="498"/>
      <c r="AI3" s="485"/>
    </row>
    <row r="4" spans="1:35" ht="15" customHeight="1" x14ac:dyDescent="0.25">
      <c r="A4" s="4" t="s">
        <v>38</v>
      </c>
      <c r="B4" s="487" t="s">
        <v>600</v>
      </c>
      <c r="C4" s="488"/>
      <c r="E4" s="13" t="s">
        <v>50</v>
      </c>
      <c r="F4" s="37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1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7">
        <v>1</v>
      </c>
      <c r="AH4" s="498"/>
      <c r="AI4" s="485"/>
    </row>
    <row r="5" spans="1:35" ht="15" customHeight="1" x14ac:dyDescent="0.25">
      <c r="A5" s="4" t="s">
        <v>38</v>
      </c>
      <c r="B5" s="487"/>
      <c r="C5" s="488"/>
      <c r="E5" s="13" t="s">
        <v>48</v>
      </c>
      <c r="F5" s="371">
        <v>0</v>
      </c>
      <c r="G5" s="56">
        <v>0</v>
      </c>
      <c r="H5" s="56">
        <v>0</v>
      </c>
      <c r="I5" s="56">
        <v>1</v>
      </c>
      <c r="J5" s="56">
        <v>0</v>
      </c>
      <c r="K5" s="56">
        <v>1</v>
      </c>
      <c r="L5" s="56">
        <v>2</v>
      </c>
      <c r="M5" s="56">
        <v>0</v>
      </c>
      <c r="N5" s="56">
        <v>6</v>
      </c>
      <c r="O5" s="56">
        <v>5</v>
      </c>
      <c r="P5" s="56">
        <v>0</v>
      </c>
      <c r="Q5" s="56">
        <v>0</v>
      </c>
      <c r="R5" s="56">
        <v>2</v>
      </c>
      <c r="S5" s="56">
        <v>0</v>
      </c>
      <c r="T5" s="56">
        <v>0</v>
      </c>
      <c r="U5" s="56">
        <v>0</v>
      </c>
      <c r="V5" s="56">
        <v>3</v>
      </c>
      <c r="W5" s="372">
        <v>0</v>
      </c>
      <c r="X5" s="56">
        <v>1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7">
        <v>21</v>
      </c>
      <c r="AH5" s="498"/>
      <c r="AI5" s="485"/>
    </row>
    <row r="6" spans="1:35" ht="15" customHeight="1" x14ac:dyDescent="0.25">
      <c r="A6" s="4" t="s">
        <v>38</v>
      </c>
      <c r="B6" s="489" t="s">
        <v>601</v>
      </c>
      <c r="C6" s="490"/>
      <c r="E6" s="13" t="s">
        <v>29</v>
      </c>
      <c r="F6" s="371">
        <v>6</v>
      </c>
      <c r="G6" s="56">
        <v>16</v>
      </c>
      <c r="H6" s="56">
        <v>9</v>
      </c>
      <c r="I6" s="56">
        <v>9</v>
      </c>
      <c r="J6" s="56">
        <v>9</v>
      </c>
      <c r="K6" s="56">
        <v>4</v>
      </c>
      <c r="L6" s="56">
        <v>5</v>
      </c>
      <c r="M6" s="56">
        <v>11</v>
      </c>
      <c r="N6" s="56">
        <v>7</v>
      </c>
      <c r="O6" s="56">
        <v>6</v>
      </c>
      <c r="P6" s="56">
        <v>6</v>
      </c>
      <c r="Q6" s="56">
        <v>12</v>
      </c>
      <c r="R6" s="56">
        <v>8</v>
      </c>
      <c r="S6" s="56">
        <v>11</v>
      </c>
      <c r="T6" s="56">
        <v>12</v>
      </c>
      <c r="U6" s="56">
        <v>8</v>
      </c>
      <c r="V6" s="56">
        <v>7</v>
      </c>
      <c r="W6" s="372">
        <v>16</v>
      </c>
      <c r="X6" s="56">
        <v>5</v>
      </c>
      <c r="Y6" s="56" t="s">
        <v>56</v>
      </c>
      <c r="Z6" s="56" t="s">
        <v>56</v>
      </c>
      <c r="AA6" s="7" t="s">
        <v>56</v>
      </c>
      <c r="AB6" s="7" t="s">
        <v>56</v>
      </c>
      <c r="AC6" s="7" t="s">
        <v>56</v>
      </c>
      <c r="AD6" s="7" t="s">
        <v>56</v>
      </c>
      <c r="AE6" s="7" t="s">
        <v>56</v>
      </c>
      <c r="AF6" s="33" t="s">
        <v>56</v>
      </c>
      <c r="AG6" s="497">
        <v>167</v>
      </c>
      <c r="AH6" s="498"/>
      <c r="AI6" s="485"/>
    </row>
    <row r="7" spans="1:35" ht="15" customHeight="1" thickBot="1" x14ac:dyDescent="0.3">
      <c r="A7" s="4" t="s">
        <v>38</v>
      </c>
      <c r="B7" s="491"/>
      <c r="C7" s="492"/>
      <c r="E7" s="30" t="s">
        <v>49</v>
      </c>
      <c r="F7" s="373">
        <v>6</v>
      </c>
      <c r="G7" s="378">
        <v>5</v>
      </c>
      <c r="H7" s="378">
        <v>3</v>
      </c>
      <c r="I7" s="378">
        <v>4</v>
      </c>
      <c r="J7" s="378">
        <v>3</v>
      </c>
      <c r="K7" s="378">
        <v>6</v>
      </c>
      <c r="L7" s="378">
        <v>1</v>
      </c>
      <c r="M7" s="378">
        <v>5</v>
      </c>
      <c r="N7" s="378">
        <v>0</v>
      </c>
      <c r="O7" s="378">
        <v>3</v>
      </c>
      <c r="P7" s="378">
        <v>3</v>
      </c>
      <c r="Q7" s="378">
        <v>5</v>
      </c>
      <c r="R7" s="378">
        <v>2</v>
      </c>
      <c r="S7" s="378">
        <v>3</v>
      </c>
      <c r="T7" s="378">
        <v>2</v>
      </c>
      <c r="U7" s="378">
        <v>4</v>
      </c>
      <c r="V7" s="378">
        <v>5</v>
      </c>
      <c r="W7" s="379">
        <v>4</v>
      </c>
      <c r="X7" s="378">
        <v>1</v>
      </c>
      <c r="Y7" s="378" t="s">
        <v>56</v>
      </c>
      <c r="Z7" s="378" t="s">
        <v>56</v>
      </c>
      <c r="AA7" s="18" t="s">
        <v>56</v>
      </c>
      <c r="AB7" s="18" t="s">
        <v>56</v>
      </c>
      <c r="AC7" s="18" t="s">
        <v>56</v>
      </c>
      <c r="AD7" s="18" t="s">
        <v>56</v>
      </c>
      <c r="AE7" s="18" t="s">
        <v>56</v>
      </c>
      <c r="AF7" s="19" t="s">
        <v>56</v>
      </c>
      <c r="AG7" s="499">
        <v>65</v>
      </c>
      <c r="AH7" s="500"/>
      <c r="AI7" s="486"/>
    </row>
    <row r="8" spans="1:35" ht="15" customHeight="1" thickBot="1" x14ac:dyDescent="0.3">
      <c r="A8" s="4" t="s">
        <v>38</v>
      </c>
      <c r="B8" s="20" t="s">
        <v>59</v>
      </c>
      <c r="C8" s="21" t="s">
        <v>51</v>
      </c>
      <c r="D8" s="22"/>
      <c r="E8" s="29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5">
        <v>1</v>
      </c>
      <c r="B9" s="478">
        <v>1</v>
      </c>
      <c r="C9" s="481" t="s">
        <v>210</v>
      </c>
      <c r="D9" s="23" t="s">
        <v>210</v>
      </c>
      <c r="E9" s="24" t="s">
        <v>32</v>
      </c>
      <c r="F9" s="223">
        <v>3</v>
      </c>
      <c r="G9" s="236">
        <v>4</v>
      </c>
      <c r="H9" s="222">
        <v>3</v>
      </c>
      <c r="I9" s="236">
        <v>4</v>
      </c>
      <c r="J9" s="236">
        <v>4</v>
      </c>
      <c r="K9" s="222">
        <v>3</v>
      </c>
      <c r="L9" s="222">
        <v>3</v>
      </c>
      <c r="M9" s="236">
        <v>4</v>
      </c>
      <c r="N9" s="241">
        <v>2</v>
      </c>
      <c r="O9" s="241">
        <v>2</v>
      </c>
      <c r="P9" s="222">
        <v>3</v>
      </c>
      <c r="Q9" s="222">
        <v>4</v>
      </c>
      <c r="R9" s="236">
        <v>4</v>
      </c>
      <c r="S9" s="222">
        <v>3</v>
      </c>
      <c r="T9" s="236">
        <v>4</v>
      </c>
      <c r="U9" s="222">
        <v>3</v>
      </c>
      <c r="V9" s="241">
        <v>3</v>
      </c>
      <c r="W9" s="365">
        <v>4</v>
      </c>
      <c r="X9" s="222">
        <v>3</v>
      </c>
      <c r="Y9" s="226"/>
      <c r="Z9" s="226"/>
      <c r="AA9" s="226"/>
      <c r="AB9" s="226"/>
      <c r="AC9" s="226"/>
      <c r="AD9" s="226"/>
      <c r="AE9" s="226"/>
      <c r="AF9" s="227"/>
      <c r="AG9" s="188">
        <v>63</v>
      </c>
      <c r="AH9" s="189">
        <v>63</v>
      </c>
      <c r="AI9" s="189">
        <v>1</v>
      </c>
    </row>
    <row r="10" spans="1:35" ht="15" customHeight="1" x14ac:dyDescent="0.25">
      <c r="A10" s="476"/>
      <c r="B10" s="479"/>
      <c r="C10" s="482"/>
      <c r="D10" s="25" t="s">
        <v>210</v>
      </c>
      <c r="E10" s="26" t="s">
        <v>33</v>
      </c>
      <c r="F10" s="224">
        <v>3</v>
      </c>
      <c r="G10" s="225">
        <v>3</v>
      </c>
      <c r="H10" s="225">
        <v>3</v>
      </c>
      <c r="I10" s="237">
        <v>4</v>
      </c>
      <c r="J10" s="225">
        <v>3</v>
      </c>
      <c r="K10" s="225">
        <v>3</v>
      </c>
      <c r="L10" s="225">
        <v>3</v>
      </c>
      <c r="M10" s="225">
        <v>3</v>
      </c>
      <c r="N10" s="235">
        <v>2</v>
      </c>
      <c r="O10" s="237">
        <v>4</v>
      </c>
      <c r="P10" s="225">
        <v>3</v>
      </c>
      <c r="Q10" s="225">
        <v>4</v>
      </c>
      <c r="R10" s="225">
        <v>3</v>
      </c>
      <c r="S10" s="237">
        <v>4</v>
      </c>
      <c r="T10" s="225">
        <v>3</v>
      </c>
      <c r="U10" s="225">
        <v>3</v>
      </c>
      <c r="V10" s="235">
        <v>3</v>
      </c>
      <c r="W10" s="348">
        <v>3</v>
      </c>
      <c r="X10" s="235">
        <v>2</v>
      </c>
      <c r="Y10" s="228"/>
      <c r="Z10" s="228"/>
      <c r="AA10" s="228"/>
      <c r="AB10" s="228"/>
      <c r="AC10" s="228"/>
      <c r="AD10" s="228"/>
      <c r="AE10" s="228"/>
      <c r="AF10" s="229"/>
      <c r="AG10" s="190">
        <v>59</v>
      </c>
      <c r="AH10" s="191">
        <v>122</v>
      </c>
      <c r="AI10" s="191">
        <v>1</v>
      </c>
    </row>
    <row r="11" spans="1:35" ht="15" customHeight="1" x14ac:dyDescent="0.25">
      <c r="A11" s="476"/>
      <c r="B11" s="479"/>
      <c r="C11" s="482"/>
      <c r="D11" s="25" t="s">
        <v>210</v>
      </c>
      <c r="E11" s="26" t="s">
        <v>34</v>
      </c>
      <c r="F11" s="364">
        <v>4</v>
      </c>
      <c r="G11" s="225">
        <v>3</v>
      </c>
      <c r="H11" s="225">
        <v>3</v>
      </c>
      <c r="I11" s="235">
        <v>2</v>
      </c>
      <c r="J11" s="225">
        <v>3</v>
      </c>
      <c r="K11" s="235">
        <v>2</v>
      </c>
      <c r="L11" s="225">
        <v>3</v>
      </c>
      <c r="M11" s="225">
        <v>3</v>
      </c>
      <c r="N11" s="235">
        <v>2</v>
      </c>
      <c r="O11" s="225">
        <v>3</v>
      </c>
      <c r="P11" s="225">
        <v>3</v>
      </c>
      <c r="Q11" s="237">
        <v>5</v>
      </c>
      <c r="R11" s="237">
        <v>4</v>
      </c>
      <c r="S11" s="225">
        <v>3</v>
      </c>
      <c r="T11" s="225">
        <v>3</v>
      </c>
      <c r="U11" s="237">
        <v>4</v>
      </c>
      <c r="V11" s="225">
        <v>4</v>
      </c>
      <c r="W11" s="349">
        <v>4</v>
      </c>
      <c r="X11" s="225">
        <v>3</v>
      </c>
      <c r="Y11" s="228"/>
      <c r="Z11" s="228"/>
      <c r="AA11" s="228"/>
      <c r="AB11" s="228"/>
      <c r="AC11" s="228"/>
      <c r="AD11" s="228"/>
      <c r="AE11" s="228"/>
      <c r="AF11" s="229"/>
      <c r="AG11" s="190">
        <v>61</v>
      </c>
      <c r="AH11" s="191">
        <v>183</v>
      </c>
      <c r="AI11" s="191">
        <v>1</v>
      </c>
    </row>
    <row r="12" spans="1:35" ht="15.75" customHeight="1" thickBot="1" x14ac:dyDescent="0.3">
      <c r="A12" s="476"/>
      <c r="B12" s="479"/>
      <c r="C12" s="482"/>
      <c r="D12" s="25" t="s">
        <v>210</v>
      </c>
      <c r="E12" s="26" t="s">
        <v>35</v>
      </c>
      <c r="F12" s="364">
        <v>4</v>
      </c>
      <c r="G12" s="225">
        <v>3</v>
      </c>
      <c r="H12" s="225">
        <v>3</v>
      </c>
      <c r="I12" s="228"/>
      <c r="J12" s="228"/>
      <c r="K12" s="228"/>
      <c r="L12" s="228"/>
      <c r="M12" s="228"/>
      <c r="N12" s="228"/>
      <c r="O12" s="225">
        <v>3</v>
      </c>
      <c r="P12" s="225">
        <v>3</v>
      </c>
      <c r="Q12" s="225">
        <v>4</v>
      </c>
      <c r="R12" s="228"/>
      <c r="S12" s="225">
        <v>3</v>
      </c>
      <c r="T12" s="237">
        <v>4</v>
      </c>
      <c r="U12" s="228"/>
      <c r="V12" s="228"/>
      <c r="W12" s="348">
        <v>3</v>
      </c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30</v>
      </c>
      <c r="AH12" s="191">
        <v>213</v>
      </c>
      <c r="AI12" s="191">
        <v>1</v>
      </c>
    </row>
    <row r="13" spans="1:35" ht="15.75" hidden="1" customHeight="1" thickBot="1" x14ac:dyDescent="0.3">
      <c r="A13" s="477"/>
      <c r="B13" s="480"/>
      <c r="C13" s="483"/>
      <c r="D13" s="27" t="s">
        <v>210</v>
      </c>
      <c r="E13" s="2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213</v>
      </c>
      <c r="AI13" s="193">
        <v>1</v>
      </c>
    </row>
    <row r="14" spans="1:35" ht="15" customHeight="1" x14ac:dyDescent="0.25">
      <c r="A14" s="475">
        <v>2</v>
      </c>
      <c r="B14" s="478">
        <v>2</v>
      </c>
      <c r="C14" s="481" t="s">
        <v>598</v>
      </c>
      <c r="D14" s="23" t="s">
        <v>598</v>
      </c>
      <c r="E14" s="24" t="s">
        <v>32</v>
      </c>
      <c r="F14" s="363">
        <v>4</v>
      </c>
      <c r="G14" s="236">
        <v>4</v>
      </c>
      <c r="H14" s="222">
        <v>3</v>
      </c>
      <c r="I14" s="222">
        <v>3</v>
      </c>
      <c r="J14" s="236">
        <v>4</v>
      </c>
      <c r="K14" s="222">
        <v>3</v>
      </c>
      <c r="L14" s="222">
        <v>3</v>
      </c>
      <c r="M14" s="222">
        <v>3</v>
      </c>
      <c r="N14" s="222">
        <v>3</v>
      </c>
      <c r="O14" s="222">
        <v>3</v>
      </c>
      <c r="P14" s="222">
        <v>3</v>
      </c>
      <c r="Q14" s="222">
        <v>4</v>
      </c>
      <c r="R14" s="241">
        <v>2</v>
      </c>
      <c r="S14" s="222">
        <v>3</v>
      </c>
      <c r="T14" s="222">
        <v>3</v>
      </c>
      <c r="U14" s="222">
        <v>3</v>
      </c>
      <c r="V14" s="236">
        <v>5</v>
      </c>
      <c r="W14" s="365">
        <v>4</v>
      </c>
      <c r="X14" s="222">
        <v>3</v>
      </c>
      <c r="Y14" s="226"/>
      <c r="Z14" s="226"/>
      <c r="AA14" s="226"/>
      <c r="AB14" s="226"/>
      <c r="AC14" s="226"/>
      <c r="AD14" s="226"/>
      <c r="AE14" s="226"/>
      <c r="AF14" s="227"/>
      <c r="AG14" s="188">
        <v>63</v>
      </c>
      <c r="AH14" s="189">
        <v>63</v>
      </c>
      <c r="AI14" s="189">
        <v>1</v>
      </c>
    </row>
    <row r="15" spans="1:35" ht="15" customHeight="1" x14ac:dyDescent="0.25">
      <c r="A15" s="476"/>
      <c r="B15" s="479"/>
      <c r="C15" s="482"/>
      <c r="D15" s="25" t="s">
        <v>598</v>
      </c>
      <c r="E15" s="26" t="s">
        <v>33</v>
      </c>
      <c r="F15" s="224">
        <v>3</v>
      </c>
      <c r="G15" s="237">
        <v>4</v>
      </c>
      <c r="H15" s="225">
        <v>3</v>
      </c>
      <c r="I15" s="237">
        <v>4</v>
      </c>
      <c r="J15" s="225">
        <v>3</v>
      </c>
      <c r="K15" s="225">
        <v>3</v>
      </c>
      <c r="L15" s="237">
        <v>4</v>
      </c>
      <c r="M15" s="237">
        <v>4</v>
      </c>
      <c r="N15" s="235">
        <v>2</v>
      </c>
      <c r="O15" s="235">
        <v>2</v>
      </c>
      <c r="P15" s="225">
        <v>3</v>
      </c>
      <c r="Q15" s="237">
        <v>5</v>
      </c>
      <c r="R15" s="235">
        <v>2</v>
      </c>
      <c r="S15" s="225">
        <v>3</v>
      </c>
      <c r="T15" s="237">
        <v>4</v>
      </c>
      <c r="U15" s="225">
        <v>3</v>
      </c>
      <c r="V15" s="235">
        <v>3</v>
      </c>
      <c r="W15" s="348">
        <v>3</v>
      </c>
      <c r="X15" s="225">
        <v>3</v>
      </c>
      <c r="Y15" s="228"/>
      <c r="Z15" s="228"/>
      <c r="AA15" s="228"/>
      <c r="AB15" s="228"/>
      <c r="AC15" s="228"/>
      <c r="AD15" s="228"/>
      <c r="AE15" s="228"/>
      <c r="AF15" s="229"/>
      <c r="AG15" s="190">
        <v>61</v>
      </c>
      <c r="AH15" s="191">
        <v>124</v>
      </c>
      <c r="AI15" s="191">
        <v>2</v>
      </c>
    </row>
    <row r="16" spans="1:35" ht="15" customHeight="1" x14ac:dyDescent="0.25">
      <c r="A16" s="476"/>
      <c r="B16" s="479"/>
      <c r="C16" s="482"/>
      <c r="D16" s="25" t="s">
        <v>598</v>
      </c>
      <c r="E16" s="26" t="s">
        <v>34</v>
      </c>
      <c r="F16" s="367">
        <v>7</v>
      </c>
      <c r="G16" s="237">
        <v>4</v>
      </c>
      <c r="H16" s="225">
        <v>3</v>
      </c>
      <c r="I16" s="225">
        <v>3</v>
      </c>
      <c r="J16" s="237">
        <v>4</v>
      </c>
      <c r="K16" s="239">
        <v>5</v>
      </c>
      <c r="L16" s="237">
        <v>4</v>
      </c>
      <c r="M16" s="237">
        <v>4</v>
      </c>
      <c r="N16" s="235">
        <v>2</v>
      </c>
      <c r="O16" s="237">
        <v>4</v>
      </c>
      <c r="P16" s="225">
        <v>3</v>
      </c>
      <c r="Q16" s="237">
        <v>5</v>
      </c>
      <c r="R16" s="237">
        <v>4</v>
      </c>
      <c r="S16" s="225">
        <v>3</v>
      </c>
      <c r="T16" s="225">
        <v>3</v>
      </c>
      <c r="U16" s="225">
        <v>3</v>
      </c>
      <c r="V16" s="225">
        <v>4</v>
      </c>
      <c r="W16" s="349">
        <v>4</v>
      </c>
      <c r="X16" s="225">
        <v>3</v>
      </c>
      <c r="Y16" s="228"/>
      <c r="Z16" s="228"/>
      <c r="AA16" s="228"/>
      <c r="AB16" s="228"/>
      <c r="AC16" s="228"/>
      <c r="AD16" s="228"/>
      <c r="AE16" s="228"/>
      <c r="AF16" s="229"/>
      <c r="AG16" s="190">
        <v>72</v>
      </c>
      <c r="AH16" s="191">
        <v>196</v>
      </c>
      <c r="AI16" s="191">
        <v>2</v>
      </c>
    </row>
    <row r="17" spans="1:38" ht="15.75" customHeight="1" thickBot="1" x14ac:dyDescent="0.3">
      <c r="A17" s="476"/>
      <c r="B17" s="479"/>
      <c r="C17" s="482"/>
      <c r="D17" s="25" t="s">
        <v>598</v>
      </c>
      <c r="E17" s="26" t="s">
        <v>35</v>
      </c>
      <c r="F17" s="224">
        <v>3</v>
      </c>
      <c r="G17" s="237">
        <v>4</v>
      </c>
      <c r="H17" s="225">
        <v>3</v>
      </c>
      <c r="I17" s="228"/>
      <c r="J17" s="228"/>
      <c r="K17" s="228"/>
      <c r="L17" s="228"/>
      <c r="M17" s="228"/>
      <c r="N17" s="228"/>
      <c r="O17" s="235">
        <v>2</v>
      </c>
      <c r="P17" s="225">
        <v>3</v>
      </c>
      <c r="Q17" s="225">
        <v>4</v>
      </c>
      <c r="R17" s="228"/>
      <c r="S17" s="237">
        <v>4</v>
      </c>
      <c r="T17" s="237">
        <v>4</v>
      </c>
      <c r="U17" s="228"/>
      <c r="V17" s="228"/>
      <c r="W17" s="348">
        <v>3</v>
      </c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30</v>
      </c>
      <c r="AH17" s="191">
        <v>226</v>
      </c>
      <c r="AI17" s="191">
        <v>2</v>
      </c>
    </row>
    <row r="18" spans="1:38" ht="15.75" hidden="1" customHeight="1" thickBot="1" x14ac:dyDescent="0.3">
      <c r="A18" s="477"/>
      <c r="B18" s="480"/>
      <c r="C18" s="483"/>
      <c r="D18" s="27" t="s">
        <v>598</v>
      </c>
      <c r="E18" s="2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226</v>
      </c>
      <c r="AI18" s="193">
        <v>2</v>
      </c>
    </row>
    <row r="19" spans="1:38" ht="15" customHeight="1" x14ac:dyDescent="0.25">
      <c r="A19" s="475">
        <v>3</v>
      </c>
      <c r="B19" s="478">
        <v>3</v>
      </c>
      <c r="C19" s="481" t="s">
        <v>216</v>
      </c>
      <c r="D19" s="23" t="s">
        <v>216</v>
      </c>
      <c r="E19" s="24" t="s">
        <v>32</v>
      </c>
      <c r="F19" s="223">
        <v>3</v>
      </c>
      <c r="G19" s="222">
        <v>3</v>
      </c>
      <c r="H19" s="222">
        <v>3</v>
      </c>
      <c r="I19" s="238">
        <v>6</v>
      </c>
      <c r="J19" s="222">
        <v>3</v>
      </c>
      <c r="K19" s="222">
        <v>3</v>
      </c>
      <c r="L19" s="222">
        <v>3</v>
      </c>
      <c r="M19" s="236">
        <v>4</v>
      </c>
      <c r="N19" s="222">
        <v>3</v>
      </c>
      <c r="O19" s="236">
        <v>4</v>
      </c>
      <c r="P19" s="222">
        <v>3</v>
      </c>
      <c r="Q19" s="236">
        <v>5</v>
      </c>
      <c r="R19" s="222">
        <v>3</v>
      </c>
      <c r="S19" s="238">
        <v>5</v>
      </c>
      <c r="T19" s="222">
        <v>3</v>
      </c>
      <c r="U19" s="236">
        <v>4</v>
      </c>
      <c r="V19" s="222">
        <v>4</v>
      </c>
      <c r="W19" s="365">
        <v>4</v>
      </c>
      <c r="X19" s="222">
        <v>3</v>
      </c>
      <c r="Y19" s="226"/>
      <c r="Z19" s="226"/>
      <c r="AA19" s="226"/>
      <c r="AB19" s="226"/>
      <c r="AC19" s="226"/>
      <c r="AD19" s="226"/>
      <c r="AE19" s="226"/>
      <c r="AF19" s="227"/>
      <c r="AG19" s="188">
        <v>69</v>
      </c>
      <c r="AH19" s="189">
        <v>69</v>
      </c>
      <c r="AI19" s="189">
        <v>3</v>
      </c>
      <c r="AL19" s="202"/>
    </row>
    <row r="20" spans="1:38" ht="15" customHeight="1" x14ac:dyDescent="0.25">
      <c r="A20" s="476"/>
      <c r="B20" s="479"/>
      <c r="C20" s="482"/>
      <c r="D20" s="25" t="s">
        <v>216</v>
      </c>
      <c r="E20" s="26" t="s">
        <v>33</v>
      </c>
      <c r="F20" s="224">
        <v>3</v>
      </c>
      <c r="G20" s="237">
        <v>4</v>
      </c>
      <c r="H20" s="225">
        <v>3</v>
      </c>
      <c r="I20" s="239">
        <v>5</v>
      </c>
      <c r="J20" s="225">
        <v>3</v>
      </c>
      <c r="K20" s="239">
        <v>5</v>
      </c>
      <c r="L20" s="225">
        <v>3</v>
      </c>
      <c r="M20" s="237">
        <v>4</v>
      </c>
      <c r="N20" s="225">
        <v>3</v>
      </c>
      <c r="O20" s="235">
        <v>2</v>
      </c>
      <c r="P20" s="225">
        <v>3</v>
      </c>
      <c r="Q20" s="239">
        <v>6</v>
      </c>
      <c r="R20" s="225">
        <v>3</v>
      </c>
      <c r="S20" s="225">
        <v>3</v>
      </c>
      <c r="T20" s="225">
        <v>3</v>
      </c>
      <c r="U20" s="225">
        <v>3</v>
      </c>
      <c r="V20" s="237">
        <v>5</v>
      </c>
      <c r="W20" s="349">
        <v>4</v>
      </c>
      <c r="X20" s="225">
        <v>3</v>
      </c>
      <c r="Y20" s="228"/>
      <c r="Z20" s="228"/>
      <c r="AA20" s="228"/>
      <c r="AB20" s="228"/>
      <c r="AC20" s="228"/>
      <c r="AD20" s="228"/>
      <c r="AE20" s="228"/>
      <c r="AF20" s="229"/>
      <c r="AG20" s="190">
        <v>68</v>
      </c>
      <c r="AH20" s="191">
        <v>137</v>
      </c>
      <c r="AI20" s="191">
        <v>3</v>
      </c>
    </row>
    <row r="21" spans="1:38" ht="15" customHeight="1" x14ac:dyDescent="0.25">
      <c r="A21" s="476"/>
      <c r="B21" s="479"/>
      <c r="C21" s="482"/>
      <c r="D21" s="25" t="s">
        <v>216</v>
      </c>
      <c r="E21" s="26" t="s">
        <v>34</v>
      </c>
      <c r="F21" s="224">
        <v>3</v>
      </c>
      <c r="G21" s="237">
        <v>4</v>
      </c>
      <c r="H21" s="225">
        <v>3</v>
      </c>
      <c r="I21" s="237">
        <v>4</v>
      </c>
      <c r="J21" s="237">
        <v>4</v>
      </c>
      <c r="K21" s="237">
        <v>4</v>
      </c>
      <c r="L21" s="225">
        <v>3</v>
      </c>
      <c r="M21" s="237">
        <v>4</v>
      </c>
      <c r="N21" s="235">
        <v>2</v>
      </c>
      <c r="O21" s="237">
        <v>4</v>
      </c>
      <c r="P21" s="225">
        <v>3</v>
      </c>
      <c r="Q21" s="239">
        <v>6</v>
      </c>
      <c r="R21" s="225">
        <v>3</v>
      </c>
      <c r="S21" s="225">
        <v>3</v>
      </c>
      <c r="T21" s="237">
        <v>4</v>
      </c>
      <c r="U21" s="237">
        <v>4</v>
      </c>
      <c r="V21" s="225">
        <v>4</v>
      </c>
      <c r="W21" s="349">
        <v>4</v>
      </c>
      <c r="X21" s="225">
        <v>3</v>
      </c>
      <c r="Y21" s="228"/>
      <c r="Z21" s="228"/>
      <c r="AA21" s="228"/>
      <c r="AB21" s="228"/>
      <c r="AC21" s="228"/>
      <c r="AD21" s="228"/>
      <c r="AE21" s="228"/>
      <c r="AF21" s="229"/>
      <c r="AG21" s="190">
        <v>69</v>
      </c>
      <c r="AH21" s="191">
        <v>206</v>
      </c>
      <c r="AI21" s="191">
        <v>3</v>
      </c>
    </row>
    <row r="22" spans="1:38" ht="15.75" customHeight="1" thickBot="1" x14ac:dyDescent="0.3">
      <c r="A22" s="476"/>
      <c r="B22" s="479"/>
      <c r="C22" s="482"/>
      <c r="D22" s="25" t="s">
        <v>216</v>
      </c>
      <c r="E22" s="26" t="s">
        <v>35</v>
      </c>
      <c r="F22" s="224">
        <v>3</v>
      </c>
      <c r="G22" s="237">
        <v>4</v>
      </c>
      <c r="H22" s="237">
        <v>4</v>
      </c>
      <c r="I22" s="228"/>
      <c r="J22" s="228"/>
      <c r="K22" s="228"/>
      <c r="L22" s="228"/>
      <c r="M22" s="228"/>
      <c r="N22" s="228"/>
      <c r="O22" s="237">
        <v>4</v>
      </c>
      <c r="P22" s="237">
        <v>4</v>
      </c>
      <c r="Q22" s="237">
        <v>5</v>
      </c>
      <c r="R22" s="228"/>
      <c r="S22" s="237">
        <v>4</v>
      </c>
      <c r="T22" s="225">
        <v>3</v>
      </c>
      <c r="U22" s="228"/>
      <c r="V22" s="228"/>
      <c r="W22" s="349">
        <v>4</v>
      </c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35</v>
      </c>
      <c r="AH22" s="191">
        <v>241</v>
      </c>
      <c r="AI22" s="191">
        <v>3</v>
      </c>
    </row>
    <row r="23" spans="1:38" ht="15.75" hidden="1" customHeight="1" thickBot="1" x14ac:dyDescent="0.3">
      <c r="A23" s="477"/>
      <c r="B23" s="480"/>
      <c r="C23" s="483"/>
      <c r="D23" s="27" t="s">
        <v>216</v>
      </c>
      <c r="E23" s="2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241</v>
      </c>
      <c r="AI23" s="193">
        <v>3</v>
      </c>
    </row>
    <row r="24" spans="1:38" ht="15" customHeight="1" x14ac:dyDescent="0.25">
      <c r="A24" s="475">
        <v>4</v>
      </c>
      <c r="B24" s="478">
        <v>4</v>
      </c>
      <c r="C24" s="481" t="s">
        <v>364</v>
      </c>
      <c r="D24" s="23" t="s">
        <v>364</v>
      </c>
      <c r="E24" s="24" t="s">
        <v>32</v>
      </c>
      <c r="F24" s="223">
        <v>3</v>
      </c>
      <c r="G24" s="236">
        <v>4</v>
      </c>
      <c r="H24" s="236">
        <v>4</v>
      </c>
      <c r="I24" s="222">
        <v>3</v>
      </c>
      <c r="J24" s="222">
        <v>3</v>
      </c>
      <c r="K24" s="238">
        <v>5</v>
      </c>
      <c r="L24" s="241">
        <v>2</v>
      </c>
      <c r="M24" s="238">
        <v>5</v>
      </c>
      <c r="N24" s="222">
        <v>3</v>
      </c>
      <c r="O24" s="222">
        <v>3</v>
      </c>
      <c r="P24" s="236">
        <v>4</v>
      </c>
      <c r="Q24" s="222">
        <v>4</v>
      </c>
      <c r="R24" s="236">
        <v>4</v>
      </c>
      <c r="S24" s="222">
        <v>3</v>
      </c>
      <c r="T24" s="236">
        <v>4</v>
      </c>
      <c r="U24" s="222">
        <v>3</v>
      </c>
      <c r="V24" s="236">
        <v>5</v>
      </c>
      <c r="W24" s="350">
        <v>6</v>
      </c>
      <c r="X24" s="222">
        <v>3</v>
      </c>
      <c r="Y24" s="226"/>
      <c r="Z24" s="226"/>
      <c r="AA24" s="226"/>
      <c r="AB24" s="226"/>
      <c r="AC24" s="226"/>
      <c r="AD24" s="226"/>
      <c r="AE24" s="226"/>
      <c r="AF24" s="227"/>
      <c r="AG24" s="188">
        <v>71</v>
      </c>
      <c r="AH24" s="189">
        <v>71</v>
      </c>
      <c r="AI24" s="189">
        <v>5</v>
      </c>
    </row>
    <row r="25" spans="1:38" ht="15" customHeight="1" x14ac:dyDescent="0.25">
      <c r="A25" s="476"/>
      <c r="B25" s="479"/>
      <c r="C25" s="482"/>
      <c r="D25" s="25" t="s">
        <v>364</v>
      </c>
      <c r="E25" s="26" t="s">
        <v>33</v>
      </c>
      <c r="F25" s="224">
        <v>3</v>
      </c>
      <c r="G25" s="237">
        <v>4</v>
      </c>
      <c r="H25" s="237">
        <v>4</v>
      </c>
      <c r="I25" s="225">
        <v>3</v>
      </c>
      <c r="J25" s="237">
        <v>4</v>
      </c>
      <c r="K25" s="225">
        <v>3</v>
      </c>
      <c r="L25" s="225">
        <v>3</v>
      </c>
      <c r="M25" s="225">
        <v>3</v>
      </c>
      <c r="N25" s="225">
        <v>3</v>
      </c>
      <c r="O25" s="235">
        <v>2</v>
      </c>
      <c r="P25" s="237">
        <v>4</v>
      </c>
      <c r="Q25" s="237">
        <v>5</v>
      </c>
      <c r="R25" s="225">
        <v>3</v>
      </c>
      <c r="S25" s="237">
        <v>4</v>
      </c>
      <c r="T25" s="239">
        <v>5</v>
      </c>
      <c r="U25" s="225">
        <v>3</v>
      </c>
      <c r="V25" s="225">
        <v>4</v>
      </c>
      <c r="W25" s="349">
        <v>4</v>
      </c>
      <c r="X25" s="225">
        <v>3</v>
      </c>
      <c r="Y25" s="228"/>
      <c r="Z25" s="228"/>
      <c r="AA25" s="228"/>
      <c r="AB25" s="228"/>
      <c r="AC25" s="228"/>
      <c r="AD25" s="228"/>
      <c r="AE25" s="228"/>
      <c r="AF25" s="229"/>
      <c r="AG25" s="190">
        <v>67</v>
      </c>
      <c r="AH25" s="191">
        <v>138</v>
      </c>
      <c r="AI25" s="191">
        <v>4</v>
      </c>
    </row>
    <row r="26" spans="1:38" ht="15" customHeight="1" x14ac:dyDescent="0.25">
      <c r="A26" s="476"/>
      <c r="B26" s="479"/>
      <c r="C26" s="482"/>
      <c r="D26" s="25" t="s">
        <v>364</v>
      </c>
      <c r="E26" s="26" t="s">
        <v>34</v>
      </c>
      <c r="F26" s="364">
        <v>4</v>
      </c>
      <c r="G26" s="237">
        <v>4</v>
      </c>
      <c r="H26" s="225">
        <v>3</v>
      </c>
      <c r="I26" s="237">
        <v>4</v>
      </c>
      <c r="J26" s="237">
        <v>4</v>
      </c>
      <c r="K26" s="237">
        <v>4</v>
      </c>
      <c r="L26" s="225">
        <v>3</v>
      </c>
      <c r="M26" s="237">
        <v>4</v>
      </c>
      <c r="N26" s="225">
        <v>3</v>
      </c>
      <c r="O26" s="225">
        <v>3</v>
      </c>
      <c r="P26" s="225">
        <v>3</v>
      </c>
      <c r="Q26" s="225">
        <v>4</v>
      </c>
      <c r="R26" s="225">
        <v>3</v>
      </c>
      <c r="S26" s="237">
        <v>4</v>
      </c>
      <c r="T26" s="237">
        <v>4</v>
      </c>
      <c r="U26" s="237">
        <v>4</v>
      </c>
      <c r="V26" s="225">
        <v>4</v>
      </c>
      <c r="W26" s="366">
        <v>5</v>
      </c>
      <c r="X26" s="225">
        <v>3</v>
      </c>
      <c r="Y26" s="228"/>
      <c r="Z26" s="228"/>
      <c r="AA26" s="228"/>
      <c r="AB26" s="228"/>
      <c r="AC26" s="228"/>
      <c r="AD26" s="228"/>
      <c r="AE26" s="228"/>
      <c r="AF26" s="229"/>
      <c r="AG26" s="190">
        <v>70</v>
      </c>
      <c r="AH26" s="191">
        <v>208</v>
      </c>
      <c r="AI26" s="191">
        <v>5</v>
      </c>
    </row>
    <row r="27" spans="1:38" ht="15.75" customHeight="1" thickBot="1" x14ac:dyDescent="0.3">
      <c r="A27" s="476"/>
      <c r="B27" s="479"/>
      <c r="C27" s="482"/>
      <c r="D27" s="25" t="s">
        <v>364</v>
      </c>
      <c r="E27" s="26" t="s">
        <v>35</v>
      </c>
      <c r="F27" s="367">
        <v>5</v>
      </c>
      <c r="G27" s="239">
        <v>5</v>
      </c>
      <c r="H27" s="237">
        <v>4</v>
      </c>
      <c r="I27" s="228"/>
      <c r="J27" s="228"/>
      <c r="K27" s="228"/>
      <c r="L27" s="228"/>
      <c r="M27" s="228"/>
      <c r="N27" s="228"/>
      <c r="O27" s="225">
        <v>3</v>
      </c>
      <c r="P27" s="225">
        <v>3</v>
      </c>
      <c r="Q27" s="237">
        <v>5</v>
      </c>
      <c r="R27" s="228"/>
      <c r="S27" s="225">
        <v>3</v>
      </c>
      <c r="T27" s="225">
        <v>3</v>
      </c>
      <c r="U27" s="228"/>
      <c r="V27" s="228"/>
      <c r="W27" s="349">
        <v>4</v>
      </c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35</v>
      </c>
      <c r="AH27" s="191">
        <v>243</v>
      </c>
      <c r="AI27" s="191">
        <v>4</v>
      </c>
    </row>
    <row r="28" spans="1:38" ht="15.75" hidden="1" customHeight="1" thickBot="1" x14ac:dyDescent="0.3">
      <c r="A28" s="477"/>
      <c r="B28" s="480"/>
      <c r="C28" s="483"/>
      <c r="D28" s="27" t="s">
        <v>364</v>
      </c>
      <c r="E28" s="2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243</v>
      </c>
      <c r="AI28" s="193">
        <v>4</v>
      </c>
    </row>
    <row r="29" spans="1:38" ht="15" customHeight="1" x14ac:dyDescent="0.25">
      <c r="A29" s="475">
        <v>5</v>
      </c>
      <c r="B29" s="478">
        <v>5</v>
      </c>
      <c r="C29" s="481" t="s">
        <v>441</v>
      </c>
      <c r="D29" s="23" t="s">
        <v>441</v>
      </c>
      <c r="E29" s="24" t="s">
        <v>32</v>
      </c>
      <c r="F29" s="223">
        <v>3</v>
      </c>
      <c r="G29" s="236">
        <v>4</v>
      </c>
      <c r="H29" s="236">
        <v>4</v>
      </c>
      <c r="I29" s="222">
        <v>3</v>
      </c>
      <c r="J29" s="222">
        <v>3</v>
      </c>
      <c r="K29" s="222">
        <v>3</v>
      </c>
      <c r="L29" s="222">
        <v>3</v>
      </c>
      <c r="M29" s="236">
        <v>4</v>
      </c>
      <c r="N29" s="236">
        <v>4</v>
      </c>
      <c r="O29" s="222">
        <v>3</v>
      </c>
      <c r="P29" s="236">
        <v>4</v>
      </c>
      <c r="Q29" s="222">
        <v>4</v>
      </c>
      <c r="R29" s="238">
        <v>5</v>
      </c>
      <c r="S29" s="238">
        <v>5</v>
      </c>
      <c r="T29" s="222">
        <v>3</v>
      </c>
      <c r="U29" s="222">
        <v>3</v>
      </c>
      <c r="V29" s="238">
        <v>6</v>
      </c>
      <c r="W29" s="347">
        <v>3</v>
      </c>
      <c r="X29" s="222">
        <v>3</v>
      </c>
      <c r="Y29" s="226"/>
      <c r="Z29" s="226"/>
      <c r="AA29" s="226"/>
      <c r="AB29" s="226"/>
      <c r="AC29" s="226"/>
      <c r="AD29" s="226"/>
      <c r="AE29" s="226"/>
      <c r="AF29" s="227"/>
      <c r="AG29" s="188">
        <v>70</v>
      </c>
      <c r="AH29" s="189">
        <v>70</v>
      </c>
      <c r="AI29" s="189">
        <v>4</v>
      </c>
    </row>
    <row r="30" spans="1:38" ht="15" customHeight="1" x14ac:dyDescent="0.25">
      <c r="A30" s="476"/>
      <c r="B30" s="479"/>
      <c r="C30" s="482"/>
      <c r="D30" s="25" t="s">
        <v>441</v>
      </c>
      <c r="E30" s="26" t="s">
        <v>33</v>
      </c>
      <c r="F30" s="224">
        <v>3</v>
      </c>
      <c r="G30" s="237">
        <v>4</v>
      </c>
      <c r="H30" s="237">
        <v>4</v>
      </c>
      <c r="I30" s="225">
        <v>3</v>
      </c>
      <c r="J30" s="225">
        <v>3</v>
      </c>
      <c r="K30" s="237">
        <v>4</v>
      </c>
      <c r="L30" s="225">
        <v>3</v>
      </c>
      <c r="M30" s="237">
        <v>4</v>
      </c>
      <c r="N30" s="237">
        <v>4</v>
      </c>
      <c r="O30" s="225">
        <v>3</v>
      </c>
      <c r="P30" s="225">
        <v>3</v>
      </c>
      <c r="Q30" s="237">
        <v>5</v>
      </c>
      <c r="R30" s="225">
        <v>3</v>
      </c>
      <c r="S30" s="237">
        <v>4</v>
      </c>
      <c r="T30" s="225">
        <v>3</v>
      </c>
      <c r="U30" s="237">
        <v>4</v>
      </c>
      <c r="V30" s="239">
        <v>6</v>
      </c>
      <c r="W30" s="349">
        <v>4</v>
      </c>
      <c r="X30" s="225">
        <v>3</v>
      </c>
      <c r="Y30" s="228"/>
      <c r="Z30" s="228"/>
      <c r="AA30" s="228"/>
      <c r="AB30" s="228"/>
      <c r="AC30" s="228"/>
      <c r="AD30" s="228"/>
      <c r="AE30" s="228"/>
      <c r="AF30" s="229"/>
      <c r="AG30" s="190">
        <v>70</v>
      </c>
      <c r="AH30" s="191">
        <v>140</v>
      </c>
      <c r="AI30" s="191">
        <v>5</v>
      </c>
    </row>
    <row r="31" spans="1:38" ht="15" customHeight="1" x14ac:dyDescent="0.25">
      <c r="A31" s="476"/>
      <c r="B31" s="479"/>
      <c r="C31" s="482"/>
      <c r="D31" s="25" t="s">
        <v>441</v>
      </c>
      <c r="E31" s="26" t="s">
        <v>34</v>
      </c>
      <c r="F31" s="224">
        <v>3</v>
      </c>
      <c r="G31" s="237">
        <v>4</v>
      </c>
      <c r="H31" s="237">
        <v>4</v>
      </c>
      <c r="I31" s="225">
        <v>3</v>
      </c>
      <c r="J31" s="237">
        <v>4</v>
      </c>
      <c r="K31" s="225">
        <v>3</v>
      </c>
      <c r="L31" s="235">
        <v>2</v>
      </c>
      <c r="M31" s="237">
        <v>4</v>
      </c>
      <c r="N31" s="384">
        <v>1</v>
      </c>
      <c r="O31" s="225">
        <v>3</v>
      </c>
      <c r="P31" s="225">
        <v>3</v>
      </c>
      <c r="Q31" s="239">
        <v>6</v>
      </c>
      <c r="R31" s="225">
        <v>3</v>
      </c>
      <c r="S31" s="225">
        <v>3</v>
      </c>
      <c r="T31" s="225">
        <v>3</v>
      </c>
      <c r="U31" s="237">
        <v>4</v>
      </c>
      <c r="V31" s="239">
        <v>6</v>
      </c>
      <c r="W31" s="349">
        <v>4</v>
      </c>
      <c r="X31" s="237">
        <v>4</v>
      </c>
      <c r="Y31" s="228"/>
      <c r="Z31" s="228"/>
      <c r="AA31" s="228"/>
      <c r="AB31" s="228"/>
      <c r="AC31" s="228"/>
      <c r="AD31" s="228"/>
      <c r="AE31" s="228"/>
      <c r="AF31" s="229"/>
      <c r="AG31" s="190">
        <v>67</v>
      </c>
      <c r="AH31" s="191">
        <v>207</v>
      </c>
      <c r="AI31" s="191">
        <v>4</v>
      </c>
    </row>
    <row r="32" spans="1:38" ht="15.75" customHeight="1" thickBot="1" x14ac:dyDescent="0.3">
      <c r="A32" s="476"/>
      <c r="B32" s="479"/>
      <c r="C32" s="482"/>
      <c r="D32" s="25" t="s">
        <v>441</v>
      </c>
      <c r="E32" s="26" t="s">
        <v>35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207</v>
      </c>
      <c r="AI32" s="191">
        <v>5</v>
      </c>
    </row>
    <row r="33" spans="1:35" ht="15.75" hidden="1" customHeight="1" thickBot="1" x14ac:dyDescent="0.3">
      <c r="A33" s="477"/>
      <c r="B33" s="480"/>
      <c r="C33" s="483"/>
      <c r="D33" s="27" t="s">
        <v>441</v>
      </c>
      <c r="E33" s="2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207</v>
      </c>
      <c r="AI33" s="193">
        <v>5</v>
      </c>
    </row>
    <row r="34" spans="1:35" ht="15" customHeight="1" x14ac:dyDescent="0.25">
      <c r="A34" s="475">
        <v>6</v>
      </c>
      <c r="B34" s="478">
        <v>6</v>
      </c>
      <c r="C34" s="481" t="s">
        <v>221</v>
      </c>
      <c r="D34" s="23" t="s">
        <v>221</v>
      </c>
      <c r="E34" s="24" t="s">
        <v>32</v>
      </c>
      <c r="F34" s="368">
        <v>6</v>
      </c>
      <c r="G34" s="236">
        <v>4</v>
      </c>
      <c r="H34" s="222">
        <v>3</v>
      </c>
      <c r="I34" s="236">
        <v>4</v>
      </c>
      <c r="J34" s="236">
        <v>4</v>
      </c>
      <c r="K34" s="222">
        <v>3</v>
      </c>
      <c r="L34" s="236">
        <v>4</v>
      </c>
      <c r="M34" s="238">
        <v>5</v>
      </c>
      <c r="N34" s="236">
        <v>4</v>
      </c>
      <c r="O34" s="238">
        <v>6</v>
      </c>
      <c r="P34" s="222">
        <v>3</v>
      </c>
      <c r="Q34" s="236">
        <v>5</v>
      </c>
      <c r="R34" s="236">
        <v>4</v>
      </c>
      <c r="S34" s="236">
        <v>4</v>
      </c>
      <c r="T34" s="236">
        <v>4</v>
      </c>
      <c r="U34" s="238">
        <v>6</v>
      </c>
      <c r="V34" s="236">
        <v>5</v>
      </c>
      <c r="W34" s="365">
        <v>4</v>
      </c>
      <c r="X34" s="222">
        <v>3</v>
      </c>
      <c r="Y34" s="226"/>
      <c r="Z34" s="226"/>
      <c r="AA34" s="226"/>
      <c r="AB34" s="226"/>
      <c r="AC34" s="226"/>
      <c r="AD34" s="226"/>
      <c r="AE34" s="226"/>
      <c r="AF34" s="227"/>
      <c r="AG34" s="188">
        <v>81</v>
      </c>
      <c r="AH34" s="189">
        <v>81</v>
      </c>
      <c r="AI34" s="189">
        <v>6</v>
      </c>
    </row>
    <row r="35" spans="1:35" ht="15" customHeight="1" x14ac:dyDescent="0.25">
      <c r="A35" s="476"/>
      <c r="B35" s="479"/>
      <c r="C35" s="482"/>
      <c r="D35" s="25" t="s">
        <v>221</v>
      </c>
      <c r="E35" s="26" t="s">
        <v>33</v>
      </c>
      <c r="F35" s="367">
        <v>5</v>
      </c>
      <c r="G35" s="239">
        <v>5</v>
      </c>
      <c r="H35" s="237">
        <v>4</v>
      </c>
      <c r="I35" s="239">
        <v>5</v>
      </c>
      <c r="J35" s="237">
        <v>4</v>
      </c>
      <c r="K35" s="239">
        <v>5</v>
      </c>
      <c r="L35" s="225">
        <v>3</v>
      </c>
      <c r="M35" s="239">
        <v>5</v>
      </c>
      <c r="N35" s="225">
        <v>3</v>
      </c>
      <c r="O35" s="237">
        <v>4</v>
      </c>
      <c r="P35" s="237">
        <v>4</v>
      </c>
      <c r="Q35" s="237">
        <v>5</v>
      </c>
      <c r="R35" s="225">
        <v>3</v>
      </c>
      <c r="S35" s="237">
        <v>4</v>
      </c>
      <c r="T35" s="237">
        <v>4</v>
      </c>
      <c r="U35" s="239">
        <v>5</v>
      </c>
      <c r="V35" s="237">
        <v>5</v>
      </c>
      <c r="W35" s="349">
        <v>4</v>
      </c>
      <c r="X35" s="237">
        <v>4</v>
      </c>
      <c r="Y35" s="228"/>
      <c r="Z35" s="228"/>
      <c r="AA35" s="228"/>
      <c r="AB35" s="228"/>
      <c r="AC35" s="228"/>
      <c r="AD35" s="228"/>
      <c r="AE35" s="228"/>
      <c r="AF35" s="229"/>
      <c r="AG35" s="190">
        <v>81</v>
      </c>
      <c r="AH35" s="191">
        <v>162</v>
      </c>
      <c r="AI35" s="191">
        <v>6</v>
      </c>
    </row>
    <row r="36" spans="1:35" ht="15" customHeight="1" x14ac:dyDescent="0.25">
      <c r="A36" s="476"/>
      <c r="B36" s="479"/>
      <c r="C36" s="482"/>
      <c r="D36" s="25" t="s">
        <v>221</v>
      </c>
      <c r="E36" s="26" t="s">
        <v>34</v>
      </c>
      <c r="F36" s="364">
        <v>4</v>
      </c>
      <c r="G36" s="239">
        <v>6</v>
      </c>
      <c r="H36" s="239">
        <v>5</v>
      </c>
      <c r="I36" s="239">
        <v>5</v>
      </c>
      <c r="J36" s="225">
        <v>3</v>
      </c>
      <c r="K36" s="225">
        <v>3</v>
      </c>
      <c r="L36" s="225">
        <v>3</v>
      </c>
      <c r="M36" s="225">
        <v>3</v>
      </c>
      <c r="N36" s="237">
        <v>4</v>
      </c>
      <c r="O36" s="239">
        <v>5</v>
      </c>
      <c r="P36" s="239">
        <v>5</v>
      </c>
      <c r="Q36" s="237">
        <v>5</v>
      </c>
      <c r="R36" s="237">
        <v>4</v>
      </c>
      <c r="S36" s="237">
        <v>4</v>
      </c>
      <c r="T36" s="237">
        <v>4</v>
      </c>
      <c r="U36" s="237">
        <v>4</v>
      </c>
      <c r="V36" s="237">
        <v>5</v>
      </c>
      <c r="W36" s="349">
        <v>4</v>
      </c>
      <c r="X36" s="237">
        <v>4</v>
      </c>
      <c r="Y36" s="228"/>
      <c r="Z36" s="228"/>
      <c r="AA36" s="228"/>
      <c r="AB36" s="228"/>
      <c r="AC36" s="228"/>
      <c r="AD36" s="228"/>
      <c r="AE36" s="228"/>
      <c r="AF36" s="229"/>
      <c r="AG36" s="190">
        <v>80</v>
      </c>
      <c r="AH36" s="191">
        <v>242</v>
      </c>
      <c r="AI36" s="191">
        <v>6</v>
      </c>
    </row>
    <row r="37" spans="1:35" ht="15.75" customHeight="1" thickBot="1" x14ac:dyDescent="0.3">
      <c r="A37" s="476"/>
      <c r="B37" s="479"/>
      <c r="C37" s="482"/>
      <c r="D37" s="25" t="s">
        <v>221</v>
      </c>
      <c r="E37" s="26" t="s">
        <v>35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242</v>
      </c>
      <c r="AI37" s="191">
        <v>6</v>
      </c>
    </row>
    <row r="38" spans="1:35" ht="15.75" hidden="1" customHeight="1" thickBot="1" x14ac:dyDescent="0.3">
      <c r="A38" s="477"/>
      <c r="B38" s="480"/>
      <c r="C38" s="483"/>
      <c r="D38" s="27" t="s">
        <v>221</v>
      </c>
      <c r="E38" s="2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242</v>
      </c>
      <c r="AI38" s="193">
        <v>6</v>
      </c>
    </row>
    <row r="39" spans="1:35" ht="15" customHeight="1" x14ac:dyDescent="0.25">
      <c r="A39" s="475">
        <v>7</v>
      </c>
      <c r="B39" s="478">
        <v>7</v>
      </c>
      <c r="C39" s="481" t="s">
        <v>381</v>
      </c>
      <c r="D39" s="23" t="s">
        <v>381</v>
      </c>
      <c r="E39" s="24" t="s">
        <v>32</v>
      </c>
      <c r="F39" s="363">
        <v>4</v>
      </c>
      <c r="G39" s="238">
        <v>5</v>
      </c>
      <c r="H39" s="238">
        <v>5</v>
      </c>
      <c r="I39" s="236">
        <v>4</v>
      </c>
      <c r="J39" s="238">
        <v>6</v>
      </c>
      <c r="K39" s="238">
        <v>6</v>
      </c>
      <c r="L39" s="236">
        <v>4</v>
      </c>
      <c r="M39" s="238">
        <v>7</v>
      </c>
      <c r="N39" s="236">
        <v>4</v>
      </c>
      <c r="O39" s="238">
        <v>5</v>
      </c>
      <c r="P39" s="238">
        <v>5</v>
      </c>
      <c r="Q39" s="238">
        <v>6</v>
      </c>
      <c r="R39" s="236">
        <v>4</v>
      </c>
      <c r="S39" s="238">
        <v>5</v>
      </c>
      <c r="T39" s="238">
        <v>5</v>
      </c>
      <c r="U39" s="238">
        <v>5</v>
      </c>
      <c r="V39" s="236">
        <v>5</v>
      </c>
      <c r="W39" s="350">
        <v>5</v>
      </c>
      <c r="X39" s="238">
        <v>6</v>
      </c>
      <c r="Y39" s="226"/>
      <c r="Z39" s="226"/>
      <c r="AA39" s="226"/>
      <c r="AB39" s="226"/>
      <c r="AC39" s="226"/>
      <c r="AD39" s="226"/>
      <c r="AE39" s="226"/>
      <c r="AF39" s="227"/>
      <c r="AG39" s="188">
        <v>96</v>
      </c>
      <c r="AH39" s="189">
        <v>96</v>
      </c>
      <c r="AI39" s="189">
        <v>7</v>
      </c>
    </row>
    <row r="40" spans="1:35" ht="15" customHeight="1" x14ac:dyDescent="0.25">
      <c r="A40" s="476"/>
      <c r="B40" s="479"/>
      <c r="C40" s="482"/>
      <c r="D40" s="25" t="s">
        <v>381</v>
      </c>
      <c r="E40" s="26" t="s">
        <v>33</v>
      </c>
      <c r="F40" s="367">
        <v>5</v>
      </c>
      <c r="G40" s="239">
        <v>6</v>
      </c>
      <c r="H40" s="239">
        <v>5</v>
      </c>
      <c r="I40" s="237">
        <v>4</v>
      </c>
      <c r="J40" s="239">
        <v>6</v>
      </c>
      <c r="K40" s="237">
        <v>4</v>
      </c>
      <c r="L40" s="237">
        <v>4</v>
      </c>
      <c r="M40" s="239">
        <v>5</v>
      </c>
      <c r="N40" s="237">
        <v>4</v>
      </c>
      <c r="O40" s="225">
        <v>3</v>
      </c>
      <c r="P40" s="239">
        <v>5</v>
      </c>
      <c r="Q40" s="239">
        <v>6</v>
      </c>
      <c r="R40" s="239">
        <v>6</v>
      </c>
      <c r="S40" s="237">
        <v>4</v>
      </c>
      <c r="T40" s="237">
        <v>4</v>
      </c>
      <c r="U40" s="237">
        <v>4</v>
      </c>
      <c r="V40" s="239">
        <v>7</v>
      </c>
      <c r="W40" s="366">
        <v>5</v>
      </c>
      <c r="X40" s="237">
        <v>4</v>
      </c>
      <c r="Y40" s="228"/>
      <c r="Z40" s="228"/>
      <c r="AA40" s="228"/>
      <c r="AB40" s="228"/>
      <c r="AC40" s="228"/>
      <c r="AD40" s="228"/>
      <c r="AE40" s="228"/>
      <c r="AF40" s="229"/>
      <c r="AG40" s="190">
        <v>91</v>
      </c>
      <c r="AH40" s="191">
        <v>187</v>
      </c>
      <c r="AI40" s="191">
        <v>7</v>
      </c>
    </row>
    <row r="41" spans="1:35" ht="15" customHeight="1" x14ac:dyDescent="0.25">
      <c r="A41" s="476"/>
      <c r="B41" s="479"/>
      <c r="C41" s="482"/>
      <c r="D41" s="25" t="s">
        <v>381</v>
      </c>
      <c r="E41" s="26" t="s">
        <v>34</v>
      </c>
      <c r="F41" s="367">
        <v>5</v>
      </c>
      <c r="G41" s="237">
        <v>4</v>
      </c>
      <c r="H41" s="237">
        <v>4</v>
      </c>
      <c r="I41" s="237">
        <v>4</v>
      </c>
      <c r="J41" s="239">
        <v>5</v>
      </c>
      <c r="K41" s="239">
        <v>5</v>
      </c>
      <c r="L41" s="239">
        <v>5</v>
      </c>
      <c r="M41" s="237">
        <v>4</v>
      </c>
      <c r="N41" s="237">
        <v>4</v>
      </c>
      <c r="O41" s="225">
        <v>3</v>
      </c>
      <c r="P41" s="237">
        <v>4</v>
      </c>
      <c r="Q41" s="237">
        <v>5</v>
      </c>
      <c r="R41" s="237">
        <v>4</v>
      </c>
      <c r="S41" s="237">
        <v>4</v>
      </c>
      <c r="T41" s="237">
        <v>4</v>
      </c>
      <c r="U41" s="239">
        <v>6</v>
      </c>
      <c r="V41" s="239">
        <v>6</v>
      </c>
      <c r="W41" s="349">
        <v>4</v>
      </c>
      <c r="X41" s="237">
        <v>4</v>
      </c>
      <c r="Y41" s="228"/>
      <c r="Z41" s="228"/>
      <c r="AA41" s="228"/>
      <c r="AB41" s="228"/>
      <c r="AC41" s="228"/>
      <c r="AD41" s="228"/>
      <c r="AE41" s="228"/>
      <c r="AF41" s="229"/>
      <c r="AG41" s="190">
        <v>84</v>
      </c>
      <c r="AH41" s="191">
        <v>271</v>
      </c>
      <c r="AI41" s="191">
        <v>7</v>
      </c>
    </row>
    <row r="42" spans="1:35" ht="15.75" customHeight="1" thickBot="1" x14ac:dyDescent="0.3">
      <c r="A42" s="476"/>
      <c r="B42" s="479"/>
      <c r="C42" s="482"/>
      <c r="D42" s="25" t="s">
        <v>381</v>
      </c>
      <c r="E42" s="26" t="s">
        <v>35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271</v>
      </c>
      <c r="AI42" s="191">
        <v>7</v>
      </c>
    </row>
    <row r="43" spans="1:35" ht="15.75" hidden="1" customHeight="1" thickBot="1" x14ac:dyDescent="0.3">
      <c r="A43" s="477"/>
      <c r="B43" s="480"/>
      <c r="C43" s="483"/>
      <c r="D43" s="27" t="s">
        <v>381</v>
      </c>
      <c r="E43" s="2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271</v>
      </c>
      <c r="AI43" s="193">
        <v>7</v>
      </c>
    </row>
    <row r="44" spans="1:35" ht="15" hidden="1" customHeight="1" x14ac:dyDescent="0.25">
      <c r="A44" s="475">
        <v>8</v>
      </c>
      <c r="B44" s="478" t="e">
        <v>#N/A</v>
      </c>
      <c r="C44" s="481" t="e">
        <v>#N/A</v>
      </c>
      <c r="D44" s="23" t="e">
        <v>#N/A</v>
      </c>
      <c r="E44" s="24" t="s">
        <v>32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76"/>
      <c r="B45" s="479"/>
      <c r="C45" s="482"/>
      <c r="D45" s="25" t="e">
        <v>#N/A</v>
      </c>
      <c r="E45" s="26" t="s">
        <v>33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76"/>
      <c r="B46" s="479"/>
      <c r="C46" s="482"/>
      <c r="D46" s="25" t="e">
        <v>#N/A</v>
      </c>
      <c r="E46" s="26" t="s">
        <v>34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76"/>
      <c r="B47" s="479"/>
      <c r="C47" s="482"/>
      <c r="D47" s="25" t="e">
        <v>#N/A</v>
      </c>
      <c r="E47" s="26" t="s">
        <v>35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77"/>
      <c r="B48" s="480"/>
      <c r="C48" s="483"/>
      <c r="D48" s="27" t="e">
        <v>#N/A</v>
      </c>
      <c r="E48" s="2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75">
        <v>9</v>
      </c>
      <c r="B49" s="478" t="e">
        <v>#N/A</v>
      </c>
      <c r="C49" s="481" t="e">
        <v>#N/A</v>
      </c>
      <c r="D49" s="23" t="e">
        <v>#N/A</v>
      </c>
      <c r="E49" s="24" t="s">
        <v>32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76"/>
      <c r="B50" s="479"/>
      <c r="C50" s="482"/>
      <c r="D50" s="25" t="e">
        <v>#N/A</v>
      </c>
      <c r="E50" s="26" t="s">
        <v>33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76"/>
      <c r="B51" s="479"/>
      <c r="C51" s="482"/>
      <c r="D51" s="25" t="e">
        <v>#N/A</v>
      </c>
      <c r="E51" s="26" t="s">
        <v>34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76"/>
      <c r="B52" s="479"/>
      <c r="C52" s="482"/>
      <c r="D52" s="25" t="e">
        <v>#N/A</v>
      </c>
      <c r="E52" s="26" t="s">
        <v>35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77"/>
      <c r="B53" s="480"/>
      <c r="C53" s="483"/>
      <c r="D53" s="27" t="e">
        <v>#N/A</v>
      </c>
      <c r="E53" s="2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75">
        <v>10</v>
      </c>
      <c r="B54" s="478" t="e">
        <v>#N/A</v>
      </c>
      <c r="C54" s="481" t="e">
        <v>#N/A</v>
      </c>
      <c r="D54" s="23" t="e">
        <v>#N/A</v>
      </c>
      <c r="E54" s="24" t="s">
        <v>32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76"/>
      <c r="B55" s="479"/>
      <c r="C55" s="482"/>
      <c r="D55" s="25" t="e">
        <v>#N/A</v>
      </c>
      <c r="E55" s="26" t="s">
        <v>33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76"/>
      <c r="B56" s="479"/>
      <c r="C56" s="482"/>
      <c r="D56" s="25" t="e">
        <v>#N/A</v>
      </c>
      <c r="E56" s="26" t="s">
        <v>34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76"/>
      <c r="B57" s="479"/>
      <c r="C57" s="482"/>
      <c r="D57" s="25" t="e">
        <v>#N/A</v>
      </c>
      <c r="E57" s="26" t="s">
        <v>35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77"/>
      <c r="B58" s="480"/>
      <c r="C58" s="483"/>
      <c r="D58" s="27" t="e">
        <v>#N/A</v>
      </c>
      <c r="E58" s="2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5">
        <v>11</v>
      </c>
      <c r="B59" s="478" t="e">
        <v>#N/A</v>
      </c>
      <c r="C59" s="481" t="e">
        <v>#N/A</v>
      </c>
      <c r="D59" s="23" t="e">
        <v>#N/A</v>
      </c>
      <c r="E59" s="24" t="s">
        <v>32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76"/>
      <c r="B60" s="479"/>
      <c r="C60" s="482"/>
      <c r="D60" s="25" t="e">
        <v>#N/A</v>
      </c>
      <c r="E60" s="26" t="s">
        <v>33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6"/>
      <c r="B61" s="479"/>
      <c r="C61" s="482"/>
      <c r="D61" s="25" t="e">
        <v>#N/A</v>
      </c>
      <c r="E61" s="26" t="s">
        <v>34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76"/>
      <c r="B62" s="479"/>
      <c r="C62" s="482"/>
      <c r="D62" s="25" t="e">
        <v>#N/A</v>
      </c>
      <c r="E62" s="26" t="s">
        <v>35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77"/>
      <c r="B63" s="480"/>
      <c r="C63" s="483"/>
      <c r="D63" s="27" t="e">
        <v>#N/A</v>
      </c>
      <c r="E63" s="2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5">
        <v>12</v>
      </c>
      <c r="B64" s="478" t="e">
        <v>#N/A</v>
      </c>
      <c r="C64" s="481" t="e">
        <v>#N/A</v>
      </c>
      <c r="D64" s="23" t="e">
        <v>#N/A</v>
      </c>
      <c r="E64" s="24" t="s">
        <v>32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76"/>
      <c r="B65" s="479"/>
      <c r="C65" s="482"/>
      <c r="D65" s="25" t="e">
        <v>#N/A</v>
      </c>
      <c r="E65" s="26" t="s">
        <v>33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6"/>
      <c r="B66" s="479"/>
      <c r="C66" s="482"/>
      <c r="D66" s="25" t="e">
        <v>#N/A</v>
      </c>
      <c r="E66" s="26" t="s">
        <v>34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76"/>
      <c r="B67" s="479"/>
      <c r="C67" s="482"/>
      <c r="D67" s="25" t="e">
        <v>#N/A</v>
      </c>
      <c r="E67" s="26" t="s">
        <v>35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7"/>
      <c r="B68" s="480"/>
      <c r="C68" s="483"/>
      <c r="D68" s="27" t="e">
        <v>#N/A</v>
      </c>
      <c r="E68" s="2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5">
        <v>13</v>
      </c>
      <c r="B69" s="478" t="e">
        <v>#N/A</v>
      </c>
      <c r="C69" s="481" t="e">
        <v>#N/A</v>
      </c>
      <c r="D69" s="23" t="e">
        <v>#N/A</v>
      </c>
      <c r="E69" s="24" t="s">
        <v>32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76"/>
      <c r="B70" s="479"/>
      <c r="C70" s="482"/>
      <c r="D70" s="25" t="e">
        <v>#N/A</v>
      </c>
      <c r="E70" s="26" t="s">
        <v>33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6"/>
      <c r="B71" s="479"/>
      <c r="C71" s="482"/>
      <c r="D71" s="25" t="e">
        <v>#N/A</v>
      </c>
      <c r="E71" s="26" t="s">
        <v>34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76"/>
      <c r="B72" s="479"/>
      <c r="C72" s="482"/>
      <c r="D72" s="25" t="e">
        <v>#N/A</v>
      </c>
      <c r="E72" s="26" t="s">
        <v>35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7"/>
      <c r="B73" s="480"/>
      <c r="C73" s="483"/>
      <c r="D73" s="27" t="e">
        <v>#N/A</v>
      </c>
      <c r="E73" s="2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5">
        <v>14</v>
      </c>
      <c r="B74" s="478" t="e">
        <v>#N/A</v>
      </c>
      <c r="C74" s="481" t="e">
        <v>#N/A</v>
      </c>
      <c r="D74" s="23" t="e">
        <v>#N/A</v>
      </c>
      <c r="E74" s="24" t="s">
        <v>32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76"/>
      <c r="B75" s="479"/>
      <c r="C75" s="482"/>
      <c r="D75" s="25" t="e">
        <v>#N/A</v>
      </c>
      <c r="E75" s="26" t="s">
        <v>33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6"/>
      <c r="B76" s="479"/>
      <c r="C76" s="482"/>
      <c r="D76" s="25" t="e">
        <v>#N/A</v>
      </c>
      <c r="E76" s="26" t="s">
        <v>34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76"/>
      <c r="B77" s="479"/>
      <c r="C77" s="482"/>
      <c r="D77" s="25" t="e">
        <v>#N/A</v>
      </c>
      <c r="E77" s="26" t="s">
        <v>35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7"/>
      <c r="B78" s="480"/>
      <c r="C78" s="483"/>
      <c r="D78" s="27" t="e">
        <v>#N/A</v>
      </c>
      <c r="E78" s="2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5">
        <v>15</v>
      </c>
      <c r="B79" s="478" t="e">
        <v>#N/A</v>
      </c>
      <c r="C79" s="481" t="e">
        <v>#N/A</v>
      </c>
      <c r="D79" s="23" t="e">
        <v>#N/A</v>
      </c>
      <c r="E79" s="24" t="s">
        <v>32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76"/>
      <c r="B80" s="479"/>
      <c r="C80" s="482"/>
      <c r="D80" s="25" t="e">
        <v>#N/A</v>
      </c>
      <c r="E80" s="26" t="s">
        <v>33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6"/>
      <c r="B81" s="479"/>
      <c r="C81" s="482"/>
      <c r="D81" s="25" t="e">
        <v>#N/A</v>
      </c>
      <c r="E81" s="26" t="s">
        <v>34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76"/>
      <c r="B82" s="479"/>
      <c r="C82" s="482"/>
      <c r="D82" s="25" t="e">
        <v>#N/A</v>
      </c>
      <c r="E82" s="26" t="s">
        <v>35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7"/>
      <c r="B83" s="480"/>
      <c r="C83" s="483"/>
      <c r="D83" s="27" t="e">
        <v>#N/A</v>
      </c>
      <c r="E83" s="2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5">
        <v>16</v>
      </c>
      <c r="B84" s="478" t="e">
        <v>#N/A</v>
      </c>
      <c r="C84" s="481" t="e">
        <v>#N/A</v>
      </c>
      <c r="D84" s="23" t="e">
        <v>#N/A</v>
      </c>
      <c r="E84" s="24" t="s">
        <v>32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76"/>
      <c r="B85" s="479"/>
      <c r="C85" s="482"/>
      <c r="D85" s="25" t="e">
        <v>#N/A</v>
      </c>
      <c r="E85" s="26" t="s">
        <v>33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6"/>
      <c r="B86" s="479"/>
      <c r="C86" s="482"/>
      <c r="D86" s="25" t="e">
        <v>#N/A</v>
      </c>
      <c r="E86" s="26" t="s">
        <v>34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76"/>
      <c r="B87" s="479"/>
      <c r="C87" s="482"/>
      <c r="D87" s="25" t="e">
        <v>#N/A</v>
      </c>
      <c r="E87" s="26" t="s">
        <v>35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7"/>
      <c r="B88" s="480"/>
      <c r="C88" s="483"/>
      <c r="D88" s="27" t="e">
        <v>#N/A</v>
      </c>
      <c r="E88" s="2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5">
        <v>17</v>
      </c>
      <c r="B89" s="478" t="e">
        <v>#N/A</v>
      </c>
      <c r="C89" s="481" t="e">
        <v>#N/A</v>
      </c>
      <c r="D89" s="23" t="e">
        <v>#N/A</v>
      </c>
      <c r="E89" s="24" t="s">
        <v>32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76"/>
      <c r="B90" s="479"/>
      <c r="C90" s="482"/>
      <c r="D90" s="25" t="e">
        <v>#N/A</v>
      </c>
      <c r="E90" s="26" t="s">
        <v>33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6"/>
      <c r="B91" s="479"/>
      <c r="C91" s="482"/>
      <c r="D91" s="25" t="e">
        <v>#N/A</v>
      </c>
      <c r="E91" s="26" t="s">
        <v>34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76"/>
      <c r="B92" s="479"/>
      <c r="C92" s="482"/>
      <c r="D92" s="25" t="e">
        <v>#N/A</v>
      </c>
      <c r="E92" s="26" t="s">
        <v>35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7"/>
      <c r="B93" s="480"/>
      <c r="C93" s="483"/>
      <c r="D93" s="27" t="e">
        <v>#N/A</v>
      </c>
      <c r="E93" s="2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5">
        <v>18</v>
      </c>
      <c r="B94" s="478" t="e">
        <v>#N/A</v>
      </c>
      <c r="C94" s="481" t="e">
        <v>#N/A</v>
      </c>
      <c r="D94" s="23" t="e">
        <v>#N/A</v>
      </c>
      <c r="E94" s="24" t="s">
        <v>32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76"/>
      <c r="B95" s="479"/>
      <c r="C95" s="482"/>
      <c r="D95" s="25" t="e">
        <v>#N/A</v>
      </c>
      <c r="E95" s="26" t="s">
        <v>33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6"/>
      <c r="B96" s="479"/>
      <c r="C96" s="482"/>
      <c r="D96" s="25" t="e">
        <v>#N/A</v>
      </c>
      <c r="E96" s="26" t="s">
        <v>34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76"/>
      <c r="B97" s="479"/>
      <c r="C97" s="482"/>
      <c r="D97" s="25" t="e">
        <v>#N/A</v>
      </c>
      <c r="E97" s="26" t="s">
        <v>35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7"/>
      <c r="B98" s="480"/>
      <c r="C98" s="483"/>
      <c r="D98" s="27" t="e">
        <v>#N/A</v>
      </c>
      <c r="E98" s="2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5">
        <v>19</v>
      </c>
      <c r="B99" s="478" t="e">
        <v>#N/A</v>
      </c>
      <c r="C99" s="481" t="e">
        <v>#N/A</v>
      </c>
      <c r="D99" s="23" t="e">
        <v>#N/A</v>
      </c>
      <c r="E99" s="24" t="s">
        <v>32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76"/>
      <c r="B100" s="479"/>
      <c r="C100" s="482"/>
      <c r="D100" s="25" t="e">
        <v>#N/A</v>
      </c>
      <c r="E100" s="26" t="s">
        <v>33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6"/>
      <c r="B101" s="479"/>
      <c r="C101" s="482"/>
      <c r="D101" s="25" t="e">
        <v>#N/A</v>
      </c>
      <c r="E101" s="26" t="s">
        <v>34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76"/>
      <c r="B102" s="479"/>
      <c r="C102" s="482"/>
      <c r="D102" s="25" t="e">
        <v>#N/A</v>
      </c>
      <c r="E102" s="26" t="s">
        <v>35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7"/>
      <c r="B103" s="480"/>
      <c r="C103" s="483"/>
      <c r="D103" s="27" t="e">
        <v>#N/A</v>
      </c>
      <c r="E103" s="2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5">
        <v>20</v>
      </c>
      <c r="B104" s="478" t="e">
        <v>#N/A</v>
      </c>
      <c r="C104" s="481" t="e">
        <v>#N/A</v>
      </c>
      <c r="D104" s="23" t="e">
        <v>#N/A</v>
      </c>
      <c r="E104" s="24" t="s">
        <v>32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76"/>
      <c r="B105" s="479"/>
      <c r="C105" s="482"/>
      <c r="D105" s="25" t="e">
        <v>#N/A</v>
      </c>
      <c r="E105" s="26" t="s">
        <v>33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6"/>
      <c r="B106" s="479"/>
      <c r="C106" s="482"/>
      <c r="D106" s="25" t="e">
        <v>#N/A</v>
      </c>
      <c r="E106" s="26" t="s">
        <v>34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76"/>
      <c r="B107" s="479"/>
      <c r="C107" s="482"/>
      <c r="D107" s="25" t="e">
        <v>#N/A</v>
      </c>
      <c r="E107" s="26" t="s">
        <v>35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7"/>
      <c r="B108" s="480"/>
      <c r="C108" s="483"/>
      <c r="D108" s="27" t="e">
        <v>#N/A</v>
      </c>
      <c r="E108" s="2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5">
        <v>21</v>
      </c>
      <c r="B109" s="478" t="e">
        <v>#N/A</v>
      </c>
      <c r="C109" s="481" t="e">
        <v>#N/A</v>
      </c>
      <c r="D109" s="23" t="e">
        <v>#N/A</v>
      </c>
      <c r="E109" s="24" t="s">
        <v>32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76"/>
      <c r="B110" s="479"/>
      <c r="C110" s="482"/>
      <c r="D110" s="25" t="e">
        <v>#N/A</v>
      </c>
      <c r="E110" s="26" t="s">
        <v>33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6"/>
      <c r="B111" s="479"/>
      <c r="C111" s="482"/>
      <c r="D111" s="25" t="e">
        <v>#N/A</v>
      </c>
      <c r="E111" s="26" t="s">
        <v>34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76"/>
      <c r="B112" s="479"/>
      <c r="C112" s="482"/>
      <c r="D112" s="25" t="e">
        <v>#N/A</v>
      </c>
      <c r="E112" s="26" t="s">
        <v>35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7"/>
      <c r="B113" s="480"/>
      <c r="C113" s="483"/>
      <c r="D113" s="27" t="e">
        <v>#N/A</v>
      </c>
      <c r="E113" s="2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5">
        <v>22</v>
      </c>
      <c r="B114" s="478" t="e">
        <v>#N/A</v>
      </c>
      <c r="C114" s="481" t="e">
        <v>#N/A</v>
      </c>
      <c r="D114" s="23" t="e">
        <v>#N/A</v>
      </c>
      <c r="E114" s="24" t="s">
        <v>32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76"/>
      <c r="B115" s="479"/>
      <c r="C115" s="482"/>
      <c r="D115" s="25" t="e">
        <v>#N/A</v>
      </c>
      <c r="E115" s="26" t="s">
        <v>33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6"/>
      <c r="B116" s="479"/>
      <c r="C116" s="482"/>
      <c r="D116" s="25" t="e">
        <v>#N/A</v>
      </c>
      <c r="E116" s="26" t="s">
        <v>34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76"/>
      <c r="B117" s="479"/>
      <c r="C117" s="482"/>
      <c r="D117" s="25" t="e">
        <v>#N/A</v>
      </c>
      <c r="E117" s="26" t="s">
        <v>35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7"/>
      <c r="B118" s="480"/>
      <c r="C118" s="483"/>
      <c r="D118" s="27" t="e">
        <v>#N/A</v>
      </c>
      <c r="E118" s="2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5">
        <v>23</v>
      </c>
      <c r="B119" s="478" t="e">
        <v>#N/A</v>
      </c>
      <c r="C119" s="481" t="e">
        <v>#N/A</v>
      </c>
      <c r="D119" s="23" t="e">
        <v>#N/A</v>
      </c>
      <c r="E119" s="24" t="s">
        <v>32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76"/>
      <c r="B120" s="479"/>
      <c r="C120" s="482"/>
      <c r="D120" s="25" t="e">
        <v>#N/A</v>
      </c>
      <c r="E120" s="26" t="s">
        <v>33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6"/>
      <c r="B121" s="479"/>
      <c r="C121" s="482"/>
      <c r="D121" s="25" t="e">
        <v>#N/A</v>
      </c>
      <c r="E121" s="26" t="s">
        <v>34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76"/>
      <c r="B122" s="479"/>
      <c r="C122" s="482"/>
      <c r="D122" s="25" t="e">
        <v>#N/A</v>
      </c>
      <c r="E122" s="26" t="s">
        <v>35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7"/>
      <c r="B123" s="480"/>
      <c r="C123" s="483"/>
      <c r="D123" s="27" t="e">
        <v>#N/A</v>
      </c>
      <c r="E123" s="2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5">
        <v>24</v>
      </c>
      <c r="B124" s="478" t="e">
        <v>#N/A</v>
      </c>
      <c r="C124" s="481" t="e">
        <v>#N/A</v>
      </c>
      <c r="D124" s="23" t="e">
        <v>#N/A</v>
      </c>
      <c r="E124" s="24" t="s">
        <v>32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76"/>
      <c r="B125" s="479"/>
      <c r="C125" s="482"/>
      <c r="D125" s="25" t="e">
        <v>#N/A</v>
      </c>
      <c r="E125" s="26" t="s">
        <v>33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6"/>
      <c r="B126" s="479"/>
      <c r="C126" s="482"/>
      <c r="D126" s="25" t="e">
        <v>#N/A</v>
      </c>
      <c r="E126" s="26" t="s">
        <v>34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76"/>
      <c r="B127" s="479"/>
      <c r="C127" s="482"/>
      <c r="D127" s="25" t="e">
        <v>#N/A</v>
      </c>
      <c r="E127" s="26" t="s">
        <v>35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7"/>
      <c r="B128" s="480"/>
      <c r="C128" s="483"/>
      <c r="D128" s="27" t="e">
        <v>#N/A</v>
      </c>
      <c r="E128" s="2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5">
        <v>25</v>
      </c>
      <c r="B129" s="478" t="e">
        <v>#N/A</v>
      </c>
      <c r="C129" s="481" t="e">
        <v>#N/A</v>
      </c>
      <c r="D129" s="23" t="e">
        <v>#N/A</v>
      </c>
      <c r="E129" s="24" t="s">
        <v>32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76"/>
      <c r="B130" s="479"/>
      <c r="C130" s="482"/>
      <c r="D130" s="25" t="e">
        <v>#N/A</v>
      </c>
      <c r="E130" s="26" t="s">
        <v>33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6"/>
      <c r="B131" s="479"/>
      <c r="C131" s="482"/>
      <c r="D131" s="25" t="e">
        <v>#N/A</v>
      </c>
      <c r="E131" s="26" t="s">
        <v>34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76"/>
      <c r="B132" s="479"/>
      <c r="C132" s="482"/>
      <c r="D132" s="25" t="e">
        <v>#N/A</v>
      </c>
      <c r="E132" s="26" t="s">
        <v>35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7"/>
      <c r="B133" s="480"/>
      <c r="C133" s="483"/>
      <c r="D133" s="27" t="e">
        <v>#N/A</v>
      </c>
      <c r="E133" s="2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5">
        <v>26</v>
      </c>
      <c r="B134" s="478" t="e">
        <v>#N/A</v>
      </c>
      <c r="C134" s="481" t="e">
        <v>#N/A</v>
      </c>
      <c r="D134" s="23" t="e">
        <v>#N/A</v>
      </c>
      <c r="E134" s="24" t="s">
        <v>32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76"/>
      <c r="B135" s="479"/>
      <c r="C135" s="482"/>
      <c r="D135" s="25" t="e">
        <v>#N/A</v>
      </c>
      <c r="E135" s="26" t="s">
        <v>33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6"/>
      <c r="B136" s="479"/>
      <c r="C136" s="482"/>
      <c r="D136" s="25" t="e">
        <v>#N/A</v>
      </c>
      <c r="E136" s="26" t="s">
        <v>34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76"/>
      <c r="B137" s="479"/>
      <c r="C137" s="482"/>
      <c r="D137" s="25" t="e">
        <v>#N/A</v>
      </c>
      <c r="E137" s="26" t="s">
        <v>35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7"/>
      <c r="B138" s="480"/>
      <c r="C138" s="483"/>
      <c r="D138" s="27" t="e">
        <v>#N/A</v>
      </c>
      <c r="E138" s="2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5">
        <v>27</v>
      </c>
      <c r="B139" s="478" t="e">
        <v>#N/A</v>
      </c>
      <c r="C139" s="481" t="e">
        <v>#N/A</v>
      </c>
      <c r="D139" s="23" t="e">
        <v>#N/A</v>
      </c>
      <c r="E139" s="24" t="s">
        <v>32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76"/>
      <c r="B140" s="479"/>
      <c r="C140" s="482"/>
      <c r="D140" s="25" t="e">
        <v>#N/A</v>
      </c>
      <c r="E140" s="26" t="s">
        <v>33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6"/>
      <c r="B141" s="479"/>
      <c r="C141" s="482"/>
      <c r="D141" s="25" t="e">
        <v>#N/A</v>
      </c>
      <c r="E141" s="26" t="s">
        <v>34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76"/>
      <c r="B142" s="479"/>
      <c r="C142" s="482"/>
      <c r="D142" s="25" t="e">
        <v>#N/A</v>
      </c>
      <c r="E142" s="26" t="s">
        <v>35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7"/>
      <c r="B143" s="480"/>
      <c r="C143" s="483"/>
      <c r="D143" s="27" t="e">
        <v>#N/A</v>
      </c>
      <c r="E143" s="2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5">
        <v>28</v>
      </c>
      <c r="B144" s="478" t="e">
        <v>#N/A</v>
      </c>
      <c r="C144" s="481" t="e">
        <v>#N/A</v>
      </c>
      <c r="D144" s="23" t="e">
        <v>#N/A</v>
      </c>
      <c r="E144" s="24" t="s">
        <v>32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76"/>
      <c r="B145" s="479"/>
      <c r="C145" s="482"/>
      <c r="D145" s="25" t="e">
        <v>#N/A</v>
      </c>
      <c r="E145" s="26" t="s">
        <v>33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6"/>
      <c r="B146" s="479"/>
      <c r="C146" s="482"/>
      <c r="D146" s="25" t="e">
        <v>#N/A</v>
      </c>
      <c r="E146" s="26" t="s">
        <v>34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76"/>
      <c r="B147" s="479"/>
      <c r="C147" s="482"/>
      <c r="D147" s="25" t="e">
        <v>#N/A</v>
      </c>
      <c r="E147" s="26" t="s">
        <v>35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7"/>
      <c r="B148" s="480"/>
      <c r="C148" s="483"/>
      <c r="D148" s="27" t="e">
        <v>#N/A</v>
      </c>
      <c r="E148" s="2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5">
        <v>29</v>
      </c>
      <c r="B149" s="478" t="e">
        <v>#N/A</v>
      </c>
      <c r="C149" s="481" t="e">
        <v>#N/A</v>
      </c>
      <c r="D149" s="23" t="e">
        <v>#N/A</v>
      </c>
      <c r="E149" s="24" t="s">
        <v>32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76"/>
      <c r="B150" s="479"/>
      <c r="C150" s="482"/>
      <c r="D150" s="25" t="e">
        <v>#N/A</v>
      </c>
      <c r="E150" s="26" t="s">
        <v>33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6"/>
      <c r="B151" s="479"/>
      <c r="C151" s="482"/>
      <c r="D151" s="25" t="e">
        <v>#N/A</v>
      </c>
      <c r="E151" s="26" t="s">
        <v>34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76"/>
      <c r="B152" s="479"/>
      <c r="C152" s="482"/>
      <c r="D152" s="25" t="e">
        <v>#N/A</v>
      </c>
      <c r="E152" s="26" t="s">
        <v>35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7"/>
      <c r="B153" s="480"/>
      <c r="C153" s="483"/>
      <c r="D153" s="27" t="e">
        <v>#N/A</v>
      </c>
      <c r="E153" s="2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5">
        <v>30</v>
      </c>
      <c r="B154" s="478" t="e">
        <v>#N/A</v>
      </c>
      <c r="C154" s="481" t="e">
        <v>#N/A</v>
      </c>
      <c r="D154" s="23" t="e">
        <v>#N/A</v>
      </c>
      <c r="E154" s="24" t="s">
        <v>32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76"/>
      <c r="B155" s="479"/>
      <c r="C155" s="482"/>
      <c r="D155" s="25" t="e">
        <v>#N/A</v>
      </c>
      <c r="E155" s="26" t="s">
        <v>33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6"/>
      <c r="B156" s="479"/>
      <c r="C156" s="482"/>
      <c r="D156" s="25" t="e">
        <v>#N/A</v>
      </c>
      <c r="E156" s="26" t="s">
        <v>34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76"/>
      <c r="B157" s="479"/>
      <c r="C157" s="482"/>
      <c r="D157" s="25" t="e">
        <v>#N/A</v>
      </c>
      <c r="E157" s="26" t="s">
        <v>35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7"/>
      <c r="B158" s="480"/>
      <c r="C158" s="483"/>
      <c r="D158" s="27" t="e">
        <v>#N/A</v>
      </c>
      <c r="E158" s="2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5">
        <v>31</v>
      </c>
      <c r="B159" s="478" t="e">
        <v>#N/A</v>
      </c>
      <c r="C159" s="481" t="e">
        <v>#N/A</v>
      </c>
      <c r="D159" s="23" t="e">
        <v>#N/A</v>
      </c>
      <c r="E159" s="24" t="s">
        <v>32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76"/>
      <c r="B160" s="479"/>
      <c r="C160" s="482"/>
      <c r="D160" s="25" t="e">
        <v>#N/A</v>
      </c>
      <c r="E160" s="26" t="s">
        <v>33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6"/>
      <c r="B161" s="479"/>
      <c r="C161" s="482"/>
      <c r="D161" s="25" t="e">
        <v>#N/A</v>
      </c>
      <c r="E161" s="26" t="s">
        <v>34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76"/>
      <c r="B162" s="479"/>
      <c r="C162" s="482"/>
      <c r="D162" s="25" t="e">
        <v>#N/A</v>
      </c>
      <c r="E162" s="2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7"/>
      <c r="B163" s="480"/>
      <c r="C163" s="483"/>
      <c r="D163" s="27" t="e">
        <v>#N/A</v>
      </c>
      <c r="E163" s="2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5">
        <v>32</v>
      </c>
      <c r="B164" s="478" t="e">
        <v>#N/A</v>
      </c>
      <c r="C164" s="481" t="e">
        <v>#N/A</v>
      </c>
      <c r="D164" s="23" t="e">
        <v>#N/A</v>
      </c>
      <c r="E164" s="24" t="s">
        <v>32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76"/>
      <c r="B165" s="479"/>
      <c r="C165" s="482"/>
      <c r="D165" s="25" t="e">
        <v>#N/A</v>
      </c>
      <c r="E165" s="26" t="s">
        <v>33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6"/>
      <c r="B166" s="479"/>
      <c r="C166" s="482"/>
      <c r="D166" s="25" t="e">
        <v>#N/A</v>
      </c>
      <c r="E166" s="26" t="s">
        <v>34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76"/>
      <c r="B167" s="479"/>
      <c r="C167" s="482"/>
      <c r="D167" s="25" t="e">
        <v>#N/A</v>
      </c>
      <c r="E167" s="2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7"/>
      <c r="B168" s="480"/>
      <c r="C168" s="483"/>
      <c r="D168" s="27" t="e">
        <v>#N/A</v>
      </c>
      <c r="E168" s="2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5">
        <v>33</v>
      </c>
      <c r="B169" s="478" t="e">
        <v>#N/A</v>
      </c>
      <c r="C169" s="481" t="e">
        <v>#N/A</v>
      </c>
      <c r="D169" s="23" t="e">
        <v>#N/A</v>
      </c>
      <c r="E169" s="24" t="s">
        <v>32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76"/>
      <c r="B170" s="479"/>
      <c r="C170" s="482"/>
      <c r="D170" s="25" t="e">
        <v>#N/A</v>
      </c>
      <c r="E170" s="26" t="s">
        <v>33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6"/>
      <c r="B171" s="479"/>
      <c r="C171" s="482"/>
      <c r="D171" s="25" t="e">
        <v>#N/A</v>
      </c>
      <c r="E171" s="26" t="s">
        <v>34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76"/>
      <c r="B172" s="479"/>
      <c r="C172" s="482"/>
      <c r="D172" s="25" t="e">
        <v>#N/A</v>
      </c>
      <c r="E172" s="2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7"/>
      <c r="B173" s="480"/>
      <c r="C173" s="483"/>
      <c r="D173" s="27" t="e">
        <v>#N/A</v>
      </c>
      <c r="E173" s="2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5">
        <v>34</v>
      </c>
      <c r="B174" s="478" t="e">
        <v>#N/A</v>
      </c>
      <c r="C174" s="481" t="e">
        <v>#N/A</v>
      </c>
      <c r="D174" s="23" t="e">
        <v>#N/A</v>
      </c>
      <c r="E174" s="24" t="s">
        <v>32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76"/>
      <c r="B175" s="479"/>
      <c r="C175" s="482"/>
      <c r="D175" s="25" t="e">
        <v>#N/A</v>
      </c>
      <c r="E175" s="26" t="s">
        <v>33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6"/>
      <c r="B176" s="479"/>
      <c r="C176" s="482"/>
      <c r="D176" s="25" t="e">
        <v>#N/A</v>
      </c>
      <c r="E176" s="26" t="s">
        <v>34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76"/>
      <c r="B177" s="479"/>
      <c r="C177" s="482"/>
      <c r="D177" s="25" t="e">
        <v>#N/A</v>
      </c>
      <c r="E177" s="2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7"/>
      <c r="B178" s="480"/>
      <c r="C178" s="483"/>
      <c r="D178" s="27" t="e">
        <v>#N/A</v>
      </c>
      <c r="E178" s="2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5">
        <v>35</v>
      </c>
      <c r="B179" s="478" t="e">
        <v>#N/A</v>
      </c>
      <c r="C179" s="481" t="e">
        <v>#N/A</v>
      </c>
      <c r="D179" s="23" t="e">
        <v>#N/A</v>
      </c>
      <c r="E179" s="24" t="s">
        <v>32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76"/>
      <c r="B180" s="479"/>
      <c r="C180" s="482"/>
      <c r="D180" s="25" t="e">
        <v>#N/A</v>
      </c>
      <c r="E180" s="26" t="s">
        <v>33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6"/>
      <c r="B181" s="479"/>
      <c r="C181" s="482"/>
      <c r="D181" s="25" t="e">
        <v>#N/A</v>
      </c>
      <c r="E181" s="26" t="s">
        <v>34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76"/>
      <c r="B182" s="479"/>
      <c r="C182" s="482"/>
      <c r="D182" s="25" t="e">
        <v>#N/A</v>
      </c>
      <c r="E182" s="2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7"/>
      <c r="B183" s="480"/>
      <c r="C183" s="483"/>
      <c r="D183" s="27" t="e">
        <v>#N/A</v>
      </c>
      <c r="E183" s="2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5">
        <v>36</v>
      </c>
      <c r="B184" s="478" t="e">
        <v>#N/A</v>
      </c>
      <c r="C184" s="481" t="e">
        <v>#N/A</v>
      </c>
      <c r="D184" s="23" t="e">
        <v>#N/A</v>
      </c>
      <c r="E184" s="24" t="s">
        <v>32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76"/>
      <c r="B185" s="479"/>
      <c r="C185" s="482"/>
      <c r="D185" s="25" t="e">
        <v>#N/A</v>
      </c>
      <c r="E185" s="26" t="s">
        <v>33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6"/>
      <c r="B186" s="479"/>
      <c r="C186" s="482"/>
      <c r="D186" s="25" t="e">
        <v>#N/A</v>
      </c>
      <c r="E186" s="26" t="s">
        <v>34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76"/>
      <c r="B187" s="479"/>
      <c r="C187" s="482"/>
      <c r="D187" s="25" t="e">
        <v>#N/A</v>
      </c>
      <c r="E187" s="2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7"/>
      <c r="B188" s="480"/>
      <c r="C188" s="483"/>
      <c r="D188" s="27" t="e">
        <v>#N/A</v>
      </c>
      <c r="E188" s="2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5">
        <v>37</v>
      </c>
      <c r="B189" s="478" t="e">
        <v>#N/A</v>
      </c>
      <c r="C189" s="481" t="e">
        <v>#N/A</v>
      </c>
      <c r="D189" s="23" t="e">
        <v>#N/A</v>
      </c>
      <c r="E189" s="24" t="s">
        <v>32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76"/>
      <c r="B190" s="479"/>
      <c r="C190" s="482"/>
      <c r="D190" s="25" t="e">
        <v>#N/A</v>
      </c>
      <c r="E190" s="26" t="s">
        <v>33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6"/>
      <c r="B191" s="479"/>
      <c r="C191" s="482"/>
      <c r="D191" s="25" t="e">
        <v>#N/A</v>
      </c>
      <c r="E191" s="26" t="s">
        <v>34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76"/>
      <c r="B192" s="479"/>
      <c r="C192" s="482"/>
      <c r="D192" s="25" t="e">
        <v>#N/A</v>
      </c>
      <c r="E192" s="2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7"/>
      <c r="B193" s="480"/>
      <c r="C193" s="483"/>
      <c r="D193" s="27" t="e">
        <v>#N/A</v>
      </c>
      <c r="E193" s="2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5">
        <v>38</v>
      </c>
      <c r="B194" s="478" t="e">
        <v>#N/A</v>
      </c>
      <c r="C194" s="481" t="e">
        <v>#N/A</v>
      </c>
      <c r="D194" s="23" t="e">
        <v>#N/A</v>
      </c>
      <c r="E194" s="24" t="s">
        <v>32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76"/>
      <c r="B195" s="479"/>
      <c r="C195" s="482"/>
      <c r="D195" s="25" t="e">
        <v>#N/A</v>
      </c>
      <c r="E195" s="26" t="s">
        <v>33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6"/>
      <c r="B196" s="479"/>
      <c r="C196" s="482"/>
      <c r="D196" s="25" t="e">
        <v>#N/A</v>
      </c>
      <c r="E196" s="26" t="s">
        <v>34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76"/>
      <c r="B197" s="479"/>
      <c r="C197" s="482"/>
      <c r="D197" s="25" t="e">
        <v>#N/A</v>
      </c>
      <c r="E197" s="2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7"/>
      <c r="B198" s="480"/>
      <c r="C198" s="483"/>
      <c r="D198" s="27" t="e">
        <v>#N/A</v>
      </c>
      <c r="E198" s="2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5">
        <v>39</v>
      </c>
      <c r="B199" s="478" t="e">
        <v>#N/A</v>
      </c>
      <c r="C199" s="481" t="e">
        <v>#N/A</v>
      </c>
      <c r="D199" s="23" t="e">
        <v>#N/A</v>
      </c>
      <c r="E199" s="24" t="s">
        <v>32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76"/>
      <c r="B200" s="479"/>
      <c r="C200" s="482"/>
      <c r="D200" s="25" t="e">
        <v>#N/A</v>
      </c>
      <c r="E200" s="26" t="s">
        <v>33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6"/>
      <c r="B201" s="479"/>
      <c r="C201" s="482"/>
      <c r="D201" s="25" t="e">
        <v>#N/A</v>
      </c>
      <c r="E201" s="26" t="s">
        <v>34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76"/>
      <c r="B202" s="479"/>
      <c r="C202" s="482"/>
      <c r="D202" s="25" t="e">
        <v>#N/A</v>
      </c>
      <c r="E202" s="2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7"/>
      <c r="B203" s="480"/>
      <c r="C203" s="483"/>
      <c r="D203" s="27" t="e">
        <v>#N/A</v>
      </c>
      <c r="E203" s="2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5">
        <v>40</v>
      </c>
      <c r="B204" s="478" t="e">
        <v>#N/A</v>
      </c>
      <c r="C204" s="481" t="e">
        <v>#N/A</v>
      </c>
      <c r="D204" s="23" t="e">
        <v>#N/A</v>
      </c>
      <c r="E204" s="24" t="s">
        <v>32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76"/>
      <c r="B205" s="479"/>
      <c r="C205" s="482"/>
      <c r="D205" s="25" t="e">
        <v>#N/A</v>
      </c>
      <c r="E205" s="26" t="s">
        <v>33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6"/>
      <c r="B206" s="479"/>
      <c r="C206" s="482"/>
      <c r="D206" s="25" t="e">
        <v>#N/A</v>
      </c>
      <c r="E206" s="26" t="s">
        <v>34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76"/>
      <c r="B207" s="479"/>
      <c r="C207" s="482"/>
      <c r="D207" s="25" t="e">
        <v>#N/A</v>
      </c>
      <c r="E207" s="2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7"/>
      <c r="B208" s="480"/>
      <c r="C208" s="483"/>
      <c r="D208" s="27" t="e">
        <v>#N/A</v>
      </c>
      <c r="E208" s="2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5">
        <v>41</v>
      </c>
      <c r="B209" s="478" t="e">
        <v>#N/A</v>
      </c>
      <c r="C209" s="481" t="e">
        <v>#N/A</v>
      </c>
      <c r="D209" s="23" t="e">
        <v>#N/A</v>
      </c>
      <c r="E209" s="24" t="s">
        <v>32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76"/>
      <c r="B210" s="479"/>
      <c r="C210" s="482"/>
      <c r="D210" s="25" t="e">
        <v>#N/A</v>
      </c>
      <c r="E210" s="26" t="s">
        <v>33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6"/>
      <c r="B211" s="479"/>
      <c r="C211" s="482"/>
      <c r="D211" s="25" t="e">
        <v>#N/A</v>
      </c>
      <c r="E211" s="26" t="s">
        <v>34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76"/>
      <c r="B212" s="479"/>
      <c r="C212" s="482"/>
      <c r="D212" s="25" t="e">
        <v>#N/A</v>
      </c>
      <c r="E212" s="2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7"/>
      <c r="B213" s="480"/>
      <c r="C213" s="483"/>
      <c r="D213" s="27" t="e">
        <v>#N/A</v>
      </c>
      <c r="E213" s="2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5">
        <v>42</v>
      </c>
      <c r="B214" s="478" t="e">
        <v>#N/A</v>
      </c>
      <c r="C214" s="481" t="e">
        <v>#N/A</v>
      </c>
      <c r="D214" s="23" t="e">
        <v>#N/A</v>
      </c>
      <c r="E214" s="24" t="s">
        <v>32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76"/>
      <c r="B215" s="479"/>
      <c r="C215" s="482"/>
      <c r="D215" s="25" t="e">
        <v>#N/A</v>
      </c>
      <c r="E215" s="26" t="s">
        <v>33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6"/>
      <c r="B216" s="479"/>
      <c r="C216" s="482"/>
      <c r="D216" s="25" t="e">
        <v>#N/A</v>
      </c>
      <c r="E216" s="26" t="s">
        <v>34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76"/>
      <c r="B217" s="479"/>
      <c r="C217" s="482"/>
      <c r="D217" s="25" t="e">
        <v>#N/A</v>
      </c>
      <c r="E217" s="2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7"/>
      <c r="B218" s="480"/>
      <c r="C218" s="483"/>
      <c r="D218" s="27" t="e">
        <v>#N/A</v>
      </c>
      <c r="E218" s="2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5">
        <v>43</v>
      </c>
      <c r="B219" s="478" t="e">
        <v>#N/A</v>
      </c>
      <c r="C219" s="481" t="e">
        <v>#N/A</v>
      </c>
      <c r="D219" s="23" t="e">
        <v>#N/A</v>
      </c>
      <c r="E219" s="24" t="s">
        <v>32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76"/>
      <c r="B220" s="479"/>
      <c r="C220" s="482"/>
      <c r="D220" s="25" t="e">
        <v>#N/A</v>
      </c>
      <c r="E220" s="26" t="s">
        <v>33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6"/>
      <c r="B221" s="479"/>
      <c r="C221" s="482"/>
      <c r="D221" s="25" t="e">
        <v>#N/A</v>
      </c>
      <c r="E221" s="26" t="s">
        <v>34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76"/>
      <c r="B222" s="479"/>
      <c r="C222" s="482"/>
      <c r="D222" s="25" t="e">
        <v>#N/A</v>
      </c>
      <c r="E222" s="2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7"/>
      <c r="B223" s="480"/>
      <c r="C223" s="483"/>
      <c r="D223" s="27" t="e">
        <v>#N/A</v>
      </c>
      <c r="E223" s="2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5">
        <v>44</v>
      </c>
      <c r="B224" s="478" t="e">
        <v>#N/A</v>
      </c>
      <c r="C224" s="481" t="e">
        <v>#N/A</v>
      </c>
      <c r="D224" s="23" t="e">
        <v>#N/A</v>
      </c>
      <c r="E224" s="24" t="s">
        <v>32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76"/>
      <c r="B225" s="479"/>
      <c r="C225" s="482"/>
      <c r="D225" s="25" t="e">
        <v>#N/A</v>
      </c>
      <c r="E225" s="26" t="s">
        <v>33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6"/>
      <c r="B226" s="479"/>
      <c r="C226" s="482"/>
      <c r="D226" s="25" t="e">
        <v>#N/A</v>
      </c>
      <c r="E226" s="26" t="s">
        <v>34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76"/>
      <c r="B227" s="479"/>
      <c r="C227" s="482"/>
      <c r="D227" s="25" t="e">
        <v>#N/A</v>
      </c>
      <c r="E227" s="2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7"/>
      <c r="B228" s="480"/>
      <c r="C228" s="483"/>
      <c r="D228" s="27" t="e">
        <v>#N/A</v>
      </c>
      <c r="E228" s="2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5">
        <v>45</v>
      </c>
      <c r="B229" s="478" t="e">
        <v>#N/A</v>
      </c>
      <c r="C229" s="481" t="e">
        <v>#N/A</v>
      </c>
      <c r="D229" s="23" t="e">
        <v>#N/A</v>
      </c>
      <c r="E229" s="24" t="s">
        <v>32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76"/>
      <c r="B230" s="479"/>
      <c r="C230" s="482"/>
      <c r="D230" s="25" t="e">
        <v>#N/A</v>
      </c>
      <c r="E230" s="26" t="s">
        <v>33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6"/>
      <c r="B231" s="479"/>
      <c r="C231" s="482"/>
      <c r="D231" s="25" t="e">
        <v>#N/A</v>
      </c>
      <c r="E231" s="26" t="s">
        <v>34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76"/>
      <c r="B232" s="479"/>
      <c r="C232" s="482"/>
      <c r="D232" s="25" t="e">
        <v>#N/A</v>
      </c>
      <c r="E232" s="2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7"/>
      <c r="B233" s="480"/>
      <c r="C233" s="483"/>
      <c r="D233" s="27" t="e">
        <v>#N/A</v>
      </c>
      <c r="E233" s="2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5">
        <v>46</v>
      </c>
      <c r="B234" s="478" t="e">
        <v>#N/A</v>
      </c>
      <c r="C234" s="481" t="e">
        <v>#N/A</v>
      </c>
      <c r="D234" s="23" t="e">
        <v>#N/A</v>
      </c>
      <c r="E234" s="24" t="s">
        <v>32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76"/>
      <c r="B235" s="479"/>
      <c r="C235" s="482"/>
      <c r="D235" s="25" t="e">
        <v>#N/A</v>
      </c>
      <c r="E235" s="26" t="s">
        <v>33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6"/>
      <c r="B236" s="479"/>
      <c r="C236" s="482"/>
      <c r="D236" s="25" t="e">
        <v>#N/A</v>
      </c>
      <c r="E236" s="26" t="s">
        <v>34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76"/>
      <c r="B237" s="479"/>
      <c r="C237" s="482"/>
      <c r="D237" s="25" t="e">
        <v>#N/A</v>
      </c>
      <c r="E237" s="2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7"/>
      <c r="B238" s="480"/>
      <c r="C238" s="483"/>
      <c r="D238" s="27" t="e">
        <v>#N/A</v>
      </c>
      <c r="E238" s="2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5">
        <v>47</v>
      </c>
      <c r="B239" s="478" t="e">
        <v>#N/A</v>
      </c>
      <c r="C239" s="481" t="e">
        <v>#N/A</v>
      </c>
      <c r="D239" s="23" t="e">
        <v>#N/A</v>
      </c>
      <c r="E239" s="24" t="s">
        <v>32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76"/>
      <c r="B240" s="479"/>
      <c r="C240" s="482"/>
      <c r="D240" s="25" t="e">
        <v>#N/A</v>
      </c>
      <c r="E240" s="26" t="s">
        <v>33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6"/>
      <c r="B241" s="479"/>
      <c r="C241" s="482"/>
      <c r="D241" s="25" t="e">
        <v>#N/A</v>
      </c>
      <c r="E241" s="26" t="s">
        <v>34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76"/>
      <c r="B242" s="479"/>
      <c r="C242" s="482"/>
      <c r="D242" s="25" t="e">
        <v>#N/A</v>
      </c>
      <c r="E242" s="2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7"/>
      <c r="B243" s="480"/>
      <c r="C243" s="483"/>
      <c r="D243" s="27" t="e">
        <v>#N/A</v>
      </c>
      <c r="E243" s="2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5">
        <v>48</v>
      </c>
      <c r="B244" s="478" t="e">
        <v>#N/A</v>
      </c>
      <c r="C244" s="481" t="e">
        <v>#N/A</v>
      </c>
      <c r="D244" s="23" t="e">
        <v>#N/A</v>
      </c>
      <c r="E244" s="24" t="s">
        <v>32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76"/>
      <c r="B245" s="479"/>
      <c r="C245" s="482"/>
      <c r="D245" s="25" t="e">
        <v>#N/A</v>
      </c>
      <c r="E245" s="26" t="s">
        <v>33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6"/>
      <c r="B246" s="479"/>
      <c r="C246" s="482"/>
      <c r="D246" s="25" t="e">
        <v>#N/A</v>
      </c>
      <c r="E246" s="26" t="s">
        <v>34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76"/>
      <c r="B247" s="479"/>
      <c r="C247" s="482"/>
      <c r="D247" s="25" t="e">
        <v>#N/A</v>
      </c>
      <c r="E247" s="2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7"/>
      <c r="B248" s="480"/>
      <c r="C248" s="483"/>
      <c r="D248" s="27" t="e">
        <v>#N/A</v>
      </c>
      <c r="E248" s="2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5">
        <v>49</v>
      </c>
      <c r="B249" s="478" t="e">
        <v>#N/A</v>
      </c>
      <c r="C249" s="481" t="e">
        <v>#N/A</v>
      </c>
      <c r="D249" s="23" t="e">
        <v>#N/A</v>
      </c>
      <c r="E249" s="24" t="s">
        <v>32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76"/>
      <c r="B250" s="479"/>
      <c r="C250" s="482"/>
      <c r="D250" s="25" t="e">
        <v>#N/A</v>
      </c>
      <c r="E250" s="26" t="s">
        <v>33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6"/>
      <c r="B251" s="479"/>
      <c r="C251" s="482"/>
      <c r="D251" s="25" t="e">
        <v>#N/A</v>
      </c>
      <c r="E251" s="26" t="s">
        <v>34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76"/>
      <c r="B252" s="479"/>
      <c r="C252" s="482"/>
      <c r="D252" s="25" t="e">
        <v>#N/A</v>
      </c>
      <c r="E252" s="2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7"/>
      <c r="B253" s="480"/>
      <c r="C253" s="483"/>
      <c r="D253" s="27" t="e">
        <v>#N/A</v>
      </c>
      <c r="E253" s="2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5">
        <v>50</v>
      </c>
      <c r="B254" s="478" t="e">
        <v>#N/A</v>
      </c>
      <c r="C254" s="481" t="e">
        <v>#N/A</v>
      </c>
      <c r="D254" s="23" t="e">
        <v>#N/A</v>
      </c>
      <c r="E254" s="24" t="s">
        <v>32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76"/>
      <c r="B255" s="479"/>
      <c r="C255" s="482"/>
      <c r="D255" s="25" t="e">
        <v>#N/A</v>
      </c>
      <c r="E255" s="26" t="s">
        <v>33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6"/>
      <c r="B256" s="479"/>
      <c r="C256" s="482"/>
      <c r="D256" s="25" t="e">
        <v>#N/A</v>
      </c>
      <c r="E256" s="26" t="s">
        <v>34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76"/>
      <c r="B257" s="479"/>
      <c r="C257" s="482"/>
      <c r="D257" s="25" t="e">
        <v>#N/A</v>
      </c>
      <c r="E257" s="2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7"/>
      <c r="B258" s="480"/>
      <c r="C258" s="483"/>
      <c r="D258" s="27" t="e">
        <v>#N/A</v>
      </c>
      <c r="E258" s="2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5">
        <v>51</v>
      </c>
      <c r="B259" s="478" t="e">
        <v>#N/A</v>
      </c>
      <c r="C259" s="481" t="e">
        <v>#N/A</v>
      </c>
      <c r="D259" s="23" t="e">
        <v>#N/A</v>
      </c>
      <c r="E259" s="24" t="s">
        <v>32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76"/>
      <c r="B260" s="479"/>
      <c r="C260" s="482"/>
      <c r="D260" s="25" t="e">
        <v>#N/A</v>
      </c>
      <c r="E260" s="26" t="s">
        <v>33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6"/>
      <c r="B261" s="479"/>
      <c r="C261" s="482"/>
      <c r="D261" s="25" t="e">
        <v>#N/A</v>
      </c>
      <c r="E261" s="26" t="s">
        <v>34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76"/>
      <c r="B262" s="479"/>
      <c r="C262" s="482"/>
      <c r="D262" s="25" t="e">
        <v>#N/A</v>
      </c>
      <c r="E262" s="2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7"/>
      <c r="B263" s="480"/>
      <c r="C263" s="483"/>
      <c r="D263" s="27" t="e">
        <v>#N/A</v>
      </c>
      <c r="E263" s="2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5">
        <v>52</v>
      </c>
      <c r="B264" s="478" t="e">
        <v>#N/A</v>
      </c>
      <c r="C264" s="481" t="e">
        <v>#N/A</v>
      </c>
      <c r="D264" s="23" t="e">
        <v>#N/A</v>
      </c>
      <c r="E264" s="24" t="s">
        <v>32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76"/>
      <c r="B265" s="479"/>
      <c r="C265" s="482"/>
      <c r="D265" s="25" t="e">
        <v>#N/A</v>
      </c>
      <c r="E265" s="26" t="s">
        <v>33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6"/>
      <c r="B266" s="479"/>
      <c r="C266" s="482"/>
      <c r="D266" s="25" t="e">
        <v>#N/A</v>
      </c>
      <c r="E266" s="26" t="s">
        <v>34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76"/>
      <c r="B267" s="479"/>
      <c r="C267" s="482"/>
      <c r="D267" s="25" t="e">
        <v>#N/A</v>
      </c>
      <c r="E267" s="2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7"/>
      <c r="B268" s="480"/>
      <c r="C268" s="483"/>
      <c r="D268" s="27" t="e">
        <v>#N/A</v>
      </c>
      <c r="E268" s="2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5">
        <v>53</v>
      </c>
      <c r="B269" s="478" t="e">
        <v>#N/A</v>
      </c>
      <c r="C269" s="481" t="e">
        <v>#N/A</v>
      </c>
      <c r="D269" s="23" t="e">
        <v>#N/A</v>
      </c>
      <c r="E269" s="24" t="s">
        <v>32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76"/>
      <c r="B270" s="479"/>
      <c r="C270" s="482"/>
      <c r="D270" s="25" t="e">
        <v>#N/A</v>
      </c>
      <c r="E270" s="26" t="s">
        <v>33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6"/>
      <c r="B271" s="479"/>
      <c r="C271" s="482"/>
      <c r="D271" s="25" t="e">
        <v>#N/A</v>
      </c>
      <c r="E271" s="26" t="s">
        <v>34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76"/>
      <c r="B272" s="479"/>
      <c r="C272" s="482"/>
      <c r="D272" s="25" t="e">
        <v>#N/A</v>
      </c>
      <c r="E272" s="2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7"/>
      <c r="B273" s="480"/>
      <c r="C273" s="483"/>
      <c r="D273" s="27" t="e">
        <v>#N/A</v>
      </c>
      <c r="E273" s="2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5">
        <v>54</v>
      </c>
      <c r="B274" s="478" t="e">
        <v>#N/A</v>
      </c>
      <c r="C274" s="481" t="e">
        <v>#N/A</v>
      </c>
      <c r="D274" s="23" t="e">
        <v>#N/A</v>
      </c>
      <c r="E274" s="24" t="s">
        <v>32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76"/>
      <c r="B275" s="479"/>
      <c r="C275" s="482"/>
      <c r="D275" s="25" t="e">
        <v>#N/A</v>
      </c>
      <c r="E275" s="26" t="s">
        <v>33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6"/>
      <c r="B276" s="479"/>
      <c r="C276" s="482"/>
      <c r="D276" s="25" t="e">
        <v>#N/A</v>
      </c>
      <c r="E276" s="26" t="s">
        <v>34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76"/>
      <c r="B277" s="479"/>
      <c r="C277" s="482"/>
      <c r="D277" s="25" t="e">
        <v>#N/A</v>
      </c>
      <c r="E277" s="2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7"/>
      <c r="B278" s="480"/>
      <c r="C278" s="483"/>
      <c r="D278" s="27" t="e">
        <v>#N/A</v>
      </c>
      <c r="E278" s="2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5">
        <v>55</v>
      </c>
      <c r="B279" s="478" t="e">
        <v>#N/A</v>
      </c>
      <c r="C279" s="481" t="e">
        <v>#N/A</v>
      </c>
      <c r="D279" s="23" t="e">
        <v>#N/A</v>
      </c>
      <c r="E279" s="24" t="s">
        <v>32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76"/>
      <c r="B280" s="479"/>
      <c r="C280" s="482"/>
      <c r="D280" s="25" t="e">
        <v>#N/A</v>
      </c>
      <c r="E280" s="26" t="s">
        <v>33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6"/>
      <c r="B281" s="479"/>
      <c r="C281" s="482"/>
      <c r="D281" s="25" t="e">
        <v>#N/A</v>
      </c>
      <c r="E281" s="26" t="s">
        <v>34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76"/>
      <c r="B282" s="479"/>
      <c r="C282" s="482"/>
      <c r="D282" s="25" t="e">
        <v>#N/A</v>
      </c>
      <c r="E282" s="2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7"/>
      <c r="B283" s="480"/>
      <c r="C283" s="483"/>
      <c r="D283" s="27" t="e">
        <v>#N/A</v>
      </c>
      <c r="E283" s="2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5">
        <v>56</v>
      </c>
      <c r="B284" s="478" t="e">
        <v>#N/A</v>
      </c>
      <c r="C284" s="481" t="e">
        <v>#N/A</v>
      </c>
      <c r="D284" s="23" t="e">
        <v>#N/A</v>
      </c>
      <c r="E284" s="24" t="s">
        <v>32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76"/>
      <c r="B285" s="479"/>
      <c r="C285" s="482"/>
      <c r="D285" s="25" t="e">
        <v>#N/A</v>
      </c>
      <c r="E285" s="26" t="s">
        <v>33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6"/>
      <c r="B286" s="479"/>
      <c r="C286" s="482"/>
      <c r="D286" s="25" t="e">
        <v>#N/A</v>
      </c>
      <c r="E286" s="26" t="s">
        <v>34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76"/>
      <c r="B287" s="479"/>
      <c r="C287" s="482"/>
      <c r="D287" s="25" t="e">
        <v>#N/A</v>
      </c>
      <c r="E287" s="2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7"/>
      <c r="B288" s="480"/>
      <c r="C288" s="483"/>
      <c r="D288" s="27" t="e">
        <v>#N/A</v>
      </c>
      <c r="E288" s="2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5">
        <v>57</v>
      </c>
      <c r="B289" s="478" t="e">
        <v>#N/A</v>
      </c>
      <c r="C289" s="481" t="e">
        <v>#N/A</v>
      </c>
      <c r="D289" s="23" t="e">
        <v>#N/A</v>
      </c>
      <c r="E289" s="24" t="s">
        <v>32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76"/>
      <c r="B290" s="479"/>
      <c r="C290" s="482"/>
      <c r="D290" s="25" t="e">
        <v>#N/A</v>
      </c>
      <c r="E290" s="26" t="s">
        <v>33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6"/>
      <c r="B291" s="479"/>
      <c r="C291" s="482"/>
      <c r="D291" s="25" t="e">
        <v>#N/A</v>
      </c>
      <c r="E291" s="26" t="s">
        <v>34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76"/>
      <c r="B292" s="479"/>
      <c r="C292" s="482"/>
      <c r="D292" s="25" t="e">
        <v>#N/A</v>
      </c>
      <c r="E292" s="2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7"/>
      <c r="B293" s="480"/>
      <c r="C293" s="483"/>
      <c r="D293" s="27" t="e">
        <v>#N/A</v>
      </c>
      <c r="E293" s="2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5">
        <v>58</v>
      </c>
      <c r="B294" s="478" t="e">
        <v>#N/A</v>
      </c>
      <c r="C294" s="481" t="e">
        <v>#N/A</v>
      </c>
      <c r="D294" s="23" t="e">
        <v>#N/A</v>
      </c>
      <c r="E294" s="24" t="s">
        <v>32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76"/>
      <c r="B295" s="479"/>
      <c r="C295" s="482"/>
      <c r="D295" s="25" t="e">
        <v>#N/A</v>
      </c>
      <c r="E295" s="26" t="s">
        <v>33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6"/>
      <c r="B296" s="479"/>
      <c r="C296" s="482"/>
      <c r="D296" s="25" t="e">
        <v>#N/A</v>
      </c>
      <c r="E296" s="26" t="s">
        <v>34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76"/>
      <c r="B297" s="479"/>
      <c r="C297" s="482"/>
      <c r="D297" s="25" t="e">
        <v>#N/A</v>
      </c>
      <c r="E297" s="2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7"/>
      <c r="B298" s="480"/>
      <c r="C298" s="483"/>
      <c r="D298" s="27" t="e">
        <v>#N/A</v>
      </c>
      <c r="E298" s="2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5">
        <v>59</v>
      </c>
      <c r="B299" s="478" t="e">
        <v>#N/A</v>
      </c>
      <c r="C299" s="481" t="e">
        <v>#N/A</v>
      </c>
      <c r="D299" s="23" t="e">
        <v>#N/A</v>
      </c>
      <c r="E299" s="2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76"/>
      <c r="B300" s="479"/>
      <c r="C300" s="482"/>
      <c r="D300" s="25" t="e">
        <v>#N/A</v>
      </c>
      <c r="E300" s="2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6"/>
      <c r="B301" s="479"/>
      <c r="C301" s="482"/>
      <c r="D301" s="25" t="e">
        <v>#N/A</v>
      </c>
      <c r="E301" s="2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76"/>
      <c r="B302" s="479"/>
      <c r="C302" s="482"/>
      <c r="D302" s="25" t="e">
        <v>#N/A</v>
      </c>
      <c r="E302" s="2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7"/>
      <c r="B303" s="480"/>
      <c r="C303" s="483"/>
      <c r="D303" s="27" t="e">
        <v>#N/A</v>
      </c>
      <c r="E303" s="2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5">
        <v>60</v>
      </c>
      <c r="B304" s="478" t="e">
        <v>#N/A</v>
      </c>
      <c r="C304" s="481" t="e">
        <v>#N/A</v>
      </c>
      <c r="D304" s="23" t="e">
        <v>#N/A</v>
      </c>
      <c r="E304" s="2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76"/>
      <c r="B305" s="479"/>
      <c r="C305" s="482"/>
      <c r="D305" s="25" t="e">
        <v>#N/A</v>
      </c>
      <c r="E305" s="2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6"/>
      <c r="B306" s="479"/>
      <c r="C306" s="482"/>
      <c r="D306" s="25" t="e">
        <v>#N/A</v>
      </c>
      <c r="E306" s="2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76"/>
      <c r="B307" s="479"/>
      <c r="C307" s="482"/>
      <c r="D307" s="25" t="e">
        <v>#N/A</v>
      </c>
      <c r="E307" s="2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7"/>
      <c r="B308" s="480"/>
      <c r="C308" s="483"/>
      <c r="D308" s="27" t="e">
        <v>#N/A</v>
      </c>
      <c r="E308" s="2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5">
        <v>61</v>
      </c>
      <c r="B309" s="478" t="e">
        <v>#N/A</v>
      </c>
      <c r="C309" s="481" t="e">
        <v>#N/A</v>
      </c>
      <c r="D309" s="23" t="e">
        <v>#N/A</v>
      </c>
      <c r="E309" s="2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76"/>
      <c r="B310" s="479"/>
      <c r="C310" s="482"/>
      <c r="D310" s="25" t="e">
        <v>#N/A</v>
      </c>
      <c r="E310" s="2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6"/>
      <c r="B311" s="479"/>
      <c r="C311" s="482"/>
      <c r="D311" s="25" t="e">
        <v>#N/A</v>
      </c>
      <c r="E311" s="2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76"/>
      <c r="B312" s="479"/>
      <c r="C312" s="482"/>
      <c r="D312" s="25" t="e">
        <v>#N/A</v>
      </c>
      <c r="E312" s="2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7"/>
      <c r="B313" s="480"/>
      <c r="C313" s="483"/>
      <c r="D313" s="27" t="e">
        <v>#N/A</v>
      </c>
      <c r="E313" s="2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5">
        <v>62</v>
      </c>
      <c r="B314" s="478" t="e">
        <v>#N/A</v>
      </c>
      <c r="C314" s="481" t="e">
        <v>#N/A</v>
      </c>
      <c r="D314" s="23" t="e">
        <v>#N/A</v>
      </c>
      <c r="E314" s="2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76"/>
      <c r="B315" s="479"/>
      <c r="C315" s="482"/>
      <c r="D315" s="25" t="e">
        <v>#N/A</v>
      </c>
      <c r="E315" s="2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6"/>
      <c r="B316" s="479"/>
      <c r="C316" s="482"/>
      <c r="D316" s="25" t="e">
        <v>#N/A</v>
      </c>
      <c r="E316" s="2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76"/>
      <c r="B317" s="479"/>
      <c r="C317" s="482"/>
      <c r="D317" s="25" t="e">
        <v>#N/A</v>
      </c>
      <c r="E317" s="2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7"/>
      <c r="B318" s="480"/>
      <c r="C318" s="483"/>
      <c r="D318" s="27" t="e">
        <v>#N/A</v>
      </c>
      <c r="E318" s="2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5">
        <v>63</v>
      </c>
      <c r="B319" s="478" t="e">
        <v>#N/A</v>
      </c>
      <c r="C319" s="481" t="e">
        <v>#N/A</v>
      </c>
      <c r="D319" s="23" t="e">
        <v>#N/A</v>
      </c>
      <c r="E319" s="2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76"/>
      <c r="B320" s="479"/>
      <c r="C320" s="482"/>
      <c r="D320" s="25" t="e">
        <v>#N/A</v>
      </c>
      <c r="E320" s="2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6"/>
      <c r="B321" s="479"/>
      <c r="C321" s="482"/>
      <c r="D321" s="25" t="e">
        <v>#N/A</v>
      </c>
      <c r="E321" s="2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76"/>
      <c r="B322" s="479"/>
      <c r="C322" s="482"/>
      <c r="D322" s="25" t="e">
        <v>#N/A</v>
      </c>
      <c r="E322" s="2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7"/>
      <c r="B323" s="480"/>
      <c r="C323" s="483"/>
      <c r="D323" s="27" t="e">
        <v>#N/A</v>
      </c>
      <c r="E323" s="2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5">
        <v>64</v>
      </c>
      <c r="B324" s="478" t="e">
        <v>#N/A</v>
      </c>
      <c r="C324" s="481" t="e">
        <v>#N/A</v>
      </c>
      <c r="D324" s="23" t="e">
        <v>#N/A</v>
      </c>
      <c r="E324" s="2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76"/>
      <c r="B325" s="479"/>
      <c r="C325" s="482"/>
      <c r="D325" s="25" t="e">
        <v>#N/A</v>
      </c>
      <c r="E325" s="2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6"/>
      <c r="B326" s="479"/>
      <c r="C326" s="482"/>
      <c r="D326" s="25" t="e">
        <v>#N/A</v>
      </c>
      <c r="E326" s="2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76"/>
      <c r="B327" s="479"/>
      <c r="C327" s="482"/>
      <c r="D327" s="25" t="e">
        <v>#N/A</v>
      </c>
      <c r="E327" s="2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7"/>
      <c r="B328" s="480"/>
      <c r="C328" s="483"/>
      <c r="D328" s="27" t="e">
        <v>#N/A</v>
      </c>
      <c r="E328" s="2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5">
        <v>65</v>
      </c>
      <c r="B329" s="478" t="e">
        <v>#N/A</v>
      </c>
      <c r="C329" s="481" t="e">
        <v>#N/A</v>
      </c>
      <c r="D329" s="23" t="e">
        <v>#N/A</v>
      </c>
      <c r="E329" s="2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76"/>
      <c r="B330" s="479"/>
      <c r="C330" s="482"/>
      <c r="D330" s="25" t="e">
        <v>#N/A</v>
      </c>
      <c r="E330" s="2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6"/>
      <c r="B331" s="479"/>
      <c r="C331" s="482"/>
      <c r="D331" s="25" t="e">
        <v>#N/A</v>
      </c>
      <c r="E331" s="2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76"/>
      <c r="B332" s="479"/>
      <c r="C332" s="482"/>
      <c r="D332" s="25" t="e">
        <v>#N/A</v>
      </c>
      <c r="E332" s="2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7"/>
      <c r="B333" s="480"/>
      <c r="C333" s="483"/>
      <c r="D333" s="27" t="e">
        <v>#N/A</v>
      </c>
      <c r="E333" s="2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5">
        <v>66</v>
      </c>
      <c r="B334" s="478" t="e">
        <v>#N/A</v>
      </c>
      <c r="C334" s="481" t="e">
        <v>#N/A</v>
      </c>
      <c r="D334" s="23" t="e">
        <v>#N/A</v>
      </c>
      <c r="E334" s="2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76"/>
      <c r="B335" s="479"/>
      <c r="C335" s="482"/>
      <c r="D335" s="25" t="e">
        <v>#N/A</v>
      </c>
      <c r="E335" s="2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6"/>
      <c r="B336" s="479"/>
      <c r="C336" s="482"/>
      <c r="D336" s="25" t="e">
        <v>#N/A</v>
      </c>
      <c r="E336" s="2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76"/>
      <c r="B337" s="479"/>
      <c r="C337" s="482"/>
      <c r="D337" s="25" t="e">
        <v>#N/A</v>
      </c>
      <c r="E337" s="2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7"/>
      <c r="B338" s="480"/>
      <c r="C338" s="483"/>
      <c r="D338" s="27" t="e">
        <v>#N/A</v>
      </c>
      <c r="E338" s="2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5">
        <v>67</v>
      </c>
      <c r="B339" s="478" t="e">
        <v>#N/A</v>
      </c>
      <c r="C339" s="481" t="e">
        <v>#N/A</v>
      </c>
      <c r="D339" s="23" t="e">
        <v>#N/A</v>
      </c>
      <c r="E339" s="2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76"/>
      <c r="B340" s="479"/>
      <c r="C340" s="482"/>
      <c r="D340" s="25" t="e">
        <v>#N/A</v>
      </c>
      <c r="E340" s="2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6"/>
      <c r="B341" s="479"/>
      <c r="C341" s="482"/>
      <c r="D341" s="25" t="e">
        <v>#N/A</v>
      </c>
      <c r="E341" s="2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76"/>
      <c r="B342" s="479"/>
      <c r="C342" s="482"/>
      <c r="D342" s="25" t="e">
        <v>#N/A</v>
      </c>
      <c r="E342" s="2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7"/>
      <c r="B343" s="480"/>
      <c r="C343" s="483"/>
      <c r="D343" s="27" t="e">
        <v>#N/A</v>
      </c>
      <c r="E343" s="2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5">
        <v>68</v>
      </c>
      <c r="B344" s="478" t="e">
        <v>#N/A</v>
      </c>
      <c r="C344" s="481" t="e">
        <v>#N/A</v>
      </c>
      <c r="D344" s="23" t="e">
        <v>#N/A</v>
      </c>
      <c r="E344" s="2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76"/>
      <c r="B345" s="479"/>
      <c r="C345" s="482"/>
      <c r="D345" s="25" t="e">
        <v>#N/A</v>
      </c>
      <c r="E345" s="2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6"/>
      <c r="B346" s="479"/>
      <c r="C346" s="482"/>
      <c r="D346" s="25" t="e">
        <v>#N/A</v>
      </c>
      <c r="E346" s="2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76"/>
      <c r="B347" s="479"/>
      <c r="C347" s="482"/>
      <c r="D347" s="25" t="e">
        <v>#N/A</v>
      </c>
      <c r="E347" s="2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7"/>
      <c r="B348" s="480"/>
      <c r="C348" s="483"/>
      <c r="D348" s="27" t="e">
        <v>#N/A</v>
      </c>
      <c r="E348" s="2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5">
        <v>69</v>
      </c>
      <c r="B349" s="478" t="e">
        <v>#N/A</v>
      </c>
      <c r="C349" s="481" t="e">
        <v>#N/A</v>
      </c>
      <c r="D349" s="23" t="e">
        <v>#N/A</v>
      </c>
      <c r="E349" s="2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76"/>
      <c r="B350" s="479"/>
      <c r="C350" s="482"/>
      <c r="D350" s="25" t="e">
        <v>#N/A</v>
      </c>
      <c r="E350" s="2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6"/>
      <c r="B351" s="479"/>
      <c r="C351" s="482"/>
      <c r="D351" s="25" t="e">
        <v>#N/A</v>
      </c>
      <c r="E351" s="2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76"/>
      <c r="B352" s="479"/>
      <c r="C352" s="482"/>
      <c r="D352" s="25" t="e">
        <v>#N/A</v>
      </c>
      <c r="E352" s="2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7"/>
      <c r="B353" s="480"/>
      <c r="C353" s="483"/>
      <c r="D353" s="27" t="e">
        <v>#N/A</v>
      </c>
      <c r="E353" s="2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5">
        <v>70</v>
      </c>
      <c r="B354" s="478" t="e">
        <v>#N/A</v>
      </c>
      <c r="C354" s="481" t="e">
        <v>#N/A</v>
      </c>
      <c r="D354" s="23" t="e">
        <v>#N/A</v>
      </c>
      <c r="E354" s="2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76"/>
      <c r="B355" s="479"/>
      <c r="C355" s="482"/>
      <c r="D355" s="25" t="e">
        <v>#N/A</v>
      </c>
      <c r="E355" s="2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6"/>
      <c r="B356" s="479"/>
      <c r="C356" s="482"/>
      <c r="D356" s="25" t="e">
        <v>#N/A</v>
      </c>
      <c r="E356" s="2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76"/>
      <c r="B357" s="479"/>
      <c r="C357" s="482"/>
      <c r="D357" s="25" t="e">
        <v>#N/A</v>
      </c>
      <c r="E357" s="2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7"/>
      <c r="B358" s="480"/>
      <c r="C358" s="483"/>
      <c r="D358" s="27" t="e">
        <v>#N/A</v>
      </c>
      <c r="E358" s="2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5">
        <v>71</v>
      </c>
      <c r="B359" s="478" t="e">
        <v>#N/A</v>
      </c>
      <c r="C359" s="481" t="e">
        <v>#N/A</v>
      </c>
      <c r="D359" s="23" t="e">
        <v>#N/A</v>
      </c>
      <c r="E359" s="2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76"/>
      <c r="B360" s="479"/>
      <c r="C360" s="482"/>
      <c r="D360" s="25" t="e">
        <v>#N/A</v>
      </c>
      <c r="E360" s="2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6"/>
      <c r="B361" s="479"/>
      <c r="C361" s="482"/>
      <c r="D361" s="25" t="e">
        <v>#N/A</v>
      </c>
      <c r="E361" s="2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76"/>
      <c r="B362" s="479"/>
      <c r="C362" s="482"/>
      <c r="D362" s="25" t="e">
        <v>#N/A</v>
      </c>
      <c r="E362" s="2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7"/>
      <c r="B363" s="480"/>
      <c r="C363" s="483"/>
      <c r="D363" s="27" t="e">
        <v>#N/A</v>
      </c>
      <c r="E363" s="2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5">
        <v>72</v>
      </c>
      <c r="B364" s="478" t="e">
        <v>#N/A</v>
      </c>
      <c r="C364" s="481" t="e">
        <v>#N/A</v>
      </c>
      <c r="D364" s="23" t="e">
        <v>#N/A</v>
      </c>
      <c r="E364" s="2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76"/>
      <c r="B365" s="479"/>
      <c r="C365" s="482"/>
      <c r="D365" s="25" t="e">
        <v>#N/A</v>
      </c>
      <c r="E365" s="2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6"/>
      <c r="B366" s="479"/>
      <c r="C366" s="482"/>
      <c r="D366" s="25" t="e">
        <v>#N/A</v>
      </c>
      <c r="E366" s="2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76"/>
      <c r="B367" s="479"/>
      <c r="C367" s="482"/>
      <c r="D367" s="25" t="e">
        <v>#N/A</v>
      </c>
      <c r="E367" s="2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7"/>
      <c r="B368" s="480"/>
      <c r="C368" s="483"/>
      <c r="D368" s="27" t="e">
        <v>#N/A</v>
      </c>
      <c r="E368" s="2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5">
        <v>73</v>
      </c>
      <c r="B369" s="478" t="e">
        <v>#N/A</v>
      </c>
      <c r="C369" s="481" t="e">
        <v>#N/A</v>
      </c>
      <c r="D369" s="23" t="e">
        <v>#N/A</v>
      </c>
      <c r="E369" s="2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76"/>
      <c r="B370" s="479"/>
      <c r="C370" s="482"/>
      <c r="D370" s="25" t="e">
        <v>#N/A</v>
      </c>
      <c r="E370" s="2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6"/>
      <c r="B371" s="479"/>
      <c r="C371" s="482"/>
      <c r="D371" s="25" t="e">
        <v>#N/A</v>
      </c>
      <c r="E371" s="2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76"/>
      <c r="B372" s="479"/>
      <c r="C372" s="482"/>
      <c r="D372" s="25" t="e">
        <v>#N/A</v>
      </c>
      <c r="E372" s="2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7"/>
      <c r="B373" s="480"/>
      <c r="C373" s="483"/>
      <c r="D373" s="27" t="e">
        <v>#N/A</v>
      </c>
      <c r="E373" s="2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5">
        <v>74</v>
      </c>
      <c r="B374" s="478" t="e">
        <v>#N/A</v>
      </c>
      <c r="C374" s="481" t="e">
        <v>#N/A</v>
      </c>
      <c r="D374" s="23" t="e">
        <v>#N/A</v>
      </c>
      <c r="E374" s="2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76"/>
      <c r="B375" s="479"/>
      <c r="C375" s="482"/>
      <c r="D375" s="25" t="e">
        <v>#N/A</v>
      </c>
      <c r="E375" s="2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6"/>
      <c r="B376" s="479"/>
      <c r="C376" s="482"/>
      <c r="D376" s="25" t="e">
        <v>#N/A</v>
      </c>
      <c r="E376" s="2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76"/>
      <c r="B377" s="479"/>
      <c r="C377" s="482"/>
      <c r="D377" s="25" t="e">
        <v>#N/A</v>
      </c>
      <c r="E377" s="2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7"/>
      <c r="B378" s="480"/>
      <c r="C378" s="483"/>
      <c r="D378" s="27" t="e">
        <v>#N/A</v>
      </c>
      <c r="E378" s="2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5">
        <v>75</v>
      </c>
      <c r="B379" s="478" t="e">
        <v>#N/A</v>
      </c>
      <c r="C379" s="481" t="e">
        <v>#N/A</v>
      </c>
      <c r="D379" s="23" t="e">
        <v>#N/A</v>
      </c>
      <c r="E379" s="2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76"/>
      <c r="B380" s="479"/>
      <c r="C380" s="482"/>
      <c r="D380" s="25" t="e">
        <v>#N/A</v>
      </c>
      <c r="E380" s="2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6"/>
      <c r="B381" s="479"/>
      <c r="C381" s="482"/>
      <c r="D381" s="25" t="e">
        <v>#N/A</v>
      </c>
      <c r="E381" s="2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76"/>
      <c r="B382" s="479"/>
      <c r="C382" s="482"/>
      <c r="D382" s="25" t="e">
        <v>#N/A</v>
      </c>
      <c r="E382" s="2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7"/>
      <c r="B383" s="480"/>
      <c r="C383" s="483"/>
      <c r="D383" s="27" t="e">
        <v>#N/A</v>
      </c>
      <c r="E383" s="2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5">
        <v>76</v>
      </c>
      <c r="B384" s="478" t="e">
        <v>#N/A</v>
      </c>
      <c r="C384" s="481" t="e">
        <v>#N/A</v>
      </c>
      <c r="D384" s="23" t="e">
        <v>#N/A</v>
      </c>
      <c r="E384" s="2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76"/>
      <c r="B385" s="479"/>
      <c r="C385" s="482"/>
      <c r="D385" s="25" t="e">
        <v>#N/A</v>
      </c>
      <c r="E385" s="2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6"/>
      <c r="B386" s="479"/>
      <c r="C386" s="482"/>
      <c r="D386" s="25" t="e">
        <v>#N/A</v>
      </c>
      <c r="E386" s="2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76"/>
      <c r="B387" s="479"/>
      <c r="C387" s="482"/>
      <c r="D387" s="25" t="e">
        <v>#N/A</v>
      </c>
      <c r="E387" s="2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7"/>
      <c r="B388" s="480"/>
      <c r="C388" s="483"/>
      <c r="D388" s="27" t="e">
        <v>#N/A</v>
      </c>
      <c r="E388" s="2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5">
        <v>77</v>
      </c>
      <c r="B389" s="478" t="e">
        <v>#N/A</v>
      </c>
      <c r="C389" s="481" t="e">
        <v>#N/A</v>
      </c>
      <c r="D389" s="23" t="e">
        <v>#N/A</v>
      </c>
      <c r="E389" s="2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76"/>
      <c r="B390" s="479"/>
      <c r="C390" s="482"/>
      <c r="D390" s="25" t="e">
        <v>#N/A</v>
      </c>
      <c r="E390" s="2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6"/>
      <c r="B391" s="479"/>
      <c r="C391" s="482"/>
      <c r="D391" s="25" t="e">
        <v>#N/A</v>
      </c>
      <c r="E391" s="2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76"/>
      <c r="B392" s="479"/>
      <c r="C392" s="482"/>
      <c r="D392" s="25" t="e">
        <v>#N/A</v>
      </c>
      <c r="E392" s="2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7"/>
      <c r="B393" s="480"/>
      <c r="C393" s="483"/>
      <c r="D393" s="27" t="e">
        <v>#N/A</v>
      </c>
      <c r="E393" s="2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5">
        <v>78</v>
      </c>
      <c r="B394" s="478" t="e">
        <v>#N/A</v>
      </c>
      <c r="C394" s="481" t="e">
        <v>#N/A</v>
      </c>
      <c r="D394" s="23" t="e">
        <v>#N/A</v>
      </c>
      <c r="E394" s="2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76"/>
      <c r="B395" s="479"/>
      <c r="C395" s="482"/>
      <c r="D395" s="25" t="e">
        <v>#N/A</v>
      </c>
      <c r="E395" s="2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6"/>
      <c r="B396" s="479"/>
      <c r="C396" s="482"/>
      <c r="D396" s="25" t="e">
        <v>#N/A</v>
      </c>
      <c r="E396" s="2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76"/>
      <c r="B397" s="479"/>
      <c r="C397" s="482"/>
      <c r="D397" s="25" t="e">
        <v>#N/A</v>
      </c>
      <c r="E397" s="2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7"/>
      <c r="B398" s="480"/>
      <c r="C398" s="483"/>
      <c r="D398" s="27" t="e">
        <v>#N/A</v>
      </c>
      <c r="E398" s="2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5">
        <v>79</v>
      </c>
      <c r="B399" s="478" t="e">
        <v>#N/A</v>
      </c>
      <c r="C399" s="481" t="e">
        <v>#N/A</v>
      </c>
      <c r="D399" s="23" t="e">
        <v>#N/A</v>
      </c>
      <c r="E399" s="2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76"/>
      <c r="B400" s="479"/>
      <c r="C400" s="482"/>
      <c r="D400" s="25" t="e">
        <v>#N/A</v>
      </c>
      <c r="E400" s="2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6"/>
      <c r="B401" s="479"/>
      <c r="C401" s="482"/>
      <c r="D401" s="25" t="e">
        <v>#N/A</v>
      </c>
      <c r="E401" s="2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76"/>
      <c r="B402" s="479"/>
      <c r="C402" s="482"/>
      <c r="D402" s="25" t="e">
        <v>#N/A</v>
      </c>
      <c r="E402" s="2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7"/>
      <c r="B403" s="480"/>
      <c r="C403" s="483"/>
      <c r="D403" s="27" t="e">
        <v>#N/A</v>
      </c>
      <c r="E403" s="2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5">
        <v>80</v>
      </c>
      <c r="B404" s="478" t="e">
        <v>#N/A</v>
      </c>
      <c r="C404" s="481" t="e">
        <v>#N/A</v>
      </c>
      <c r="D404" s="23" t="e">
        <v>#N/A</v>
      </c>
      <c r="E404" s="2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76"/>
      <c r="B405" s="479"/>
      <c r="C405" s="482"/>
      <c r="D405" s="25" t="e">
        <v>#N/A</v>
      </c>
      <c r="E405" s="2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6"/>
      <c r="B406" s="479"/>
      <c r="C406" s="482"/>
      <c r="D406" s="25" t="e">
        <v>#N/A</v>
      </c>
      <c r="E406" s="2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76"/>
      <c r="B407" s="479"/>
      <c r="C407" s="482"/>
      <c r="D407" s="25" t="e">
        <v>#N/A</v>
      </c>
      <c r="E407" s="2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7"/>
      <c r="B408" s="480"/>
      <c r="C408" s="483"/>
      <c r="D408" s="27" t="e">
        <v>#N/A</v>
      </c>
      <c r="E408" s="2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5" t="s">
        <v>40</v>
      </c>
      <c r="B409" s="478" t="e">
        <v>#N/A</v>
      </c>
      <c r="C409" s="481" t="e">
        <v>#N/A</v>
      </c>
      <c r="D409" s="23" t="e">
        <v>#N/A</v>
      </c>
      <c r="E409" s="24" t="s">
        <v>32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76"/>
      <c r="B410" s="479"/>
      <c r="C410" s="482"/>
      <c r="D410" s="25" t="e">
        <v>#N/A</v>
      </c>
      <c r="E410" s="26" t="s">
        <v>33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6"/>
      <c r="B411" s="479"/>
      <c r="C411" s="482"/>
      <c r="D411" s="25" t="e">
        <v>#N/A</v>
      </c>
      <c r="E411" s="2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76"/>
      <c r="B412" s="479"/>
      <c r="C412" s="482"/>
      <c r="D412" s="25" t="e">
        <v>#N/A</v>
      </c>
      <c r="E412" s="2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7"/>
      <c r="B413" s="480"/>
      <c r="C413" s="483"/>
      <c r="D413" s="27" t="e">
        <v>#N/A</v>
      </c>
      <c r="E413" s="2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5" t="s">
        <v>41</v>
      </c>
      <c r="B414" s="478" t="e">
        <v>#N/A</v>
      </c>
      <c r="C414" s="481" t="e">
        <v>#N/A</v>
      </c>
      <c r="D414" s="23" t="e">
        <v>#N/A</v>
      </c>
      <c r="E414" s="24" t="s">
        <v>32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76"/>
      <c r="B415" s="479"/>
      <c r="C415" s="482"/>
      <c r="D415" s="25" t="e">
        <v>#N/A</v>
      </c>
      <c r="E415" s="26" t="s">
        <v>33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6"/>
      <c r="B416" s="479"/>
      <c r="C416" s="482"/>
      <c r="D416" s="25" t="e">
        <v>#N/A</v>
      </c>
      <c r="E416" s="2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76"/>
      <c r="B417" s="479"/>
      <c r="C417" s="482"/>
      <c r="D417" s="25" t="e">
        <v>#N/A</v>
      </c>
      <c r="E417" s="2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7"/>
      <c r="B418" s="480"/>
      <c r="C418" s="483"/>
      <c r="D418" s="27" t="e">
        <v>#N/A</v>
      </c>
      <c r="E418" s="2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5" t="s">
        <v>42</v>
      </c>
      <c r="B419" s="478" t="e">
        <v>#N/A</v>
      </c>
      <c r="C419" s="481" t="e">
        <v>#N/A</v>
      </c>
      <c r="D419" s="23" t="e">
        <v>#N/A</v>
      </c>
      <c r="E419" s="2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76"/>
      <c r="B420" s="479"/>
      <c r="C420" s="482"/>
      <c r="D420" s="25" t="e">
        <v>#N/A</v>
      </c>
      <c r="E420" s="2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6"/>
      <c r="B421" s="479"/>
      <c r="C421" s="482"/>
      <c r="D421" s="25" t="e">
        <v>#N/A</v>
      </c>
      <c r="E421" s="2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76"/>
      <c r="B422" s="479"/>
      <c r="C422" s="482"/>
      <c r="D422" s="25" t="e">
        <v>#N/A</v>
      </c>
      <c r="E422" s="2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7"/>
      <c r="B423" s="480"/>
      <c r="C423" s="483"/>
      <c r="D423" s="27" t="e">
        <v>#N/A</v>
      </c>
      <c r="E423" s="2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5" t="s">
        <v>43</v>
      </c>
      <c r="B424" s="478" t="e">
        <v>#N/A</v>
      </c>
      <c r="C424" s="481" t="e">
        <v>#N/A</v>
      </c>
      <c r="D424" s="23" t="e">
        <v>#N/A</v>
      </c>
      <c r="E424" s="2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76"/>
      <c r="B425" s="479"/>
      <c r="C425" s="482"/>
      <c r="D425" s="25" t="e">
        <v>#N/A</v>
      </c>
      <c r="E425" s="2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6"/>
      <c r="B426" s="479"/>
      <c r="C426" s="482"/>
      <c r="D426" s="25" t="e">
        <v>#N/A</v>
      </c>
      <c r="E426" s="2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76"/>
      <c r="B427" s="479"/>
      <c r="C427" s="482"/>
      <c r="D427" s="25" t="e">
        <v>#N/A</v>
      </c>
      <c r="E427" s="2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7"/>
      <c r="B428" s="480"/>
      <c r="C428" s="483"/>
      <c r="D428" s="27" t="e">
        <v>#N/A</v>
      </c>
      <c r="E428" s="2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5" t="s">
        <v>44</v>
      </c>
      <c r="B429" s="478" t="e">
        <v>#N/A</v>
      </c>
      <c r="C429" s="481" t="e">
        <v>#N/A</v>
      </c>
      <c r="D429" s="23" t="e">
        <v>#N/A</v>
      </c>
      <c r="E429" s="2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76"/>
      <c r="B430" s="479"/>
      <c r="C430" s="482"/>
      <c r="D430" s="25" t="e">
        <v>#N/A</v>
      </c>
      <c r="E430" s="2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6"/>
      <c r="B431" s="479"/>
      <c r="C431" s="482"/>
      <c r="D431" s="25" t="e">
        <v>#N/A</v>
      </c>
      <c r="E431" s="2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76"/>
      <c r="B432" s="479"/>
      <c r="C432" s="482"/>
      <c r="D432" s="25" t="e">
        <v>#N/A</v>
      </c>
      <c r="E432" s="2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7"/>
      <c r="B433" s="480"/>
      <c r="C433" s="483"/>
      <c r="D433" s="27" t="e">
        <v>#N/A</v>
      </c>
      <c r="E433" s="2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5" t="s">
        <v>45</v>
      </c>
      <c r="B434" s="478" t="e">
        <v>#N/A</v>
      </c>
      <c r="C434" s="481" t="e">
        <v>#N/A</v>
      </c>
      <c r="D434" s="23" t="e">
        <v>#N/A</v>
      </c>
      <c r="E434" s="2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76"/>
      <c r="B435" s="479"/>
      <c r="C435" s="482"/>
      <c r="D435" s="25" t="e">
        <v>#N/A</v>
      </c>
      <c r="E435" s="2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6"/>
      <c r="B436" s="479"/>
      <c r="C436" s="482"/>
      <c r="D436" s="25" t="e">
        <v>#N/A</v>
      </c>
      <c r="E436" s="2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76"/>
      <c r="B437" s="479"/>
      <c r="C437" s="482"/>
      <c r="D437" s="25" t="e">
        <v>#N/A</v>
      </c>
      <c r="E437" s="2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7"/>
      <c r="B438" s="480"/>
      <c r="C438" s="483"/>
      <c r="D438" s="27" t="e">
        <v>#N/A</v>
      </c>
      <c r="E438" s="2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5" t="s">
        <v>46</v>
      </c>
      <c r="B439" s="478" t="e">
        <v>#N/A</v>
      </c>
      <c r="C439" s="481" t="e">
        <v>#N/A</v>
      </c>
      <c r="D439" s="23" t="e">
        <v>#N/A</v>
      </c>
      <c r="E439" s="2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76"/>
      <c r="B440" s="479"/>
      <c r="C440" s="482"/>
      <c r="D440" s="25" t="e">
        <v>#N/A</v>
      </c>
      <c r="E440" s="2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6"/>
      <c r="B441" s="479"/>
      <c r="C441" s="482"/>
      <c r="D441" s="25" t="e">
        <v>#N/A</v>
      </c>
      <c r="E441" s="2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76"/>
      <c r="B442" s="479"/>
      <c r="C442" s="482"/>
      <c r="D442" s="25" t="e">
        <v>#N/A</v>
      </c>
      <c r="E442" s="2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7"/>
      <c r="B443" s="480"/>
      <c r="C443" s="483"/>
      <c r="D443" s="27" t="e">
        <v>#N/A</v>
      </c>
      <c r="E443" s="2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5" t="s">
        <v>47</v>
      </c>
      <c r="B444" s="478" t="e">
        <v>#N/A</v>
      </c>
      <c r="C444" s="481" t="e">
        <v>#N/A</v>
      </c>
      <c r="D444" s="23" t="e">
        <v>#N/A</v>
      </c>
      <c r="E444" s="2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76"/>
      <c r="B445" s="479"/>
      <c r="C445" s="482"/>
      <c r="D445" s="25" t="e">
        <v>#N/A</v>
      </c>
      <c r="E445" s="2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6"/>
      <c r="B446" s="479"/>
      <c r="C446" s="482"/>
      <c r="D446" s="25" t="e">
        <v>#N/A</v>
      </c>
      <c r="E446" s="2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76"/>
      <c r="B447" s="479"/>
      <c r="C447" s="482"/>
      <c r="D447" s="25" t="e">
        <v>#N/A</v>
      </c>
      <c r="E447" s="2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7"/>
      <c r="B448" s="479"/>
      <c r="C448" s="482"/>
      <c r="D448" s="25" t="e">
        <v>#N/A</v>
      </c>
      <c r="E448" s="26" t="s">
        <v>36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360"/>
      <c r="G449" s="360"/>
      <c r="H449" s="360"/>
      <c r="I449" s="360"/>
      <c r="J449" s="360"/>
      <c r="K449" s="360"/>
      <c r="L449" s="360"/>
      <c r="M449" s="360"/>
      <c r="N449" s="360"/>
      <c r="O449" s="360"/>
      <c r="P449" s="360"/>
      <c r="Q449" s="360"/>
      <c r="R449" s="360"/>
      <c r="S449" s="360"/>
      <c r="T449" s="360"/>
      <c r="U449" s="360"/>
      <c r="V449" s="360"/>
      <c r="W449" s="360"/>
      <c r="X449" s="360"/>
      <c r="Y449" s="360"/>
      <c r="Z449" s="360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62"/>
      <c r="W450" s="362"/>
      <c r="X450" s="362"/>
      <c r="Y450" s="362"/>
      <c r="Z450" s="362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62"/>
      <c r="W451" s="362"/>
      <c r="X451" s="362"/>
      <c r="Y451" s="362"/>
      <c r="Z451" s="362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62"/>
      <c r="W452" s="362"/>
      <c r="X452" s="362"/>
      <c r="Y452" s="362"/>
      <c r="Z452" s="362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62"/>
      <c r="W453" s="362"/>
      <c r="X453" s="362"/>
      <c r="Y453" s="362"/>
      <c r="Z453" s="362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62"/>
      <c r="W454" s="362"/>
      <c r="X454" s="362"/>
      <c r="Y454" s="362"/>
      <c r="Z454" s="362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62"/>
      <c r="W455" s="362"/>
      <c r="X455" s="362"/>
      <c r="Y455" s="362"/>
      <c r="Z455" s="362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  <c r="Z456" s="362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  <c r="Z457" s="362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62"/>
      <c r="W458" s="362"/>
      <c r="X458" s="362"/>
      <c r="Y458" s="362"/>
      <c r="Z458" s="362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62"/>
      <c r="W459" s="362"/>
      <c r="X459" s="362"/>
      <c r="Y459" s="362"/>
      <c r="Z459" s="362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62"/>
      <c r="W460" s="362"/>
      <c r="X460" s="362"/>
      <c r="Y460" s="362"/>
      <c r="Z460" s="362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62"/>
      <c r="W461" s="362"/>
      <c r="X461" s="362"/>
      <c r="Y461" s="362"/>
      <c r="Z461" s="362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62"/>
      <c r="W462" s="362"/>
      <c r="X462" s="362"/>
      <c r="Y462" s="362"/>
      <c r="Z462" s="362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62"/>
      <c r="W463" s="362"/>
      <c r="X463" s="362"/>
      <c r="Y463" s="362"/>
      <c r="Z463" s="362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62"/>
      <c r="W464" s="362"/>
      <c r="X464" s="362"/>
      <c r="Y464" s="362"/>
      <c r="Z464" s="362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62"/>
      <c r="W465" s="362"/>
      <c r="X465" s="362"/>
      <c r="Y465" s="362"/>
      <c r="Z465" s="362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  <c r="Z466" s="362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62"/>
      <c r="W467" s="362"/>
      <c r="X467" s="362"/>
      <c r="Y467" s="362"/>
      <c r="Z467" s="362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62"/>
      <c r="W468" s="362"/>
      <c r="X468" s="362"/>
      <c r="Y468" s="362"/>
      <c r="Z468" s="362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62"/>
      <c r="W469" s="362"/>
      <c r="X469" s="362"/>
      <c r="Y469" s="362"/>
      <c r="Z469" s="362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62"/>
      <c r="W470" s="362"/>
      <c r="X470" s="362"/>
      <c r="Y470" s="362"/>
      <c r="Z470" s="362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62"/>
      <c r="W471" s="362"/>
      <c r="X471" s="362"/>
      <c r="Y471" s="362"/>
      <c r="Z471" s="362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62"/>
      <c r="W472" s="362"/>
      <c r="X472" s="362"/>
      <c r="Y472" s="362"/>
      <c r="Z472" s="362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62"/>
      <c r="W473" s="362"/>
      <c r="X473" s="362"/>
      <c r="Y473" s="362"/>
      <c r="Z473" s="362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62"/>
      <c r="W474" s="362"/>
      <c r="X474" s="362"/>
      <c r="Y474" s="362"/>
      <c r="Z474" s="362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  <c r="Z475" s="362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  <c r="Z476" s="362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62"/>
      <c r="W477" s="362"/>
      <c r="X477" s="362"/>
      <c r="Y477" s="362"/>
      <c r="Z477" s="362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62"/>
      <c r="W478" s="362"/>
      <c r="X478" s="362"/>
      <c r="Y478" s="362"/>
      <c r="Z478" s="362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62"/>
      <c r="W479" s="362"/>
      <c r="X479" s="362"/>
      <c r="Y479" s="362"/>
      <c r="Z479" s="362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  <c r="Z480" s="362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62"/>
      <c r="W481" s="362"/>
      <c r="X481" s="362"/>
      <c r="Y481" s="362"/>
      <c r="Z481" s="362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2"/>
      <c r="Z482" s="362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62"/>
      <c r="W483" s="362"/>
      <c r="X483" s="362"/>
      <c r="Y483" s="362"/>
      <c r="Z483" s="362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62"/>
      <c r="W484" s="362"/>
      <c r="X484" s="362"/>
      <c r="Y484" s="362"/>
      <c r="Z484" s="362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62"/>
      <c r="W485" s="362"/>
      <c r="X485" s="362"/>
      <c r="Y485" s="362"/>
      <c r="Z485" s="362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62"/>
      <c r="W486" s="362"/>
      <c r="X486" s="362"/>
      <c r="Y486" s="362"/>
      <c r="Z486" s="362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62"/>
      <c r="W487" s="362"/>
      <c r="X487" s="362"/>
      <c r="Y487" s="362"/>
      <c r="Z487" s="362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62"/>
      <c r="W488" s="362"/>
      <c r="X488" s="362"/>
      <c r="Y488" s="362"/>
      <c r="Z488" s="362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62"/>
      <c r="W489" s="362"/>
      <c r="X489" s="362"/>
      <c r="Y489" s="362"/>
      <c r="Z489" s="362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62"/>
      <c r="W490" s="362"/>
      <c r="X490" s="362"/>
      <c r="Y490" s="362"/>
      <c r="Z490" s="362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62"/>
      <c r="W491" s="362"/>
      <c r="X491" s="362"/>
      <c r="Y491" s="362"/>
      <c r="Z491" s="362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62"/>
      <c r="W492" s="362"/>
      <c r="X492" s="362"/>
      <c r="Y492" s="362"/>
      <c r="Z492" s="362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62"/>
      <c r="W493" s="362"/>
      <c r="X493" s="362"/>
      <c r="Y493" s="362"/>
      <c r="Z493" s="362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62"/>
      <c r="W494" s="362"/>
      <c r="X494" s="362"/>
      <c r="Y494" s="362"/>
      <c r="Z494" s="362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62"/>
      <c r="W495" s="362"/>
      <c r="X495" s="362"/>
      <c r="Y495" s="362"/>
      <c r="Z495" s="362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62"/>
      <c r="W496" s="362"/>
      <c r="X496" s="362"/>
      <c r="Y496" s="362"/>
      <c r="Z496" s="362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62"/>
      <c r="W497" s="362"/>
      <c r="X497" s="362"/>
      <c r="Y497" s="362"/>
      <c r="Z497" s="362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62"/>
      <c r="W498" s="362"/>
      <c r="X498" s="362"/>
      <c r="Y498" s="362"/>
      <c r="Z498" s="362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62"/>
      <c r="W499" s="362"/>
      <c r="X499" s="362"/>
      <c r="Y499" s="362"/>
      <c r="Z499" s="362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62"/>
      <c r="W500" s="362"/>
      <c r="X500" s="362"/>
      <c r="Y500" s="362"/>
      <c r="Z500" s="362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62"/>
      <c r="W501" s="362"/>
      <c r="X501" s="362"/>
      <c r="Y501" s="362"/>
      <c r="Z501" s="362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62"/>
      <c r="W502" s="362"/>
      <c r="X502" s="362"/>
      <c r="Y502" s="362"/>
      <c r="Z502" s="362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62"/>
      <c r="W503" s="362"/>
      <c r="X503" s="362"/>
      <c r="Y503" s="362"/>
      <c r="Z503" s="362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62"/>
      <c r="W504" s="362"/>
      <c r="X504" s="362"/>
      <c r="Y504" s="362"/>
      <c r="Z504" s="362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62"/>
      <c r="W505" s="362"/>
      <c r="X505" s="362"/>
      <c r="Y505" s="362"/>
      <c r="Z505" s="362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62"/>
      <c r="W506" s="362"/>
      <c r="X506" s="362"/>
      <c r="Y506" s="362"/>
      <c r="Z506" s="362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62"/>
      <c r="W507" s="362"/>
      <c r="X507" s="362"/>
      <c r="Y507" s="362"/>
      <c r="Z507" s="362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62"/>
      <c r="W508" s="362"/>
      <c r="X508" s="362"/>
      <c r="Y508" s="362"/>
      <c r="Z508" s="362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62"/>
      <c r="W509" s="362"/>
      <c r="X509" s="362"/>
      <c r="Y509" s="362"/>
      <c r="Z509" s="362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62"/>
      <c r="W510" s="362"/>
      <c r="X510" s="362"/>
      <c r="Y510" s="362"/>
      <c r="Z510" s="362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62"/>
      <c r="W511" s="362"/>
      <c r="X511" s="362"/>
      <c r="Y511" s="362"/>
      <c r="Z511" s="362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62"/>
      <c r="W512" s="362"/>
      <c r="X512" s="362"/>
      <c r="Y512" s="362"/>
      <c r="Z512" s="362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62"/>
      <c r="W513" s="362"/>
      <c r="X513" s="362"/>
      <c r="Y513" s="362"/>
      <c r="Z513" s="362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62"/>
      <c r="W514" s="362"/>
      <c r="X514" s="362"/>
      <c r="Y514" s="362"/>
      <c r="Z514" s="362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62"/>
      <c r="W515" s="362"/>
      <c r="X515" s="362"/>
      <c r="Y515" s="362"/>
      <c r="Z515" s="362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62"/>
      <c r="W516" s="362"/>
      <c r="X516" s="362"/>
      <c r="Y516" s="362"/>
      <c r="Z516" s="362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62"/>
      <c r="W517" s="362"/>
      <c r="X517" s="362"/>
      <c r="Y517" s="362"/>
      <c r="Z517" s="362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62"/>
      <c r="W518" s="362"/>
      <c r="X518" s="362"/>
      <c r="Y518" s="362"/>
      <c r="Z518" s="362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62"/>
      <c r="W519" s="362"/>
      <c r="X519" s="362"/>
      <c r="Y519" s="362"/>
      <c r="Z519" s="362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62"/>
      <c r="W520" s="362"/>
      <c r="X520" s="362"/>
      <c r="Y520" s="362"/>
      <c r="Z520" s="362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62"/>
      <c r="W521" s="362"/>
      <c r="X521" s="362"/>
      <c r="Y521" s="362"/>
      <c r="Z521" s="362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62"/>
      <c r="W522" s="362"/>
      <c r="X522" s="362"/>
      <c r="Y522" s="362"/>
      <c r="Z522" s="362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62"/>
      <c r="W523" s="362"/>
      <c r="X523" s="362"/>
      <c r="Y523" s="362"/>
      <c r="Z523" s="362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  <c r="Z524" s="362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62"/>
      <c r="W525" s="362"/>
      <c r="X525" s="362"/>
      <c r="Y525" s="362"/>
      <c r="Z525" s="362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62"/>
      <c r="W526" s="362"/>
      <c r="X526" s="362"/>
      <c r="Y526" s="362"/>
      <c r="Z526" s="362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62"/>
      <c r="W527" s="362"/>
      <c r="X527" s="362"/>
      <c r="Y527" s="362"/>
      <c r="Z527" s="362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62"/>
      <c r="W529" s="362"/>
      <c r="X529" s="362"/>
      <c r="Y529" s="362"/>
      <c r="Z529" s="362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  <c r="Z530" s="362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62"/>
      <c r="W531" s="362"/>
      <c r="X531" s="362"/>
      <c r="Y531" s="362"/>
      <c r="Z531" s="362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62"/>
      <c r="W532" s="362"/>
      <c r="X532" s="362"/>
      <c r="Y532" s="362"/>
      <c r="Z532" s="362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62"/>
      <c r="W533" s="362"/>
      <c r="X533" s="362"/>
      <c r="Y533" s="362"/>
      <c r="Z533" s="362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62"/>
      <c r="W534" s="362"/>
      <c r="X534" s="362"/>
      <c r="Y534" s="362"/>
      <c r="Z534" s="362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62"/>
      <c r="W535" s="362"/>
      <c r="X535" s="362"/>
      <c r="Y535" s="362"/>
      <c r="Z535" s="362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62"/>
      <c r="W536" s="362"/>
      <c r="X536" s="362"/>
      <c r="Y536" s="362"/>
      <c r="Z536" s="362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62"/>
      <c r="W537" s="362"/>
      <c r="X537" s="362"/>
      <c r="Y537" s="362"/>
      <c r="Z537" s="362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62"/>
      <c r="W538" s="362"/>
      <c r="X538" s="362"/>
      <c r="Y538" s="362"/>
      <c r="Z538" s="362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62"/>
      <c r="W539" s="362"/>
      <c r="X539" s="362"/>
      <c r="Y539" s="362"/>
      <c r="Z539" s="362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62"/>
      <c r="W540" s="362"/>
      <c r="X540" s="362"/>
      <c r="Y540" s="362"/>
      <c r="Z540" s="362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62"/>
      <c r="W542" s="362"/>
      <c r="X542" s="362"/>
      <c r="Y542" s="362"/>
      <c r="Z542" s="362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62"/>
      <c r="W543" s="362"/>
      <c r="X543" s="362"/>
      <c r="Y543" s="362"/>
      <c r="Z543" s="362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62"/>
      <c r="W544" s="362"/>
      <c r="X544" s="362"/>
      <c r="Y544" s="362"/>
      <c r="Z544" s="362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62"/>
      <c r="W545" s="362"/>
      <c r="X545" s="362"/>
      <c r="Y545" s="362"/>
      <c r="Z545" s="362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62"/>
      <c r="W546" s="362"/>
      <c r="X546" s="362"/>
      <c r="Y546" s="362"/>
      <c r="Z546" s="362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62"/>
      <c r="W547" s="362"/>
      <c r="X547" s="362"/>
      <c r="Y547" s="362"/>
      <c r="Z547" s="362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62"/>
      <c r="W548" s="362"/>
      <c r="X548" s="362"/>
      <c r="Y548" s="362"/>
      <c r="Z548" s="362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62"/>
      <c r="W549" s="362"/>
      <c r="X549" s="362"/>
      <c r="Y549" s="362"/>
      <c r="Z549" s="362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62"/>
      <c r="W550" s="362"/>
      <c r="X550" s="362"/>
      <c r="Y550" s="362"/>
      <c r="Z550" s="362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62"/>
      <c r="W551" s="362"/>
      <c r="X551" s="362"/>
      <c r="Y551" s="362"/>
      <c r="Z551" s="362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62"/>
      <c r="W552" s="362"/>
      <c r="X552" s="362"/>
      <c r="Y552" s="362"/>
      <c r="Z552" s="362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62"/>
      <c r="W553" s="362"/>
      <c r="X553" s="362"/>
      <c r="Y553" s="362"/>
      <c r="Z553" s="362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62"/>
      <c r="W554" s="362"/>
      <c r="X554" s="362"/>
      <c r="Y554" s="362"/>
      <c r="Z554" s="362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62"/>
      <c r="W555" s="362"/>
      <c r="X555" s="362"/>
      <c r="Y555" s="362"/>
      <c r="Z555" s="362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62"/>
      <c r="W556" s="362"/>
      <c r="X556" s="362"/>
      <c r="Y556" s="362"/>
      <c r="Z556" s="362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62"/>
      <c r="W557" s="362"/>
      <c r="X557" s="362"/>
      <c r="Y557" s="362"/>
      <c r="Z557" s="362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62"/>
      <c r="W558" s="362"/>
      <c r="X558" s="362"/>
      <c r="Y558" s="362"/>
      <c r="Z558" s="362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62"/>
      <c r="W559" s="362"/>
      <c r="X559" s="362"/>
      <c r="Y559" s="362"/>
      <c r="Z559" s="362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62"/>
      <c r="W560" s="362"/>
      <c r="X560" s="362"/>
      <c r="Y560" s="362"/>
      <c r="Z560" s="362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62"/>
      <c r="W561" s="362"/>
      <c r="X561" s="362"/>
      <c r="Y561" s="362"/>
      <c r="Z561" s="362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62"/>
      <c r="W562" s="362"/>
      <c r="X562" s="362"/>
      <c r="Y562" s="362"/>
      <c r="Z562" s="362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62"/>
      <c r="W563" s="362"/>
      <c r="X563" s="362"/>
      <c r="Y563" s="362"/>
      <c r="Z563" s="362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62"/>
      <c r="W564" s="362"/>
      <c r="X564" s="362"/>
      <c r="Y564" s="362"/>
      <c r="Z564" s="362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62"/>
      <c r="W565" s="362"/>
      <c r="X565" s="362"/>
      <c r="Y565" s="362"/>
      <c r="Z565" s="362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62"/>
      <c r="W566" s="362"/>
      <c r="X566" s="362"/>
      <c r="Y566" s="362"/>
      <c r="Z566" s="362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62"/>
      <c r="W567" s="362"/>
      <c r="X567" s="362"/>
      <c r="Y567" s="362"/>
      <c r="Z567" s="362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62"/>
      <c r="W568" s="362"/>
      <c r="X568" s="362"/>
      <c r="Y568" s="362"/>
      <c r="Z568" s="362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  <c r="Z569" s="362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62"/>
      <c r="W570" s="362"/>
      <c r="X570" s="362"/>
      <c r="Y570" s="362"/>
      <c r="Z570" s="362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62"/>
      <c r="W571" s="362"/>
      <c r="X571" s="362"/>
      <c r="Y571" s="362"/>
      <c r="Z571" s="362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62"/>
      <c r="W572" s="362"/>
      <c r="X572" s="362"/>
      <c r="Y572" s="362"/>
      <c r="Z572" s="362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62"/>
      <c r="W573" s="362"/>
      <c r="X573" s="362"/>
      <c r="Y573" s="362"/>
      <c r="Z573" s="362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62"/>
      <c r="W574" s="362"/>
      <c r="X574" s="362"/>
      <c r="Y574" s="362"/>
      <c r="Z574" s="362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62"/>
      <c r="W575" s="362"/>
      <c r="X575" s="362"/>
      <c r="Y575" s="362"/>
      <c r="Z575" s="362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62"/>
      <c r="W576" s="362"/>
      <c r="X576" s="362"/>
      <c r="Y576" s="362"/>
      <c r="Z576" s="362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62"/>
      <c r="W577" s="362"/>
      <c r="X577" s="362"/>
      <c r="Y577" s="362"/>
      <c r="Z577" s="362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62"/>
      <c r="W578" s="362"/>
      <c r="X578" s="362"/>
      <c r="Y578" s="362"/>
      <c r="Z578" s="362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2"/>
      <c r="Z579" s="362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62"/>
      <c r="W580" s="362"/>
      <c r="X580" s="362"/>
      <c r="Y580" s="362"/>
      <c r="Z580" s="362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62"/>
      <c r="W581" s="362"/>
      <c r="X581" s="362"/>
      <c r="Y581" s="362"/>
      <c r="Z581" s="362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2"/>
      <c r="Z582" s="362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2"/>
      <c r="Y583" s="362"/>
      <c r="Z583" s="362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62"/>
      <c r="W584" s="362"/>
      <c r="X584" s="362"/>
      <c r="Y584" s="362"/>
      <c r="Z584" s="362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62"/>
      <c r="W585" s="362"/>
      <c r="X585" s="362"/>
      <c r="Y585" s="362"/>
      <c r="Z585" s="362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62"/>
      <c r="W586" s="362"/>
      <c r="X586" s="362"/>
      <c r="Y586" s="362"/>
      <c r="Z586" s="362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62"/>
      <c r="W587" s="362"/>
      <c r="X587" s="362"/>
      <c r="Y587" s="362"/>
      <c r="Z587" s="362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62"/>
      <c r="W588" s="362"/>
      <c r="X588" s="362"/>
      <c r="Y588" s="362"/>
      <c r="Z588" s="362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62"/>
      <c r="W589" s="362"/>
      <c r="X589" s="362"/>
      <c r="Y589" s="362"/>
      <c r="Z589" s="362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62"/>
      <c r="W590" s="362"/>
      <c r="X590" s="362"/>
      <c r="Y590" s="362"/>
      <c r="Z590" s="362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62"/>
      <c r="W591" s="362"/>
      <c r="X591" s="362"/>
      <c r="Y591" s="362"/>
      <c r="Z591" s="362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62"/>
      <c r="W592" s="362"/>
      <c r="X592" s="362"/>
      <c r="Y592" s="362"/>
      <c r="Z592" s="362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  <c r="Z593" s="362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62"/>
      <c r="W594" s="362"/>
      <c r="X594" s="362"/>
      <c r="Y594" s="362"/>
      <c r="Z594" s="362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  <c r="Z595" s="362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62"/>
      <c r="W596" s="362"/>
      <c r="X596" s="362"/>
      <c r="Y596" s="362"/>
      <c r="Z596" s="362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62"/>
      <c r="W597" s="362"/>
      <c r="X597" s="362"/>
      <c r="Y597" s="362"/>
      <c r="Z597" s="362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62"/>
      <c r="W598" s="362"/>
      <c r="X598" s="362"/>
      <c r="Y598" s="362"/>
      <c r="Z598" s="362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  <c r="Z599" s="362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62"/>
      <c r="W600" s="362"/>
      <c r="X600" s="362"/>
      <c r="Y600" s="362"/>
      <c r="Z600" s="362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62"/>
      <c r="W601" s="362"/>
      <c r="X601" s="362"/>
      <c r="Y601" s="362"/>
      <c r="Z601" s="362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2"/>
      <c r="Y602" s="362"/>
      <c r="Z602" s="362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62"/>
      <c r="W603" s="362"/>
      <c r="X603" s="362"/>
      <c r="Y603" s="362"/>
      <c r="Z603" s="362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62"/>
      <c r="W604" s="362"/>
      <c r="X604" s="362"/>
      <c r="Y604" s="362"/>
      <c r="Z604" s="362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62"/>
      <c r="W605" s="362"/>
      <c r="X605" s="362"/>
      <c r="Y605" s="362"/>
      <c r="Z605" s="362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62"/>
      <c r="W606" s="362"/>
      <c r="X606" s="362"/>
      <c r="Y606" s="362"/>
      <c r="Z606" s="362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62"/>
      <c r="W607" s="362"/>
      <c r="X607" s="362"/>
      <c r="Y607" s="362"/>
      <c r="Z607" s="362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62"/>
      <c r="W608" s="362"/>
      <c r="X608" s="362"/>
      <c r="Y608" s="362"/>
      <c r="Z608" s="362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62"/>
      <c r="W609" s="362"/>
      <c r="X609" s="362"/>
      <c r="Y609" s="362"/>
      <c r="Z609" s="362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62"/>
      <c r="W610" s="362"/>
      <c r="X610" s="362"/>
      <c r="Y610" s="362"/>
      <c r="Z610" s="362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62"/>
      <c r="W611" s="362"/>
      <c r="X611" s="362"/>
      <c r="Y611" s="362"/>
      <c r="Z611" s="362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62"/>
      <c r="W612" s="362"/>
      <c r="X612" s="362"/>
      <c r="Y612" s="362"/>
      <c r="Z612" s="362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62"/>
      <c r="W613" s="362"/>
      <c r="X613" s="362"/>
      <c r="Y613" s="362"/>
      <c r="Z613" s="362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62"/>
      <c r="W614" s="362"/>
      <c r="X614" s="362"/>
      <c r="Y614" s="362"/>
      <c r="Z614" s="362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62"/>
      <c r="W615" s="362"/>
      <c r="X615" s="362"/>
      <c r="Y615" s="362"/>
      <c r="Z615" s="362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62"/>
      <c r="W616" s="362"/>
      <c r="X616" s="362"/>
      <c r="Y616" s="362"/>
      <c r="Z616" s="362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62"/>
      <c r="W617" s="362"/>
      <c r="X617" s="362"/>
      <c r="Y617" s="362"/>
      <c r="Z617" s="362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62"/>
      <c r="W618" s="362"/>
      <c r="X618" s="362"/>
      <c r="Y618" s="362"/>
      <c r="Z618" s="362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62"/>
      <c r="W619" s="362"/>
      <c r="X619" s="362"/>
      <c r="Y619" s="362"/>
      <c r="Z619" s="362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62"/>
      <c r="W620" s="362"/>
      <c r="X620" s="362"/>
      <c r="Y620" s="362"/>
      <c r="Z620" s="362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62"/>
      <c r="W621" s="362"/>
      <c r="X621" s="362"/>
      <c r="Y621" s="362"/>
      <c r="Z621" s="362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62"/>
      <c r="W622" s="362"/>
      <c r="X622" s="362"/>
      <c r="Y622" s="362"/>
      <c r="Z622" s="362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62"/>
      <c r="W623" s="362"/>
      <c r="X623" s="362"/>
      <c r="Y623" s="362"/>
      <c r="Z623" s="362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62"/>
      <c r="W624" s="362"/>
      <c r="X624" s="362"/>
      <c r="Y624" s="362"/>
      <c r="Z624" s="362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62"/>
      <c r="W625" s="362"/>
      <c r="X625" s="362"/>
      <c r="Y625" s="362"/>
      <c r="Z625" s="362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62"/>
      <c r="W626" s="362"/>
      <c r="X626" s="362"/>
      <c r="Y626" s="362"/>
      <c r="Z626" s="362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62"/>
      <c r="W627" s="362"/>
      <c r="X627" s="362"/>
      <c r="Y627" s="362"/>
      <c r="Z627" s="362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62"/>
      <c r="W628" s="362"/>
      <c r="X628" s="362"/>
      <c r="Y628" s="362"/>
      <c r="Z628" s="362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62"/>
      <c r="W629" s="362"/>
      <c r="X629" s="362"/>
      <c r="Y629" s="362"/>
      <c r="Z629" s="362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62"/>
      <c r="W630" s="362"/>
      <c r="X630" s="362"/>
      <c r="Y630" s="362"/>
      <c r="Z630" s="362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62"/>
      <c r="W631" s="362"/>
      <c r="X631" s="362"/>
      <c r="Y631" s="362"/>
      <c r="Z631" s="362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62"/>
      <c r="W632" s="362"/>
      <c r="X632" s="362"/>
      <c r="Y632" s="362"/>
      <c r="Z632" s="362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  <c r="Z633" s="362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62"/>
      <c r="W634" s="362"/>
      <c r="X634" s="362"/>
      <c r="Y634" s="362"/>
      <c r="Z634" s="362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62"/>
      <c r="W635" s="362"/>
      <c r="X635" s="362"/>
      <c r="Y635" s="362"/>
      <c r="Z635" s="362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62"/>
      <c r="W636" s="362"/>
      <c r="X636" s="362"/>
      <c r="Y636" s="362"/>
      <c r="Z636" s="362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62"/>
      <c r="W637" s="362"/>
      <c r="X637" s="362"/>
      <c r="Y637" s="362"/>
      <c r="Z637" s="362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62"/>
      <c r="W638" s="362"/>
      <c r="X638" s="362"/>
      <c r="Y638" s="362"/>
      <c r="Z638" s="362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62"/>
      <c r="W639" s="362"/>
      <c r="X639" s="362"/>
      <c r="Y639" s="362"/>
      <c r="Z639" s="362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62"/>
      <c r="W640" s="362"/>
      <c r="X640" s="362"/>
      <c r="Y640" s="362"/>
      <c r="Z640" s="362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62"/>
      <c r="W641" s="362"/>
      <c r="X641" s="362"/>
      <c r="Y641" s="362"/>
      <c r="Z641" s="362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2"/>
      <c r="Z642" s="362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2"/>
      <c r="Z643" s="362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62"/>
      <c r="W644" s="362"/>
      <c r="X644" s="362"/>
      <c r="Y644" s="362"/>
      <c r="Z644" s="362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62"/>
      <c r="W645" s="362"/>
      <c r="X645" s="362"/>
      <c r="Y645" s="362"/>
      <c r="Z645" s="362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62"/>
      <c r="W646" s="362"/>
      <c r="X646" s="362"/>
      <c r="Y646" s="362"/>
      <c r="Z646" s="362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62"/>
      <c r="W647" s="362"/>
      <c r="X647" s="362"/>
      <c r="Y647" s="362"/>
      <c r="Z647" s="362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62"/>
      <c r="W648" s="362"/>
      <c r="X648" s="362"/>
      <c r="Y648" s="362"/>
      <c r="Z648" s="362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62"/>
      <c r="W649" s="362"/>
      <c r="X649" s="362"/>
      <c r="Y649" s="362"/>
      <c r="Z649" s="362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62"/>
      <c r="W650" s="362"/>
      <c r="X650" s="362"/>
      <c r="Y650" s="362"/>
      <c r="Z650" s="362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62"/>
      <c r="W651" s="362"/>
      <c r="X651" s="362"/>
      <c r="Y651" s="362"/>
      <c r="Z651" s="362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62"/>
      <c r="W652" s="362"/>
      <c r="X652" s="362"/>
      <c r="Y652" s="362"/>
      <c r="Z652" s="362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62"/>
      <c r="W653" s="362"/>
      <c r="X653" s="362"/>
      <c r="Y653" s="362"/>
      <c r="Z653" s="362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62"/>
      <c r="W654" s="362"/>
      <c r="X654" s="362"/>
      <c r="Y654" s="362"/>
      <c r="Z654" s="362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62"/>
      <c r="W655" s="362"/>
      <c r="X655" s="362"/>
      <c r="Y655" s="362"/>
      <c r="Z655" s="362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62"/>
      <c r="W656" s="362"/>
      <c r="X656" s="362"/>
      <c r="Y656" s="362"/>
      <c r="Z656" s="362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62"/>
      <c r="W657" s="362"/>
      <c r="X657" s="362"/>
      <c r="Y657" s="362"/>
      <c r="Z657" s="362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62"/>
      <c r="W658" s="362"/>
      <c r="X658" s="362"/>
      <c r="Y658" s="362"/>
      <c r="Z658" s="362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62"/>
      <c r="W659" s="362"/>
      <c r="X659" s="362"/>
      <c r="Y659" s="362"/>
      <c r="Z659" s="362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62"/>
      <c r="W660" s="362"/>
      <c r="X660" s="362"/>
      <c r="Y660" s="362"/>
      <c r="Z660" s="362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62"/>
      <c r="W661" s="362"/>
      <c r="X661" s="362"/>
      <c r="Y661" s="362"/>
      <c r="Z661" s="362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62"/>
      <c r="W662" s="362"/>
      <c r="X662" s="362"/>
      <c r="Y662" s="362"/>
      <c r="Z662" s="362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62"/>
      <c r="W663" s="362"/>
      <c r="X663" s="362"/>
      <c r="Y663" s="362"/>
      <c r="Z663" s="362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62"/>
      <c r="W664" s="362"/>
      <c r="X664" s="362"/>
      <c r="Y664" s="362"/>
      <c r="Z664" s="362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62"/>
      <c r="W665" s="362"/>
      <c r="X665" s="362"/>
      <c r="Y665" s="362"/>
      <c r="Z665" s="362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  <c r="Z666" s="362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  <c r="Z667" s="362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62"/>
      <c r="W668" s="362"/>
      <c r="X668" s="362"/>
      <c r="Y668" s="362"/>
      <c r="Z668" s="362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62"/>
      <c r="W669" s="362"/>
      <c r="X669" s="362"/>
      <c r="Y669" s="362"/>
      <c r="Z669" s="362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62"/>
      <c r="W670" s="362"/>
      <c r="X670" s="362"/>
      <c r="Y670" s="362"/>
      <c r="Z670" s="362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62"/>
      <c r="W671" s="362"/>
      <c r="X671" s="362"/>
      <c r="Y671" s="362"/>
      <c r="Z671" s="362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62"/>
      <c r="W672" s="362"/>
      <c r="X672" s="362"/>
      <c r="Y672" s="362"/>
      <c r="Z672" s="362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62"/>
      <c r="W673" s="362"/>
      <c r="X673" s="362"/>
      <c r="Y673" s="362"/>
      <c r="Z673" s="362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62"/>
      <c r="W674" s="362"/>
      <c r="X674" s="362"/>
      <c r="Y674" s="362"/>
      <c r="Z674" s="362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62"/>
      <c r="W675" s="362"/>
      <c r="X675" s="362"/>
      <c r="Y675" s="362"/>
      <c r="Z675" s="362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62"/>
      <c r="W676" s="362"/>
      <c r="X676" s="362"/>
      <c r="Y676" s="362"/>
      <c r="Z676" s="362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62"/>
      <c r="W677" s="362"/>
      <c r="X677" s="362"/>
      <c r="Y677" s="362"/>
      <c r="Z677" s="362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62"/>
      <c r="W678" s="362"/>
      <c r="X678" s="362"/>
      <c r="Y678" s="362"/>
      <c r="Z678" s="362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62"/>
      <c r="W679" s="362"/>
      <c r="X679" s="362"/>
      <c r="Y679" s="362"/>
      <c r="Z679" s="362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62"/>
      <c r="W680" s="362"/>
      <c r="X680" s="362"/>
      <c r="Y680" s="362"/>
      <c r="Z680" s="362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62"/>
      <c r="W681" s="362"/>
      <c r="X681" s="362"/>
      <c r="Y681" s="362"/>
      <c r="Z681" s="362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62"/>
      <c r="W682" s="362"/>
      <c r="X682" s="362"/>
      <c r="Y682" s="362"/>
      <c r="Z682" s="362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62"/>
      <c r="W683" s="362"/>
      <c r="X683" s="362"/>
      <c r="Y683" s="362"/>
      <c r="Z683" s="362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62"/>
      <c r="W684" s="362"/>
      <c r="X684" s="362"/>
      <c r="Y684" s="362"/>
      <c r="Z684" s="362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62"/>
      <c r="W685" s="362"/>
      <c r="X685" s="362"/>
      <c r="Y685" s="362"/>
      <c r="Z685" s="362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62"/>
      <c r="W686" s="362"/>
      <c r="X686" s="362"/>
      <c r="Y686" s="362"/>
      <c r="Z686" s="362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62"/>
      <c r="W687" s="362"/>
      <c r="X687" s="362"/>
      <c r="Y687" s="362"/>
      <c r="Z687" s="362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62"/>
      <c r="W688" s="362"/>
      <c r="X688" s="362"/>
      <c r="Y688" s="362"/>
      <c r="Z688" s="362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62"/>
      <c r="W689" s="362"/>
      <c r="X689" s="362"/>
      <c r="Y689" s="362"/>
      <c r="Z689" s="362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62"/>
      <c r="W690" s="362"/>
      <c r="X690" s="362"/>
      <c r="Y690" s="362"/>
      <c r="Z690" s="362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62"/>
      <c r="W691" s="362"/>
      <c r="X691" s="362"/>
      <c r="Y691" s="362"/>
      <c r="Z691" s="362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62"/>
      <c r="W692" s="362"/>
      <c r="X692" s="362"/>
      <c r="Y692" s="362"/>
      <c r="Z692" s="362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62"/>
      <c r="W693" s="362"/>
      <c r="X693" s="362"/>
      <c r="Y693" s="362"/>
      <c r="Z693" s="362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62"/>
      <c r="W694" s="362"/>
      <c r="X694" s="362"/>
      <c r="Y694" s="362"/>
      <c r="Z694" s="362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62"/>
      <c r="W695" s="362"/>
      <c r="X695" s="362"/>
      <c r="Y695" s="362"/>
      <c r="Z695" s="362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62"/>
      <c r="W696" s="362"/>
      <c r="X696" s="362"/>
      <c r="Y696" s="362"/>
      <c r="Z696" s="362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62"/>
      <c r="W697" s="362"/>
      <c r="X697" s="362"/>
      <c r="Y697" s="362"/>
      <c r="Z697" s="362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62"/>
      <c r="W698" s="362"/>
      <c r="X698" s="362"/>
      <c r="Y698" s="362"/>
      <c r="Z698" s="362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62"/>
      <c r="W699" s="362"/>
      <c r="X699" s="362"/>
      <c r="Y699" s="362"/>
      <c r="Z699" s="362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62"/>
      <c r="W700" s="362"/>
      <c r="X700" s="362"/>
      <c r="Y700" s="362"/>
      <c r="Z700" s="362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62"/>
      <c r="W701" s="362"/>
      <c r="X701" s="362"/>
      <c r="Y701" s="362"/>
      <c r="Z701" s="362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62"/>
      <c r="W702" s="362"/>
      <c r="X702" s="362"/>
      <c r="Y702" s="362"/>
      <c r="Z702" s="362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62"/>
      <c r="W703" s="362"/>
      <c r="X703" s="362"/>
      <c r="Y703" s="362"/>
      <c r="Z703" s="362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62"/>
      <c r="W704" s="362"/>
      <c r="X704" s="362"/>
      <c r="Y704" s="362"/>
      <c r="Z704" s="362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62"/>
      <c r="W705" s="362"/>
      <c r="X705" s="362"/>
      <c r="Y705" s="362"/>
      <c r="Z705" s="362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62"/>
      <c r="W706" s="362"/>
      <c r="X706" s="362"/>
      <c r="Y706" s="362"/>
      <c r="Z706" s="362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62"/>
      <c r="W707" s="362"/>
      <c r="X707" s="362"/>
      <c r="Y707" s="362"/>
      <c r="Z707" s="362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62"/>
      <c r="W708" s="362"/>
      <c r="X708" s="362"/>
      <c r="Y708" s="362"/>
      <c r="Z708" s="362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62"/>
      <c r="W709" s="362"/>
      <c r="X709" s="362"/>
      <c r="Y709" s="362"/>
      <c r="Z709" s="362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62"/>
      <c r="W710" s="362"/>
      <c r="X710" s="362"/>
      <c r="Y710" s="362"/>
      <c r="Z710" s="362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62"/>
      <c r="W711" s="362"/>
      <c r="X711" s="362"/>
      <c r="Y711" s="362"/>
      <c r="Z711" s="362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62"/>
      <c r="W712" s="362"/>
      <c r="X712" s="362"/>
      <c r="Y712" s="362"/>
      <c r="Z712" s="362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62"/>
      <c r="W713" s="362"/>
      <c r="X713" s="362"/>
      <c r="Y713" s="362"/>
      <c r="Z713" s="362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62"/>
      <c r="W714" s="362"/>
      <c r="X714" s="362"/>
      <c r="Y714" s="362"/>
      <c r="Z714" s="362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62"/>
      <c r="W715" s="362"/>
      <c r="X715" s="362"/>
      <c r="Y715" s="362"/>
      <c r="Z715" s="362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62"/>
      <c r="W716" s="362"/>
      <c r="X716" s="362"/>
      <c r="Y716" s="362"/>
      <c r="Z716" s="362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62"/>
      <c r="W717" s="362"/>
      <c r="X717" s="362"/>
      <c r="Y717" s="362"/>
      <c r="Z717" s="362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62"/>
      <c r="W718" s="362"/>
      <c r="X718" s="362"/>
      <c r="Y718" s="362"/>
      <c r="Z718" s="362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62"/>
      <c r="W719" s="362"/>
      <c r="X719" s="362"/>
      <c r="Y719" s="362"/>
      <c r="Z719" s="362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62"/>
      <c r="W720" s="362"/>
      <c r="X720" s="362"/>
      <c r="Y720" s="362"/>
      <c r="Z720" s="362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62"/>
      <c r="W721" s="362"/>
      <c r="X721" s="362"/>
      <c r="Y721" s="362"/>
      <c r="Z721" s="362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62"/>
      <c r="W722" s="362"/>
      <c r="X722" s="362"/>
      <c r="Y722" s="362"/>
      <c r="Z722" s="362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  <c r="Z723" s="362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62"/>
      <c r="W724" s="362"/>
      <c r="X724" s="362"/>
      <c r="Y724" s="362"/>
      <c r="Z724" s="362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62"/>
      <c r="W725" s="362"/>
      <c r="X725" s="362"/>
      <c r="Y725" s="362"/>
      <c r="Z725" s="362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62"/>
      <c r="W726" s="362"/>
      <c r="X726" s="362"/>
      <c r="Y726" s="362"/>
      <c r="Z726" s="362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  <c r="Z727" s="362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62"/>
      <c r="W728" s="362"/>
      <c r="X728" s="362"/>
      <c r="Y728" s="362"/>
      <c r="Z728" s="362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62"/>
      <c r="W729" s="362"/>
      <c r="X729" s="362"/>
      <c r="Y729" s="362"/>
      <c r="Z729" s="362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62"/>
      <c r="W730" s="362"/>
      <c r="X730" s="362"/>
      <c r="Y730" s="362"/>
      <c r="Z730" s="362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  <c r="Z731" s="362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62"/>
      <c r="W732" s="362"/>
      <c r="X732" s="362"/>
      <c r="Y732" s="362"/>
      <c r="Z732" s="362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62"/>
      <c r="W733" s="362"/>
      <c r="X733" s="362"/>
      <c r="Y733" s="362"/>
      <c r="Z733" s="362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62"/>
      <c r="W734" s="362"/>
      <c r="X734" s="362"/>
      <c r="Y734" s="362"/>
      <c r="Z734" s="362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62"/>
      <c r="W735" s="362"/>
      <c r="X735" s="362"/>
      <c r="Y735" s="362"/>
      <c r="Z735" s="362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62"/>
      <c r="W736" s="362"/>
      <c r="X736" s="362"/>
      <c r="Y736" s="362"/>
      <c r="Z736" s="362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62"/>
      <c r="W737" s="362"/>
      <c r="X737" s="362"/>
      <c r="Y737" s="362"/>
      <c r="Z737" s="362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62"/>
      <c r="W738" s="362"/>
      <c r="X738" s="362"/>
      <c r="Y738" s="362"/>
      <c r="Z738" s="362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62"/>
      <c r="W739" s="362"/>
      <c r="X739" s="362"/>
      <c r="Y739" s="362"/>
      <c r="Z739" s="362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62"/>
      <c r="W740" s="362"/>
      <c r="X740" s="362"/>
      <c r="Y740" s="362"/>
      <c r="Z740" s="362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62"/>
      <c r="W741" s="362"/>
      <c r="X741" s="362"/>
      <c r="Y741" s="362"/>
      <c r="Z741" s="362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62"/>
      <c r="W742" s="362"/>
      <c r="X742" s="362"/>
      <c r="Y742" s="362"/>
      <c r="Z742" s="362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62"/>
      <c r="W743" s="362"/>
      <c r="X743" s="362"/>
      <c r="Y743" s="362"/>
      <c r="Z743" s="362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62"/>
      <c r="W744" s="362"/>
      <c r="X744" s="362"/>
      <c r="Y744" s="362"/>
      <c r="Z744" s="362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62"/>
      <c r="W745" s="362"/>
      <c r="X745" s="362"/>
      <c r="Y745" s="362"/>
      <c r="Z745" s="362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62"/>
      <c r="W746" s="362"/>
      <c r="X746" s="362"/>
      <c r="Y746" s="362"/>
      <c r="Z746" s="362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62"/>
      <c r="W747" s="362"/>
      <c r="X747" s="362"/>
      <c r="Y747" s="362"/>
      <c r="Z747" s="362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62"/>
      <c r="W748" s="362"/>
      <c r="X748" s="362"/>
      <c r="Y748" s="362"/>
      <c r="Z748" s="362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62"/>
      <c r="W749" s="362"/>
      <c r="X749" s="362"/>
      <c r="Y749" s="362"/>
      <c r="Z749" s="362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62"/>
      <c r="W750" s="362"/>
      <c r="X750" s="362"/>
      <c r="Y750" s="362"/>
      <c r="Z750" s="362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62"/>
      <c r="W751" s="362"/>
      <c r="X751" s="362"/>
      <c r="Y751" s="362"/>
      <c r="Z751" s="362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62"/>
      <c r="W752" s="362"/>
      <c r="X752" s="362"/>
      <c r="Y752" s="362"/>
      <c r="Z752" s="362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62"/>
      <c r="W753" s="362"/>
      <c r="X753" s="362"/>
      <c r="Y753" s="362"/>
      <c r="Z753" s="362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62"/>
      <c r="W754" s="362"/>
      <c r="X754" s="362"/>
      <c r="Y754" s="362"/>
      <c r="Z754" s="362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62"/>
      <c r="W755" s="362"/>
      <c r="X755" s="362"/>
      <c r="Y755" s="362"/>
      <c r="Z755" s="362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62"/>
      <c r="W756" s="362"/>
      <c r="X756" s="362"/>
      <c r="Y756" s="362"/>
      <c r="Z756" s="362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62"/>
      <c r="W757" s="362"/>
      <c r="X757" s="362"/>
      <c r="Y757" s="362"/>
      <c r="Z757" s="362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62"/>
      <c r="W758" s="362"/>
      <c r="X758" s="362"/>
      <c r="Y758" s="362"/>
      <c r="Z758" s="362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62"/>
      <c r="W759" s="362"/>
      <c r="X759" s="362"/>
      <c r="Y759" s="362"/>
      <c r="Z759" s="362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62"/>
      <c r="W760" s="362"/>
      <c r="X760" s="362"/>
      <c r="Y760" s="362"/>
      <c r="Z760" s="362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62"/>
      <c r="W761" s="362"/>
      <c r="X761" s="362"/>
      <c r="Y761" s="362"/>
      <c r="Z761" s="362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62"/>
      <c r="W762" s="362"/>
      <c r="X762" s="362"/>
      <c r="Y762" s="362"/>
      <c r="Z762" s="362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62"/>
      <c r="W763" s="362"/>
      <c r="X763" s="362"/>
      <c r="Y763" s="362"/>
      <c r="Z763" s="362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62"/>
      <c r="W764" s="362"/>
      <c r="X764" s="362"/>
      <c r="Y764" s="362"/>
      <c r="Z764" s="362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62"/>
      <c r="W765" s="362"/>
      <c r="X765" s="362"/>
      <c r="Y765" s="362"/>
      <c r="Z765" s="362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62"/>
      <c r="W766" s="362"/>
      <c r="X766" s="362"/>
      <c r="Y766" s="362"/>
      <c r="Z766" s="362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62"/>
      <c r="W767" s="362"/>
      <c r="X767" s="362"/>
      <c r="Y767" s="362"/>
      <c r="Z767" s="362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62"/>
      <c r="W768" s="362"/>
      <c r="X768" s="362"/>
      <c r="Y768" s="362"/>
      <c r="Z768" s="362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62"/>
      <c r="W769" s="362"/>
      <c r="X769" s="362"/>
      <c r="Y769" s="362"/>
      <c r="Z769" s="362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62"/>
      <c r="W770" s="362"/>
      <c r="X770" s="362"/>
      <c r="Y770" s="362"/>
      <c r="Z770" s="362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62"/>
      <c r="W771" s="362"/>
      <c r="X771" s="362"/>
      <c r="Y771" s="362"/>
      <c r="Z771" s="362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62"/>
      <c r="W772" s="362"/>
      <c r="X772" s="362"/>
      <c r="Y772" s="362"/>
      <c r="Z772" s="362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62"/>
      <c r="W773" s="362"/>
      <c r="X773" s="362"/>
      <c r="Y773" s="362"/>
      <c r="Z773" s="362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  <c r="Z774" s="362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62"/>
      <c r="W775" s="362"/>
      <c r="X775" s="362"/>
      <c r="Y775" s="362"/>
      <c r="Z775" s="362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62"/>
      <c r="W776" s="362"/>
      <c r="X776" s="362"/>
      <c r="Y776" s="362"/>
      <c r="Z776" s="362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  <c r="Z777" s="362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62"/>
      <c r="W778" s="362"/>
      <c r="X778" s="362"/>
      <c r="Y778" s="362"/>
      <c r="Z778" s="362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62"/>
      <c r="W779" s="362"/>
      <c r="X779" s="362"/>
      <c r="Y779" s="362"/>
      <c r="Z779" s="362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62"/>
      <c r="W780" s="362"/>
      <c r="X780" s="362"/>
      <c r="Y780" s="362"/>
      <c r="Z780" s="362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62"/>
      <c r="W781" s="362"/>
      <c r="X781" s="362"/>
      <c r="Y781" s="362"/>
      <c r="Z781" s="362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62"/>
      <c r="W782" s="362"/>
      <c r="X782" s="362"/>
      <c r="Y782" s="362"/>
      <c r="Z782" s="362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62"/>
      <c r="W783" s="362"/>
      <c r="X783" s="362"/>
      <c r="Y783" s="362"/>
      <c r="Z783" s="362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62"/>
      <c r="W784" s="362"/>
      <c r="X784" s="362"/>
      <c r="Y784" s="362"/>
      <c r="Z784" s="362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62"/>
      <c r="W785" s="362"/>
      <c r="X785" s="362"/>
      <c r="Y785" s="362"/>
      <c r="Z785" s="362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62"/>
      <c r="W786" s="362"/>
      <c r="X786" s="362"/>
      <c r="Y786" s="362"/>
      <c r="Z786" s="362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62"/>
      <c r="W787" s="362"/>
      <c r="X787" s="362"/>
      <c r="Y787" s="362"/>
      <c r="Z787" s="362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62"/>
      <c r="W788" s="362"/>
      <c r="X788" s="362"/>
      <c r="Y788" s="362"/>
      <c r="Z788" s="362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62"/>
      <c r="W789" s="362"/>
      <c r="X789" s="362"/>
      <c r="Y789" s="362"/>
      <c r="Z789" s="362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62"/>
      <c r="W790" s="362"/>
      <c r="X790" s="362"/>
      <c r="Y790" s="362"/>
      <c r="Z790" s="362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62"/>
      <c r="W791" s="362"/>
      <c r="X791" s="362"/>
      <c r="Y791" s="362"/>
      <c r="Z791" s="362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62"/>
      <c r="W792" s="362"/>
      <c r="X792" s="362"/>
      <c r="Y792" s="362"/>
      <c r="Z792" s="362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62"/>
      <c r="W793" s="362"/>
      <c r="X793" s="362"/>
      <c r="Y793" s="362"/>
      <c r="Z793" s="362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62"/>
      <c r="W794" s="362"/>
      <c r="X794" s="362"/>
      <c r="Y794" s="362"/>
      <c r="Z794" s="362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62"/>
      <c r="W795" s="362"/>
      <c r="X795" s="362"/>
      <c r="Y795" s="362"/>
      <c r="Z795" s="362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62"/>
      <c r="W796" s="362"/>
      <c r="X796" s="362"/>
      <c r="Y796" s="362"/>
      <c r="Z796" s="362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62"/>
      <c r="W797" s="362"/>
      <c r="X797" s="362"/>
      <c r="Y797" s="362"/>
      <c r="Z797" s="362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62"/>
      <c r="W798" s="362"/>
      <c r="X798" s="362"/>
      <c r="Y798" s="362"/>
      <c r="Z798" s="362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62"/>
      <c r="W799" s="362"/>
      <c r="X799" s="362"/>
      <c r="Y799" s="362"/>
      <c r="Z799" s="362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62"/>
      <c r="W800" s="362"/>
      <c r="X800" s="362"/>
      <c r="Y800" s="362"/>
      <c r="Z800" s="362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62"/>
      <c r="W801" s="362"/>
      <c r="X801" s="362"/>
      <c r="Y801" s="362"/>
      <c r="Z801" s="362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62"/>
      <c r="W802" s="362"/>
      <c r="X802" s="362"/>
      <c r="Y802" s="362"/>
      <c r="Z802" s="362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2"/>
      <c r="Z803" s="362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2"/>
      <c r="Z804" s="362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62"/>
      <c r="W805" s="362"/>
      <c r="X805" s="362"/>
      <c r="Y805" s="362"/>
      <c r="Z805" s="362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62"/>
      <c r="W806" s="362"/>
      <c r="X806" s="362"/>
      <c r="Y806" s="362"/>
      <c r="Z806" s="362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62"/>
      <c r="W807" s="362"/>
      <c r="X807" s="362"/>
      <c r="Y807" s="362"/>
      <c r="Z807" s="362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62"/>
      <c r="W808" s="362"/>
      <c r="X808" s="362"/>
      <c r="Y808" s="362"/>
      <c r="Z808" s="362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62"/>
      <c r="W809" s="362"/>
      <c r="X809" s="362"/>
      <c r="Y809" s="362"/>
      <c r="Z809" s="362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62"/>
      <c r="W810" s="362"/>
      <c r="X810" s="362"/>
      <c r="Y810" s="362"/>
      <c r="Z810" s="362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62"/>
      <c r="W811" s="362"/>
      <c r="X811" s="362"/>
      <c r="Y811" s="362"/>
      <c r="Z811" s="362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62"/>
      <c r="W812" s="362"/>
      <c r="X812" s="362"/>
      <c r="Y812" s="362"/>
      <c r="Z812" s="362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62"/>
      <c r="W813" s="362"/>
      <c r="X813" s="362"/>
      <c r="Y813" s="362"/>
      <c r="Z813" s="362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  <c r="Z814" s="362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62"/>
      <c r="W815" s="362"/>
      <c r="X815" s="362"/>
      <c r="Y815" s="362"/>
      <c r="Z815" s="362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62"/>
      <c r="W816" s="362"/>
      <c r="X816" s="362"/>
      <c r="Y816" s="362"/>
      <c r="Z816" s="362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62"/>
      <c r="W817" s="362"/>
      <c r="X817" s="362"/>
      <c r="Y817" s="362"/>
      <c r="Z817" s="362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62"/>
      <c r="W818" s="362"/>
      <c r="X818" s="362"/>
      <c r="Y818" s="362"/>
      <c r="Z818" s="362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62"/>
      <c r="W819" s="362"/>
      <c r="X819" s="362"/>
      <c r="Y819" s="362"/>
      <c r="Z819" s="362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  <c r="Z820" s="362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62"/>
      <c r="W821" s="362"/>
      <c r="X821" s="362"/>
      <c r="Y821" s="362"/>
      <c r="Z821" s="362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62"/>
      <c r="W822" s="362"/>
      <c r="X822" s="362"/>
      <c r="Y822" s="362"/>
      <c r="Z822" s="362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62"/>
      <c r="W823" s="362"/>
      <c r="X823" s="362"/>
      <c r="Y823" s="362"/>
      <c r="Z823" s="362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62"/>
      <c r="W824" s="362"/>
      <c r="X824" s="362"/>
      <c r="Y824" s="362"/>
      <c r="Z824" s="362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62"/>
      <c r="W825" s="362"/>
      <c r="X825" s="362"/>
      <c r="Y825" s="362"/>
      <c r="Z825" s="362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62"/>
      <c r="W826" s="362"/>
      <c r="X826" s="362"/>
      <c r="Y826" s="362"/>
      <c r="Z826" s="362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62"/>
      <c r="W827" s="362"/>
      <c r="X827" s="362"/>
      <c r="Y827" s="362"/>
      <c r="Z827" s="362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62"/>
      <c r="W828" s="362"/>
      <c r="X828" s="362"/>
      <c r="Y828" s="362"/>
      <c r="Z828" s="362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62"/>
      <c r="W829" s="362"/>
      <c r="X829" s="362"/>
      <c r="Y829" s="362"/>
      <c r="Z829" s="362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62"/>
      <c r="W830" s="362"/>
      <c r="X830" s="362"/>
      <c r="Y830" s="362"/>
      <c r="Z830" s="362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62"/>
      <c r="W831" s="362"/>
      <c r="X831" s="362"/>
      <c r="Y831" s="362"/>
      <c r="Z831" s="362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62"/>
      <c r="W832" s="362"/>
      <c r="X832" s="362"/>
      <c r="Y832" s="362"/>
      <c r="Z832" s="362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62"/>
      <c r="W833" s="362"/>
      <c r="X833" s="362"/>
      <c r="Y833" s="362"/>
      <c r="Z833" s="362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62"/>
      <c r="W834" s="362"/>
      <c r="X834" s="362"/>
      <c r="Y834" s="362"/>
      <c r="Z834" s="362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62"/>
      <c r="W835" s="362"/>
      <c r="X835" s="362"/>
      <c r="Y835" s="362"/>
      <c r="Z835" s="362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62"/>
      <c r="W836" s="362"/>
      <c r="X836" s="362"/>
      <c r="Y836" s="362"/>
      <c r="Z836" s="362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62"/>
      <c r="W837" s="362"/>
      <c r="X837" s="362"/>
      <c r="Y837" s="362"/>
      <c r="Z837" s="362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62"/>
      <c r="W838" s="362"/>
      <c r="X838" s="362"/>
      <c r="Y838" s="362"/>
      <c r="Z838" s="362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62"/>
      <c r="W839" s="362"/>
      <c r="X839" s="362"/>
      <c r="Y839" s="362"/>
      <c r="Z839" s="362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62"/>
      <c r="W840" s="362"/>
      <c r="X840" s="362"/>
      <c r="Y840" s="362"/>
      <c r="Z840" s="362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62"/>
      <c r="W841" s="362"/>
      <c r="X841" s="362"/>
      <c r="Y841" s="362"/>
      <c r="Z841" s="362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62"/>
      <c r="W842" s="362"/>
      <c r="X842" s="362"/>
      <c r="Y842" s="362"/>
      <c r="Z842" s="362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62"/>
      <c r="W843" s="362"/>
      <c r="X843" s="362"/>
      <c r="Y843" s="362"/>
      <c r="Z843" s="362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62"/>
      <c r="W844" s="362"/>
      <c r="X844" s="362"/>
      <c r="Y844" s="362"/>
      <c r="Z844" s="362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62"/>
      <c r="W845" s="362"/>
      <c r="X845" s="362"/>
      <c r="Y845" s="362"/>
      <c r="Z845" s="362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62"/>
      <c r="W846" s="362"/>
      <c r="X846" s="362"/>
      <c r="Y846" s="362"/>
      <c r="Z846" s="362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62"/>
      <c r="W847" s="362"/>
      <c r="X847" s="362"/>
      <c r="Y847" s="362"/>
      <c r="Z847" s="362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62"/>
      <c r="W848" s="362"/>
      <c r="X848" s="362"/>
      <c r="Y848" s="362"/>
      <c r="Z848" s="362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62"/>
      <c r="W849" s="362"/>
      <c r="X849" s="362"/>
      <c r="Y849" s="362"/>
      <c r="Z849" s="362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62"/>
      <c r="W850" s="362"/>
      <c r="X850" s="362"/>
      <c r="Y850" s="362"/>
      <c r="Z850" s="362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62"/>
      <c r="W851" s="362"/>
      <c r="X851" s="362"/>
      <c r="Y851" s="362"/>
      <c r="Z851" s="362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62"/>
      <c r="W852" s="362"/>
      <c r="X852" s="362"/>
      <c r="Y852" s="362"/>
      <c r="Z852" s="362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62"/>
      <c r="W853" s="362"/>
      <c r="X853" s="362"/>
      <c r="Y853" s="362"/>
      <c r="Z853" s="362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62"/>
      <c r="W854" s="362"/>
      <c r="X854" s="362"/>
      <c r="Y854" s="362"/>
      <c r="Z854" s="362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62"/>
      <c r="W855" s="362"/>
      <c r="X855" s="362"/>
      <c r="Y855" s="362"/>
      <c r="Z855" s="362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62"/>
      <c r="W856" s="362"/>
      <c r="X856" s="362"/>
      <c r="Y856" s="362"/>
      <c r="Z856" s="362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62"/>
      <c r="W857" s="362"/>
      <c r="X857" s="362"/>
      <c r="Y857" s="362"/>
      <c r="Z857" s="362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62"/>
      <c r="W858" s="362"/>
      <c r="X858" s="362"/>
      <c r="Y858" s="362"/>
      <c r="Z858" s="362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62"/>
      <c r="W859" s="362"/>
      <c r="X859" s="362"/>
      <c r="Y859" s="362"/>
      <c r="Z859" s="362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62"/>
      <c r="W860" s="362"/>
      <c r="X860" s="362"/>
      <c r="Y860" s="362"/>
      <c r="Z860" s="362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62"/>
      <c r="W861" s="362"/>
      <c r="X861" s="362"/>
      <c r="Y861" s="362"/>
      <c r="Z861" s="362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62"/>
      <c r="W862" s="362"/>
      <c r="X862" s="362"/>
      <c r="Y862" s="362"/>
      <c r="Z862" s="362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62"/>
      <c r="W863" s="362"/>
      <c r="X863" s="362"/>
      <c r="Y863" s="362"/>
      <c r="Z863" s="362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62"/>
      <c r="W864" s="362"/>
      <c r="X864" s="362"/>
      <c r="Y864" s="362"/>
      <c r="Z864" s="362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62"/>
      <c r="W865" s="362"/>
      <c r="X865" s="362"/>
      <c r="Y865" s="362"/>
      <c r="Z865" s="362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  <c r="Z866" s="362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62"/>
      <c r="W867" s="362"/>
      <c r="X867" s="362"/>
      <c r="Y867" s="362"/>
      <c r="Z867" s="362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2"/>
      <c r="G868" s="362"/>
      <c r="H868" s="362"/>
      <c r="I868" s="362"/>
      <c r="J868" s="362"/>
      <c r="K868" s="362"/>
      <c r="L868" s="362"/>
      <c r="M868" s="362"/>
      <c r="N868" s="362"/>
      <c r="O868" s="362"/>
      <c r="P868" s="362"/>
      <c r="Q868" s="362"/>
      <c r="R868" s="362"/>
      <c r="S868" s="362"/>
      <c r="T868" s="362"/>
      <c r="U868" s="362"/>
      <c r="V868" s="362"/>
      <c r="W868" s="362"/>
      <c r="X868" s="362"/>
      <c r="Y868" s="362"/>
      <c r="Z868" s="362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2"/>
      <c r="G869" s="362"/>
      <c r="H869" s="362"/>
      <c r="I869" s="362"/>
      <c r="J869" s="362"/>
      <c r="K869" s="362"/>
      <c r="L869" s="362"/>
      <c r="M869" s="362"/>
      <c r="N869" s="362"/>
      <c r="O869" s="362"/>
      <c r="P869" s="362"/>
      <c r="Q869" s="362"/>
      <c r="R869" s="362"/>
      <c r="S869" s="362"/>
      <c r="T869" s="362"/>
      <c r="U869" s="362"/>
      <c r="V869" s="362"/>
      <c r="W869" s="362"/>
      <c r="X869" s="362"/>
      <c r="Y869" s="362"/>
      <c r="Z869" s="362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2"/>
      <c r="G870" s="362"/>
      <c r="H870" s="362"/>
      <c r="I870" s="362"/>
      <c r="J870" s="362"/>
      <c r="K870" s="362"/>
      <c r="L870" s="362"/>
      <c r="M870" s="362"/>
      <c r="N870" s="362"/>
      <c r="O870" s="362"/>
      <c r="P870" s="362"/>
      <c r="Q870" s="362"/>
      <c r="R870" s="362"/>
      <c r="S870" s="362"/>
      <c r="T870" s="362"/>
      <c r="U870" s="362"/>
      <c r="V870" s="362"/>
      <c r="W870" s="362"/>
      <c r="X870" s="362"/>
      <c r="Y870" s="362"/>
      <c r="Z870" s="362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2"/>
      <c r="G871" s="362"/>
      <c r="H871" s="362"/>
      <c r="I871" s="362"/>
      <c r="J871" s="362"/>
      <c r="K871" s="362"/>
      <c r="L871" s="362"/>
      <c r="M871" s="362"/>
      <c r="N871" s="362"/>
      <c r="O871" s="362"/>
      <c r="P871" s="362"/>
      <c r="Q871" s="362"/>
      <c r="R871" s="362"/>
      <c r="S871" s="362"/>
      <c r="T871" s="362"/>
      <c r="U871" s="362"/>
      <c r="V871" s="362"/>
      <c r="W871" s="362"/>
      <c r="X871" s="362"/>
      <c r="Y871" s="362"/>
      <c r="Z871" s="362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2"/>
      <c r="G872" s="362"/>
      <c r="H872" s="362"/>
      <c r="I872" s="362"/>
      <c r="J872" s="362"/>
      <c r="K872" s="362"/>
      <c r="L872" s="362"/>
      <c r="M872" s="362"/>
      <c r="N872" s="362"/>
      <c r="O872" s="362"/>
      <c r="P872" s="362"/>
      <c r="Q872" s="362"/>
      <c r="R872" s="362"/>
      <c r="S872" s="362"/>
      <c r="T872" s="362"/>
      <c r="U872" s="362"/>
      <c r="V872" s="362"/>
      <c r="W872" s="362"/>
      <c r="X872" s="362"/>
      <c r="Y872" s="362"/>
      <c r="Z872" s="362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2"/>
      <c r="G873" s="362"/>
      <c r="H873" s="362"/>
      <c r="I873" s="362"/>
      <c r="J873" s="362"/>
      <c r="K873" s="362"/>
      <c r="L873" s="362"/>
      <c r="M873" s="362"/>
      <c r="N873" s="362"/>
      <c r="O873" s="362"/>
      <c r="P873" s="362"/>
      <c r="Q873" s="362"/>
      <c r="R873" s="362"/>
      <c r="S873" s="362"/>
      <c r="T873" s="362"/>
      <c r="U873" s="362"/>
      <c r="V873" s="362"/>
      <c r="W873" s="362"/>
      <c r="X873" s="362"/>
      <c r="Y873" s="362"/>
      <c r="Z873" s="362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2"/>
      <c r="G874" s="362"/>
      <c r="H874" s="362"/>
      <c r="I874" s="362"/>
      <c r="J874" s="362"/>
      <c r="K874" s="362"/>
      <c r="L874" s="362"/>
      <c r="M874" s="362"/>
      <c r="N874" s="362"/>
      <c r="O874" s="362"/>
      <c r="P874" s="362"/>
      <c r="Q874" s="362"/>
      <c r="R874" s="362"/>
      <c r="S874" s="362"/>
      <c r="T874" s="362"/>
      <c r="U874" s="362"/>
      <c r="V874" s="362"/>
      <c r="W874" s="362"/>
      <c r="X874" s="362"/>
      <c r="Y874" s="362"/>
      <c r="Z874" s="362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2"/>
      <c r="G875" s="362"/>
      <c r="H875" s="362"/>
      <c r="I875" s="362"/>
      <c r="J875" s="362"/>
      <c r="K875" s="362"/>
      <c r="L875" s="362"/>
      <c r="M875" s="362"/>
      <c r="N875" s="362"/>
      <c r="O875" s="362"/>
      <c r="P875" s="362"/>
      <c r="Q875" s="362"/>
      <c r="R875" s="362"/>
      <c r="S875" s="362"/>
      <c r="T875" s="362"/>
      <c r="U875" s="362"/>
      <c r="V875" s="362"/>
      <c r="W875" s="362"/>
      <c r="X875" s="362"/>
      <c r="Y875" s="362"/>
      <c r="Z875" s="362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2"/>
      <c r="G876" s="362"/>
      <c r="H876" s="362"/>
      <c r="I876" s="362"/>
      <c r="J876" s="362"/>
      <c r="K876" s="362"/>
      <c r="L876" s="362"/>
      <c r="M876" s="362"/>
      <c r="N876" s="362"/>
      <c r="O876" s="362"/>
      <c r="P876" s="362"/>
      <c r="Q876" s="362"/>
      <c r="R876" s="362"/>
      <c r="S876" s="362"/>
      <c r="T876" s="362"/>
      <c r="U876" s="362"/>
      <c r="V876" s="362"/>
      <c r="W876" s="362"/>
      <c r="X876" s="362"/>
      <c r="Y876" s="362"/>
      <c r="Z876" s="362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2"/>
      <c r="G877" s="362"/>
      <c r="H877" s="362"/>
      <c r="I877" s="362"/>
      <c r="J877" s="362"/>
      <c r="K877" s="362"/>
      <c r="L877" s="362"/>
      <c r="M877" s="362"/>
      <c r="N877" s="362"/>
      <c r="O877" s="362"/>
      <c r="P877" s="362"/>
      <c r="Q877" s="362"/>
      <c r="R877" s="362"/>
      <c r="S877" s="362"/>
      <c r="T877" s="362"/>
      <c r="U877" s="362"/>
      <c r="V877" s="362"/>
      <c r="W877" s="362"/>
      <c r="X877" s="362"/>
      <c r="Y877" s="362"/>
      <c r="Z877" s="362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2"/>
      <c r="G878" s="362"/>
      <c r="H878" s="362"/>
      <c r="I878" s="362"/>
      <c r="J878" s="362"/>
      <c r="K878" s="362"/>
      <c r="L878" s="362"/>
      <c r="M878" s="362"/>
      <c r="N878" s="362"/>
      <c r="O878" s="362"/>
      <c r="P878" s="362"/>
      <c r="Q878" s="362"/>
      <c r="R878" s="362"/>
      <c r="S878" s="362"/>
      <c r="T878" s="362"/>
      <c r="U878" s="362"/>
      <c r="V878" s="362"/>
      <c r="W878" s="362"/>
      <c r="X878" s="362"/>
      <c r="Y878" s="362"/>
      <c r="Z878" s="362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2"/>
      <c r="G879" s="362"/>
      <c r="H879" s="362"/>
      <c r="I879" s="362"/>
      <c r="J879" s="362"/>
      <c r="K879" s="362"/>
      <c r="L879" s="362"/>
      <c r="M879" s="362"/>
      <c r="N879" s="362"/>
      <c r="O879" s="362"/>
      <c r="P879" s="362"/>
      <c r="Q879" s="362"/>
      <c r="R879" s="362"/>
      <c r="S879" s="362"/>
      <c r="T879" s="362"/>
      <c r="U879" s="362"/>
      <c r="V879" s="362"/>
      <c r="W879" s="362"/>
      <c r="X879" s="362"/>
      <c r="Y879" s="362"/>
      <c r="Z879" s="362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2"/>
      <c r="G880" s="362"/>
      <c r="H880" s="362"/>
      <c r="I880" s="362"/>
      <c r="J880" s="362"/>
      <c r="K880" s="362"/>
      <c r="L880" s="362"/>
      <c r="M880" s="362"/>
      <c r="N880" s="362"/>
      <c r="O880" s="362"/>
      <c r="P880" s="362"/>
      <c r="Q880" s="362"/>
      <c r="R880" s="362"/>
      <c r="S880" s="362"/>
      <c r="T880" s="362"/>
      <c r="U880" s="362"/>
      <c r="V880" s="362"/>
      <c r="W880" s="362"/>
      <c r="X880" s="362"/>
      <c r="Y880" s="362"/>
      <c r="Z880" s="362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2"/>
      <c r="G881" s="362"/>
      <c r="H881" s="362"/>
      <c r="I881" s="362"/>
      <c r="J881" s="362"/>
      <c r="K881" s="362"/>
      <c r="L881" s="362"/>
      <c r="M881" s="362"/>
      <c r="N881" s="362"/>
      <c r="O881" s="362"/>
      <c r="P881" s="362"/>
      <c r="Q881" s="362"/>
      <c r="R881" s="362"/>
      <c r="S881" s="362"/>
      <c r="T881" s="362"/>
      <c r="U881" s="362"/>
      <c r="V881" s="362"/>
      <c r="W881" s="362"/>
      <c r="X881" s="362"/>
      <c r="Y881" s="362"/>
      <c r="Z881" s="362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2"/>
      <c r="G882" s="362"/>
      <c r="H882" s="362"/>
      <c r="I882" s="362"/>
      <c r="J882" s="362"/>
      <c r="K882" s="362"/>
      <c r="L882" s="362"/>
      <c r="M882" s="362"/>
      <c r="N882" s="362"/>
      <c r="O882" s="362"/>
      <c r="P882" s="362"/>
      <c r="Q882" s="362"/>
      <c r="R882" s="362"/>
      <c r="S882" s="362"/>
      <c r="T882" s="362"/>
      <c r="U882" s="362"/>
      <c r="V882" s="362"/>
      <c r="W882" s="362"/>
      <c r="X882" s="362"/>
      <c r="Y882" s="362"/>
      <c r="Z882" s="362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2"/>
      <c r="G883" s="362"/>
      <c r="H883" s="362"/>
      <c r="I883" s="362"/>
      <c r="J883" s="362"/>
      <c r="K883" s="362"/>
      <c r="L883" s="362"/>
      <c r="M883" s="362"/>
      <c r="N883" s="362"/>
      <c r="O883" s="362"/>
      <c r="P883" s="362"/>
      <c r="Q883" s="362"/>
      <c r="R883" s="362"/>
      <c r="S883" s="362"/>
      <c r="T883" s="362"/>
      <c r="U883" s="362"/>
      <c r="V883" s="362"/>
      <c r="W883" s="362"/>
      <c r="X883" s="362"/>
      <c r="Y883" s="362"/>
      <c r="Z883" s="362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2"/>
      <c r="G884" s="362"/>
      <c r="H884" s="362"/>
      <c r="I884" s="362"/>
      <c r="J884" s="362"/>
      <c r="K884" s="362"/>
      <c r="L884" s="362"/>
      <c r="M884" s="362"/>
      <c r="N884" s="362"/>
      <c r="O884" s="362"/>
      <c r="P884" s="362"/>
      <c r="Q884" s="362"/>
      <c r="R884" s="362"/>
      <c r="S884" s="362"/>
      <c r="T884" s="362"/>
      <c r="U884" s="362"/>
      <c r="V884" s="362"/>
      <c r="W884" s="362"/>
      <c r="X884" s="362"/>
      <c r="Y884" s="362"/>
      <c r="Z884" s="362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2"/>
      <c r="G885" s="362"/>
      <c r="H885" s="362"/>
      <c r="I885" s="362"/>
      <c r="J885" s="362"/>
      <c r="K885" s="362"/>
      <c r="L885" s="362"/>
      <c r="M885" s="362"/>
      <c r="N885" s="362"/>
      <c r="O885" s="362"/>
      <c r="P885" s="362"/>
      <c r="Q885" s="362"/>
      <c r="R885" s="362"/>
      <c r="S885" s="362"/>
      <c r="T885" s="362"/>
      <c r="U885" s="362"/>
      <c r="V885" s="362"/>
      <c r="W885" s="362"/>
      <c r="X885" s="362"/>
      <c r="Y885" s="362"/>
      <c r="Z885" s="362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2"/>
      <c r="G886" s="362"/>
      <c r="H886" s="362"/>
      <c r="I886" s="362"/>
      <c r="J886" s="362"/>
      <c r="K886" s="362"/>
      <c r="L886" s="362"/>
      <c r="M886" s="362"/>
      <c r="N886" s="362"/>
      <c r="O886" s="362"/>
      <c r="P886" s="362"/>
      <c r="Q886" s="362"/>
      <c r="R886" s="362"/>
      <c r="S886" s="362"/>
      <c r="T886" s="362"/>
      <c r="U886" s="362"/>
      <c r="V886" s="362"/>
      <c r="W886" s="362"/>
      <c r="X886" s="362"/>
      <c r="Y886" s="362"/>
      <c r="Z886" s="362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2"/>
      <c r="G887" s="362"/>
      <c r="H887" s="362"/>
      <c r="I887" s="362"/>
      <c r="J887" s="362"/>
      <c r="K887" s="362"/>
      <c r="L887" s="362"/>
      <c r="M887" s="362"/>
      <c r="N887" s="362"/>
      <c r="O887" s="362"/>
      <c r="P887" s="362"/>
      <c r="Q887" s="362"/>
      <c r="R887" s="362"/>
      <c r="S887" s="362"/>
      <c r="T887" s="362"/>
      <c r="U887" s="362"/>
      <c r="V887" s="362"/>
      <c r="W887" s="362"/>
      <c r="X887" s="362"/>
      <c r="Y887" s="362"/>
      <c r="Z887" s="362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2"/>
      <c r="G888" s="362"/>
      <c r="H888" s="362"/>
      <c r="I888" s="362"/>
      <c r="J888" s="362"/>
      <c r="K888" s="362"/>
      <c r="L888" s="362"/>
      <c r="M888" s="362"/>
      <c r="N888" s="362"/>
      <c r="O888" s="362"/>
      <c r="P888" s="362"/>
      <c r="Q888" s="362"/>
      <c r="R888" s="362"/>
      <c r="S888" s="362"/>
      <c r="T888" s="362"/>
      <c r="U888" s="362"/>
      <c r="V888" s="362"/>
      <c r="W888" s="362"/>
      <c r="X888" s="362"/>
      <c r="Y888" s="362"/>
      <c r="Z888" s="362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2"/>
      <c r="G889" s="362"/>
      <c r="H889" s="362"/>
      <c r="I889" s="362"/>
      <c r="J889" s="362"/>
      <c r="K889" s="362"/>
      <c r="L889" s="362"/>
      <c r="M889" s="362"/>
      <c r="N889" s="362"/>
      <c r="O889" s="362"/>
      <c r="P889" s="362"/>
      <c r="Q889" s="362"/>
      <c r="R889" s="362"/>
      <c r="S889" s="362"/>
      <c r="T889" s="362"/>
      <c r="U889" s="362"/>
      <c r="V889" s="362"/>
      <c r="W889" s="362"/>
      <c r="X889" s="362"/>
      <c r="Y889" s="362"/>
      <c r="Z889" s="362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2"/>
      <c r="G890" s="362"/>
      <c r="H890" s="362"/>
      <c r="I890" s="362"/>
      <c r="J890" s="362"/>
      <c r="K890" s="362"/>
      <c r="L890" s="362"/>
      <c r="M890" s="362"/>
      <c r="N890" s="362"/>
      <c r="O890" s="362"/>
      <c r="P890" s="362"/>
      <c r="Q890" s="362"/>
      <c r="R890" s="362"/>
      <c r="S890" s="362"/>
      <c r="T890" s="362"/>
      <c r="U890" s="362"/>
      <c r="V890" s="362"/>
      <c r="W890" s="362"/>
      <c r="X890" s="362"/>
      <c r="Y890" s="362"/>
      <c r="Z890" s="362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2"/>
      <c r="G891" s="362"/>
      <c r="H891" s="362"/>
      <c r="I891" s="362"/>
      <c r="J891" s="362"/>
      <c r="K891" s="362"/>
      <c r="L891" s="362"/>
      <c r="M891" s="362"/>
      <c r="N891" s="362"/>
      <c r="O891" s="362"/>
      <c r="P891" s="362"/>
      <c r="Q891" s="362"/>
      <c r="R891" s="362"/>
      <c r="S891" s="362"/>
      <c r="T891" s="362"/>
      <c r="U891" s="362"/>
      <c r="V891" s="362"/>
      <c r="W891" s="362"/>
      <c r="X891" s="362"/>
      <c r="Y891" s="362"/>
      <c r="Z891" s="362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  <c r="T892" s="362"/>
      <c r="U892" s="362"/>
      <c r="V892" s="362"/>
      <c r="W892" s="362"/>
      <c r="X892" s="362"/>
      <c r="Y892" s="362"/>
      <c r="Z892" s="362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2"/>
      <c r="G893" s="362"/>
      <c r="H893" s="362"/>
      <c r="I893" s="362"/>
      <c r="J893" s="362"/>
      <c r="K893" s="362"/>
      <c r="L893" s="362"/>
      <c r="M893" s="362"/>
      <c r="N893" s="362"/>
      <c r="O893" s="362"/>
      <c r="P893" s="362"/>
      <c r="Q893" s="362"/>
      <c r="R893" s="362"/>
      <c r="S893" s="362"/>
      <c r="T893" s="362"/>
      <c r="U893" s="362"/>
      <c r="V893" s="362"/>
      <c r="W893" s="362"/>
      <c r="X893" s="362"/>
      <c r="Y893" s="362"/>
      <c r="Z893" s="362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2"/>
      <c r="G894" s="362"/>
      <c r="H894" s="362"/>
      <c r="I894" s="362"/>
      <c r="J894" s="362"/>
      <c r="K894" s="362"/>
      <c r="L894" s="362"/>
      <c r="M894" s="362"/>
      <c r="N894" s="362"/>
      <c r="O894" s="362"/>
      <c r="P894" s="362"/>
      <c r="Q894" s="362"/>
      <c r="R894" s="362"/>
      <c r="S894" s="362"/>
      <c r="T894" s="362"/>
      <c r="U894" s="362"/>
      <c r="V894" s="362"/>
      <c r="W894" s="362"/>
      <c r="X894" s="362"/>
      <c r="Y894" s="362"/>
      <c r="Z894" s="362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2"/>
      <c r="G895" s="362"/>
      <c r="H895" s="362"/>
      <c r="I895" s="362"/>
      <c r="J895" s="362"/>
      <c r="K895" s="362"/>
      <c r="L895" s="362"/>
      <c r="M895" s="362"/>
      <c r="N895" s="362"/>
      <c r="O895" s="362"/>
      <c r="P895" s="362"/>
      <c r="Q895" s="362"/>
      <c r="R895" s="362"/>
      <c r="S895" s="362"/>
      <c r="T895" s="362"/>
      <c r="U895" s="362"/>
      <c r="V895" s="362"/>
      <c r="W895" s="362"/>
      <c r="X895" s="362"/>
      <c r="Y895" s="362"/>
      <c r="Z895" s="362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2"/>
      <c r="G896" s="362"/>
      <c r="H896" s="362"/>
      <c r="I896" s="362"/>
      <c r="J896" s="362"/>
      <c r="K896" s="362"/>
      <c r="L896" s="362"/>
      <c r="M896" s="362"/>
      <c r="N896" s="362"/>
      <c r="O896" s="362"/>
      <c r="P896" s="362"/>
      <c r="Q896" s="362"/>
      <c r="R896" s="362"/>
      <c r="S896" s="362"/>
      <c r="T896" s="362"/>
      <c r="U896" s="362"/>
      <c r="V896" s="362"/>
      <c r="W896" s="362"/>
      <c r="X896" s="362"/>
      <c r="Y896" s="362"/>
      <c r="Z896" s="362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  <c r="T897" s="362"/>
      <c r="U897" s="362"/>
      <c r="V897" s="362"/>
      <c r="W897" s="362"/>
      <c r="X897" s="362"/>
      <c r="Y897" s="362"/>
      <c r="Z897" s="362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  <c r="T898" s="362"/>
      <c r="U898" s="362"/>
      <c r="V898" s="362"/>
      <c r="W898" s="362"/>
      <c r="X898" s="362"/>
      <c r="Y898" s="362"/>
      <c r="Z898" s="362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2"/>
      <c r="G899" s="362"/>
      <c r="H899" s="362"/>
      <c r="I899" s="362"/>
      <c r="J899" s="362"/>
      <c r="K899" s="362"/>
      <c r="L899" s="362"/>
      <c r="M899" s="362"/>
      <c r="N899" s="362"/>
      <c r="O899" s="362"/>
      <c r="P899" s="362"/>
      <c r="Q899" s="362"/>
      <c r="R899" s="362"/>
      <c r="S899" s="362"/>
      <c r="T899" s="362"/>
      <c r="U899" s="362"/>
      <c r="V899" s="362"/>
      <c r="W899" s="362"/>
      <c r="X899" s="362"/>
      <c r="Y899" s="362"/>
      <c r="Z899" s="362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2"/>
      <c r="G900" s="362"/>
      <c r="H900" s="362"/>
      <c r="I900" s="362"/>
      <c r="J900" s="362"/>
      <c r="K900" s="362"/>
      <c r="L900" s="362"/>
      <c r="M900" s="362"/>
      <c r="N900" s="362"/>
      <c r="O900" s="362"/>
      <c r="P900" s="362"/>
      <c r="Q900" s="362"/>
      <c r="R900" s="362"/>
      <c r="S900" s="362"/>
      <c r="T900" s="362"/>
      <c r="U900" s="362"/>
      <c r="V900" s="362"/>
      <c r="W900" s="362"/>
      <c r="X900" s="362"/>
      <c r="Y900" s="362"/>
      <c r="Z900" s="362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2"/>
      <c r="G901" s="362"/>
      <c r="H901" s="362"/>
      <c r="I901" s="362"/>
      <c r="J901" s="362"/>
      <c r="K901" s="362"/>
      <c r="L901" s="362"/>
      <c r="M901" s="362"/>
      <c r="N901" s="362"/>
      <c r="O901" s="362"/>
      <c r="P901" s="362"/>
      <c r="Q901" s="362"/>
      <c r="R901" s="362"/>
      <c r="S901" s="362"/>
      <c r="T901" s="362"/>
      <c r="U901" s="362"/>
      <c r="V901" s="362"/>
      <c r="W901" s="362"/>
      <c r="X901" s="362"/>
      <c r="Y901" s="362"/>
      <c r="Z901" s="362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  <c r="T902" s="362"/>
      <c r="U902" s="362"/>
      <c r="V902" s="362"/>
      <c r="W902" s="362"/>
      <c r="X902" s="362"/>
      <c r="Y902" s="362"/>
      <c r="Z902" s="362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  <c r="T903" s="362"/>
      <c r="U903" s="362"/>
      <c r="V903" s="362"/>
      <c r="W903" s="362"/>
      <c r="X903" s="362"/>
      <c r="Y903" s="362"/>
      <c r="Z903" s="362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2"/>
      <c r="G904" s="362"/>
      <c r="H904" s="362"/>
      <c r="I904" s="362"/>
      <c r="J904" s="362"/>
      <c r="K904" s="362"/>
      <c r="L904" s="362"/>
      <c r="M904" s="362"/>
      <c r="N904" s="362"/>
      <c r="O904" s="362"/>
      <c r="P904" s="362"/>
      <c r="Q904" s="362"/>
      <c r="R904" s="362"/>
      <c r="S904" s="362"/>
      <c r="T904" s="362"/>
      <c r="U904" s="362"/>
      <c r="V904" s="362"/>
      <c r="W904" s="362"/>
      <c r="X904" s="362"/>
      <c r="Y904" s="362"/>
      <c r="Z904" s="362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2"/>
      <c r="G905" s="362"/>
      <c r="H905" s="362"/>
      <c r="I905" s="362"/>
      <c r="J905" s="362"/>
      <c r="K905" s="362"/>
      <c r="L905" s="362"/>
      <c r="M905" s="362"/>
      <c r="N905" s="362"/>
      <c r="O905" s="362"/>
      <c r="P905" s="362"/>
      <c r="Q905" s="362"/>
      <c r="R905" s="362"/>
      <c r="S905" s="362"/>
      <c r="T905" s="362"/>
      <c r="U905" s="362"/>
      <c r="V905" s="362"/>
      <c r="W905" s="362"/>
      <c r="X905" s="362"/>
      <c r="Y905" s="362"/>
      <c r="Z905" s="362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2"/>
      <c r="G906" s="362"/>
      <c r="H906" s="362"/>
      <c r="I906" s="362"/>
      <c r="J906" s="362"/>
      <c r="K906" s="362"/>
      <c r="L906" s="362"/>
      <c r="M906" s="362"/>
      <c r="N906" s="362"/>
      <c r="O906" s="362"/>
      <c r="P906" s="362"/>
      <c r="Q906" s="362"/>
      <c r="R906" s="362"/>
      <c r="S906" s="362"/>
      <c r="T906" s="362"/>
      <c r="U906" s="362"/>
      <c r="V906" s="362"/>
      <c r="W906" s="362"/>
      <c r="X906" s="362"/>
      <c r="Y906" s="362"/>
      <c r="Z906" s="362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2"/>
      <c r="G907" s="362"/>
      <c r="H907" s="362"/>
      <c r="I907" s="362"/>
      <c r="J907" s="362"/>
      <c r="K907" s="362"/>
      <c r="L907" s="362"/>
      <c r="M907" s="362"/>
      <c r="N907" s="362"/>
      <c r="O907" s="362"/>
      <c r="P907" s="362"/>
      <c r="Q907" s="362"/>
      <c r="R907" s="362"/>
      <c r="S907" s="362"/>
      <c r="T907" s="362"/>
      <c r="U907" s="362"/>
      <c r="V907" s="362"/>
      <c r="W907" s="362"/>
      <c r="X907" s="362"/>
      <c r="Y907" s="362"/>
      <c r="Z907" s="362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2"/>
      <c r="G908" s="362"/>
      <c r="H908" s="362"/>
      <c r="I908" s="362"/>
      <c r="J908" s="362"/>
      <c r="K908" s="362"/>
      <c r="L908" s="362"/>
      <c r="M908" s="362"/>
      <c r="N908" s="362"/>
      <c r="O908" s="362"/>
      <c r="P908" s="362"/>
      <c r="Q908" s="362"/>
      <c r="R908" s="362"/>
      <c r="S908" s="362"/>
      <c r="T908" s="362"/>
      <c r="U908" s="362"/>
      <c r="V908" s="362"/>
      <c r="W908" s="362"/>
      <c r="X908" s="362"/>
      <c r="Y908" s="362"/>
      <c r="Z908" s="362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2"/>
      <c r="G909" s="362"/>
      <c r="H909" s="362"/>
      <c r="I909" s="362"/>
      <c r="J909" s="362"/>
      <c r="K909" s="362"/>
      <c r="L909" s="362"/>
      <c r="M909" s="362"/>
      <c r="N909" s="362"/>
      <c r="O909" s="362"/>
      <c r="P909" s="362"/>
      <c r="Q909" s="362"/>
      <c r="R909" s="362"/>
      <c r="S909" s="362"/>
      <c r="T909" s="362"/>
      <c r="U909" s="362"/>
      <c r="V909" s="362"/>
      <c r="W909" s="362"/>
      <c r="X909" s="362"/>
      <c r="Y909" s="362"/>
      <c r="Z909" s="362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2"/>
      <c r="G910" s="362"/>
      <c r="H910" s="362"/>
      <c r="I910" s="362"/>
      <c r="J910" s="362"/>
      <c r="K910" s="362"/>
      <c r="L910" s="362"/>
      <c r="M910" s="362"/>
      <c r="N910" s="362"/>
      <c r="O910" s="362"/>
      <c r="P910" s="362"/>
      <c r="Q910" s="362"/>
      <c r="R910" s="362"/>
      <c r="S910" s="362"/>
      <c r="T910" s="362"/>
      <c r="U910" s="362"/>
      <c r="V910" s="362"/>
      <c r="W910" s="362"/>
      <c r="X910" s="362"/>
      <c r="Y910" s="362"/>
      <c r="Z910" s="362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2"/>
      <c r="G911" s="362"/>
      <c r="H911" s="362"/>
      <c r="I911" s="362"/>
      <c r="J911" s="362"/>
      <c r="K911" s="362"/>
      <c r="L911" s="362"/>
      <c r="M911" s="362"/>
      <c r="N911" s="362"/>
      <c r="O911" s="362"/>
      <c r="P911" s="362"/>
      <c r="Q911" s="362"/>
      <c r="R911" s="362"/>
      <c r="S911" s="362"/>
      <c r="T911" s="362"/>
      <c r="U911" s="362"/>
      <c r="V911" s="362"/>
      <c r="W911" s="362"/>
      <c r="X911" s="362"/>
      <c r="Y911" s="362"/>
      <c r="Z911" s="362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2"/>
      <c r="G912" s="362"/>
      <c r="H912" s="362"/>
      <c r="I912" s="362"/>
      <c r="J912" s="362"/>
      <c r="K912" s="362"/>
      <c r="L912" s="362"/>
      <c r="M912" s="362"/>
      <c r="N912" s="362"/>
      <c r="O912" s="362"/>
      <c r="P912" s="362"/>
      <c r="Q912" s="362"/>
      <c r="R912" s="362"/>
      <c r="S912" s="362"/>
      <c r="T912" s="362"/>
      <c r="U912" s="362"/>
      <c r="V912" s="362"/>
      <c r="W912" s="362"/>
      <c r="X912" s="362"/>
      <c r="Y912" s="362"/>
      <c r="Z912" s="362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  <c r="T913" s="362"/>
      <c r="U913" s="362"/>
      <c r="V913" s="362"/>
      <c r="W913" s="362"/>
      <c r="X913" s="362"/>
      <c r="Y913" s="362"/>
      <c r="Z913" s="362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  <c r="T914" s="362"/>
      <c r="U914" s="362"/>
      <c r="V914" s="362"/>
      <c r="W914" s="362"/>
      <c r="X914" s="362"/>
      <c r="Y914" s="362"/>
      <c r="Z914" s="362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2"/>
      <c r="G915" s="362"/>
      <c r="H915" s="362"/>
      <c r="I915" s="362"/>
      <c r="J915" s="362"/>
      <c r="K915" s="362"/>
      <c r="L915" s="362"/>
      <c r="M915" s="362"/>
      <c r="N915" s="362"/>
      <c r="O915" s="362"/>
      <c r="P915" s="362"/>
      <c r="Q915" s="362"/>
      <c r="R915" s="362"/>
      <c r="S915" s="362"/>
      <c r="T915" s="362"/>
      <c r="U915" s="362"/>
      <c r="V915" s="362"/>
      <c r="W915" s="362"/>
      <c r="X915" s="362"/>
      <c r="Y915" s="362"/>
      <c r="Z915" s="362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2"/>
      <c r="G916" s="362"/>
      <c r="H916" s="362"/>
      <c r="I916" s="362"/>
      <c r="J916" s="362"/>
      <c r="K916" s="362"/>
      <c r="L916" s="362"/>
      <c r="M916" s="362"/>
      <c r="N916" s="362"/>
      <c r="O916" s="362"/>
      <c r="P916" s="362"/>
      <c r="Q916" s="362"/>
      <c r="R916" s="362"/>
      <c r="S916" s="362"/>
      <c r="T916" s="362"/>
      <c r="U916" s="362"/>
      <c r="V916" s="362"/>
      <c r="W916" s="362"/>
      <c r="X916" s="362"/>
      <c r="Y916" s="362"/>
      <c r="Z916" s="362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2"/>
      <c r="G917" s="362"/>
      <c r="H917" s="362"/>
      <c r="I917" s="362"/>
      <c r="J917" s="362"/>
      <c r="K917" s="362"/>
      <c r="L917" s="362"/>
      <c r="M917" s="362"/>
      <c r="N917" s="362"/>
      <c r="O917" s="362"/>
      <c r="P917" s="362"/>
      <c r="Q917" s="362"/>
      <c r="R917" s="362"/>
      <c r="S917" s="362"/>
      <c r="T917" s="362"/>
      <c r="U917" s="362"/>
      <c r="V917" s="362"/>
      <c r="W917" s="362"/>
      <c r="X917" s="362"/>
      <c r="Y917" s="362"/>
      <c r="Z917" s="362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2"/>
      <c r="G918" s="362"/>
      <c r="H918" s="362"/>
      <c r="I918" s="362"/>
      <c r="J918" s="362"/>
      <c r="K918" s="362"/>
      <c r="L918" s="362"/>
      <c r="M918" s="362"/>
      <c r="N918" s="362"/>
      <c r="O918" s="362"/>
      <c r="P918" s="362"/>
      <c r="Q918" s="362"/>
      <c r="R918" s="362"/>
      <c r="S918" s="362"/>
      <c r="T918" s="362"/>
      <c r="U918" s="362"/>
      <c r="V918" s="362"/>
      <c r="W918" s="362"/>
      <c r="X918" s="362"/>
      <c r="Y918" s="362"/>
      <c r="Z918" s="362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2"/>
      <c r="G919" s="362"/>
      <c r="H919" s="362"/>
      <c r="I919" s="362"/>
      <c r="J919" s="362"/>
      <c r="K919" s="362"/>
      <c r="L919" s="362"/>
      <c r="M919" s="362"/>
      <c r="N919" s="362"/>
      <c r="O919" s="362"/>
      <c r="P919" s="362"/>
      <c r="Q919" s="362"/>
      <c r="R919" s="362"/>
      <c r="S919" s="362"/>
      <c r="T919" s="362"/>
      <c r="U919" s="362"/>
      <c r="V919" s="362"/>
      <c r="W919" s="362"/>
      <c r="X919" s="362"/>
      <c r="Y919" s="362"/>
      <c r="Z919" s="362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  <c r="T920" s="362"/>
      <c r="U920" s="362"/>
      <c r="V920" s="362"/>
      <c r="W920" s="362"/>
      <c r="X920" s="362"/>
      <c r="Y920" s="362"/>
      <c r="Z920" s="362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2"/>
      <c r="G921" s="362"/>
      <c r="H921" s="362"/>
      <c r="I921" s="362"/>
      <c r="J921" s="362"/>
      <c r="K921" s="362"/>
      <c r="L921" s="362"/>
      <c r="M921" s="362"/>
      <c r="N921" s="362"/>
      <c r="O921" s="362"/>
      <c r="P921" s="362"/>
      <c r="Q921" s="362"/>
      <c r="R921" s="362"/>
      <c r="S921" s="362"/>
      <c r="T921" s="362"/>
      <c r="U921" s="362"/>
      <c r="V921" s="362"/>
      <c r="W921" s="362"/>
      <c r="X921" s="362"/>
      <c r="Y921" s="362"/>
      <c r="Z921" s="362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2"/>
      <c r="G922" s="362"/>
      <c r="H922" s="362"/>
      <c r="I922" s="362"/>
      <c r="J922" s="362"/>
      <c r="K922" s="362"/>
      <c r="L922" s="362"/>
      <c r="M922" s="362"/>
      <c r="N922" s="362"/>
      <c r="O922" s="362"/>
      <c r="P922" s="362"/>
      <c r="Q922" s="362"/>
      <c r="R922" s="362"/>
      <c r="S922" s="362"/>
      <c r="T922" s="362"/>
      <c r="U922" s="362"/>
      <c r="V922" s="362"/>
      <c r="W922" s="362"/>
      <c r="X922" s="362"/>
      <c r="Y922" s="362"/>
      <c r="Z922" s="362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2"/>
      <c r="G923" s="362"/>
      <c r="H923" s="362"/>
      <c r="I923" s="362"/>
      <c r="J923" s="362"/>
      <c r="K923" s="362"/>
      <c r="L923" s="362"/>
      <c r="M923" s="362"/>
      <c r="N923" s="362"/>
      <c r="O923" s="362"/>
      <c r="P923" s="362"/>
      <c r="Q923" s="362"/>
      <c r="R923" s="362"/>
      <c r="S923" s="362"/>
      <c r="T923" s="362"/>
      <c r="U923" s="362"/>
      <c r="V923" s="362"/>
      <c r="W923" s="362"/>
      <c r="X923" s="362"/>
      <c r="Y923" s="362"/>
      <c r="Z923" s="362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2"/>
      <c r="G924" s="362"/>
      <c r="H924" s="362"/>
      <c r="I924" s="362"/>
      <c r="J924" s="362"/>
      <c r="K924" s="362"/>
      <c r="L924" s="362"/>
      <c r="M924" s="362"/>
      <c r="N924" s="362"/>
      <c r="O924" s="362"/>
      <c r="P924" s="362"/>
      <c r="Q924" s="362"/>
      <c r="R924" s="362"/>
      <c r="S924" s="362"/>
      <c r="T924" s="362"/>
      <c r="U924" s="362"/>
      <c r="V924" s="362"/>
      <c r="W924" s="362"/>
      <c r="X924" s="362"/>
      <c r="Y924" s="362"/>
      <c r="Z924" s="362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2"/>
      <c r="G925" s="362"/>
      <c r="H925" s="362"/>
      <c r="I925" s="362"/>
      <c r="J925" s="362"/>
      <c r="K925" s="362"/>
      <c r="L925" s="362"/>
      <c r="M925" s="362"/>
      <c r="N925" s="362"/>
      <c r="O925" s="362"/>
      <c r="P925" s="362"/>
      <c r="Q925" s="362"/>
      <c r="R925" s="362"/>
      <c r="S925" s="362"/>
      <c r="T925" s="362"/>
      <c r="U925" s="362"/>
      <c r="V925" s="362"/>
      <c r="W925" s="362"/>
      <c r="X925" s="362"/>
      <c r="Y925" s="362"/>
      <c r="Z925" s="362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2"/>
      <c r="G926" s="362"/>
      <c r="H926" s="362"/>
      <c r="I926" s="362"/>
      <c r="J926" s="362"/>
      <c r="K926" s="362"/>
      <c r="L926" s="362"/>
      <c r="M926" s="362"/>
      <c r="N926" s="362"/>
      <c r="O926" s="362"/>
      <c r="P926" s="362"/>
      <c r="Q926" s="362"/>
      <c r="R926" s="362"/>
      <c r="S926" s="362"/>
      <c r="T926" s="362"/>
      <c r="U926" s="362"/>
      <c r="V926" s="362"/>
      <c r="W926" s="362"/>
      <c r="X926" s="362"/>
      <c r="Y926" s="362"/>
      <c r="Z926" s="362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2"/>
      <c r="G927" s="362"/>
      <c r="H927" s="362"/>
      <c r="I927" s="362"/>
      <c r="J927" s="362"/>
      <c r="K927" s="362"/>
      <c r="L927" s="362"/>
      <c r="M927" s="362"/>
      <c r="N927" s="362"/>
      <c r="O927" s="362"/>
      <c r="P927" s="362"/>
      <c r="Q927" s="362"/>
      <c r="R927" s="362"/>
      <c r="S927" s="362"/>
      <c r="T927" s="362"/>
      <c r="U927" s="362"/>
      <c r="V927" s="362"/>
      <c r="W927" s="362"/>
      <c r="X927" s="362"/>
      <c r="Y927" s="362"/>
      <c r="Z927" s="362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2"/>
      <c r="G928" s="362"/>
      <c r="H928" s="362"/>
      <c r="I928" s="362"/>
      <c r="J928" s="362"/>
      <c r="K928" s="362"/>
      <c r="L928" s="362"/>
      <c r="M928" s="362"/>
      <c r="N928" s="362"/>
      <c r="O928" s="362"/>
      <c r="P928" s="362"/>
      <c r="Q928" s="362"/>
      <c r="R928" s="362"/>
      <c r="S928" s="362"/>
      <c r="T928" s="362"/>
      <c r="U928" s="362"/>
      <c r="V928" s="362"/>
      <c r="W928" s="362"/>
      <c r="X928" s="362"/>
      <c r="Y928" s="362"/>
      <c r="Z928" s="362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  <c r="T929" s="362"/>
      <c r="U929" s="362"/>
      <c r="V929" s="362"/>
      <c r="W929" s="362"/>
      <c r="X929" s="362"/>
      <c r="Y929" s="362"/>
      <c r="Z929" s="362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2"/>
      <c r="G930" s="362"/>
      <c r="H930" s="362"/>
      <c r="I930" s="362"/>
      <c r="J930" s="362"/>
      <c r="K930" s="362"/>
      <c r="L930" s="362"/>
      <c r="M930" s="362"/>
      <c r="N930" s="362"/>
      <c r="O930" s="362"/>
      <c r="P930" s="362"/>
      <c r="Q930" s="362"/>
      <c r="R930" s="362"/>
      <c r="S930" s="362"/>
      <c r="T930" s="362"/>
      <c r="U930" s="362"/>
      <c r="V930" s="362"/>
      <c r="W930" s="362"/>
      <c r="X930" s="362"/>
      <c r="Y930" s="362"/>
      <c r="Z930" s="362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2"/>
      <c r="G931" s="362"/>
      <c r="H931" s="362"/>
      <c r="I931" s="362"/>
      <c r="J931" s="362"/>
      <c r="K931" s="362"/>
      <c r="L931" s="362"/>
      <c r="M931" s="362"/>
      <c r="N931" s="362"/>
      <c r="O931" s="362"/>
      <c r="P931" s="362"/>
      <c r="Q931" s="362"/>
      <c r="R931" s="362"/>
      <c r="S931" s="362"/>
      <c r="T931" s="362"/>
      <c r="U931" s="362"/>
      <c r="V931" s="362"/>
      <c r="W931" s="362"/>
      <c r="X931" s="362"/>
      <c r="Y931" s="362"/>
      <c r="Z931" s="362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  <c r="Z932" s="362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2"/>
      <c r="G933" s="362"/>
      <c r="H933" s="362"/>
      <c r="I933" s="362"/>
      <c r="J933" s="362"/>
      <c r="K933" s="362"/>
      <c r="L933" s="362"/>
      <c r="M933" s="362"/>
      <c r="N933" s="362"/>
      <c r="O933" s="362"/>
      <c r="P933" s="362"/>
      <c r="Q933" s="362"/>
      <c r="R933" s="362"/>
      <c r="S933" s="362"/>
      <c r="T933" s="362"/>
      <c r="U933" s="362"/>
      <c r="V933" s="362"/>
      <c r="W933" s="362"/>
      <c r="X933" s="362"/>
      <c r="Y933" s="362"/>
      <c r="Z933" s="362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2"/>
      <c r="G934" s="362"/>
      <c r="H934" s="362"/>
      <c r="I934" s="362"/>
      <c r="J934" s="362"/>
      <c r="K934" s="362"/>
      <c r="L934" s="362"/>
      <c r="M934" s="362"/>
      <c r="N934" s="362"/>
      <c r="O934" s="362"/>
      <c r="P934" s="362"/>
      <c r="Q934" s="362"/>
      <c r="R934" s="362"/>
      <c r="S934" s="362"/>
      <c r="T934" s="362"/>
      <c r="U934" s="362"/>
      <c r="V934" s="362"/>
      <c r="W934" s="362"/>
      <c r="X934" s="362"/>
      <c r="Y934" s="362"/>
      <c r="Z934" s="362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2"/>
      <c r="G935" s="362"/>
      <c r="H935" s="362"/>
      <c r="I935" s="362"/>
      <c r="J935" s="362"/>
      <c r="K935" s="362"/>
      <c r="L935" s="362"/>
      <c r="M935" s="362"/>
      <c r="N935" s="362"/>
      <c r="O935" s="362"/>
      <c r="P935" s="362"/>
      <c r="Q935" s="362"/>
      <c r="R935" s="362"/>
      <c r="S935" s="362"/>
      <c r="T935" s="362"/>
      <c r="U935" s="362"/>
      <c r="V935" s="362"/>
      <c r="W935" s="362"/>
      <c r="X935" s="362"/>
      <c r="Y935" s="362"/>
      <c r="Z935" s="362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2"/>
      <c r="G936" s="362"/>
      <c r="H936" s="362"/>
      <c r="I936" s="362"/>
      <c r="J936" s="362"/>
      <c r="K936" s="362"/>
      <c r="L936" s="362"/>
      <c r="M936" s="362"/>
      <c r="N936" s="362"/>
      <c r="O936" s="362"/>
      <c r="P936" s="362"/>
      <c r="Q936" s="362"/>
      <c r="R936" s="362"/>
      <c r="S936" s="362"/>
      <c r="T936" s="362"/>
      <c r="U936" s="362"/>
      <c r="V936" s="362"/>
      <c r="W936" s="362"/>
      <c r="X936" s="362"/>
      <c r="Y936" s="362"/>
      <c r="Z936" s="362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2"/>
      <c r="G937" s="362"/>
      <c r="H937" s="362"/>
      <c r="I937" s="362"/>
      <c r="J937" s="362"/>
      <c r="K937" s="362"/>
      <c r="L937" s="362"/>
      <c r="M937" s="362"/>
      <c r="N937" s="362"/>
      <c r="O937" s="362"/>
      <c r="P937" s="362"/>
      <c r="Q937" s="362"/>
      <c r="R937" s="362"/>
      <c r="S937" s="362"/>
      <c r="T937" s="362"/>
      <c r="U937" s="362"/>
      <c r="V937" s="362"/>
      <c r="W937" s="362"/>
      <c r="X937" s="362"/>
      <c r="Y937" s="362"/>
      <c r="Z937" s="362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2"/>
      <c r="G938" s="362"/>
      <c r="H938" s="362"/>
      <c r="I938" s="362"/>
      <c r="J938" s="362"/>
      <c r="K938" s="362"/>
      <c r="L938" s="362"/>
      <c r="M938" s="362"/>
      <c r="N938" s="362"/>
      <c r="O938" s="362"/>
      <c r="P938" s="362"/>
      <c r="Q938" s="362"/>
      <c r="R938" s="362"/>
      <c r="S938" s="362"/>
      <c r="T938" s="362"/>
      <c r="U938" s="362"/>
      <c r="V938" s="362"/>
      <c r="W938" s="362"/>
      <c r="X938" s="362"/>
      <c r="Y938" s="362"/>
      <c r="Z938" s="362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2"/>
      <c r="G939" s="362"/>
      <c r="H939" s="362"/>
      <c r="I939" s="362"/>
      <c r="J939" s="362"/>
      <c r="K939" s="362"/>
      <c r="L939" s="362"/>
      <c r="M939" s="362"/>
      <c r="N939" s="362"/>
      <c r="O939" s="362"/>
      <c r="P939" s="362"/>
      <c r="Q939" s="362"/>
      <c r="R939" s="362"/>
      <c r="S939" s="362"/>
      <c r="T939" s="362"/>
      <c r="U939" s="362"/>
      <c r="V939" s="362"/>
      <c r="W939" s="362"/>
      <c r="X939" s="362"/>
      <c r="Y939" s="362"/>
      <c r="Z939" s="362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2"/>
      <c r="G940" s="362"/>
      <c r="H940" s="362"/>
      <c r="I940" s="362"/>
      <c r="J940" s="362"/>
      <c r="K940" s="362"/>
      <c r="L940" s="362"/>
      <c r="M940" s="362"/>
      <c r="N940" s="362"/>
      <c r="O940" s="362"/>
      <c r="P940" s="362"/>
      <c r="Q940" s="362"/>
      <c r="R940" s="362"/>
      <c r="S940" s="362"/>
      <c r="T940" s="362"/>
      <c r="U940" s="362"/>
      <c r="V940" s="362"/>
      <c r="W940" s="362"/>
      <c r="X940" s="362"/>
      <c r="Y940" s="362"/>
      <c r="Z940" s="362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2"/>
      <c r="G941" s="362"/>
      <c r="H941" s="362"/>
      <c r="I941" s="362"/>
      <c r="J941" s="362"/>
      <c r="K941" s="362"/>
      <c r="L941" s="362"/>
      <c r="M941" s="362"/>
      <c r="N941" s="362"/>
      <c r="O941" s="362"/>
      <c r="P941" s="362"/>
      <c r="Q941" s="362"/>
      <c r="R941" s="362"/>
      <c r="S941" s="362"/>
      <c r="T941" s="362"/>
      <c r="U941" s="362"/>
      <c r="V941" s="362"/>
      <c r="W941" s="362"/>
      <c r="X941" s="362"/>
      <c r="Y941" s="362"/>
      <c r="Z941" s="362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  <c r="T942" s="362"/>
      <c r="U942" s="362"/>
      <c r="V942" s="362"/>
      <c r="W942" s="362"/>
      <c r="X942" s="362"/>
      <c r="Y942" s="362"/>
      <c r="Z942" s="362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  <c r="T943" s="362"/>
      <c r="U943" s="362"/>
      <c r="V943" s="362"/>
      <c r="W943" s="362"/>
      <c r="X943" s="362"/>
      <c r="Y943" s="362"/>
      <c r="Z943" s="362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2"/>
      <c r="G944" s="362"/>
      <c r="H944" s="362"/>
      <c r="I944" s="362"/>
      <c r="J944" s="362"/>
      <c r="K944" s="362"/>
      <c r="L944" s="362"/>
      <c r="M944" s="362"/>
      <c r="N944" s="362"/>
      <c r="O944" s="362"/>
      <c r="P944" s="362"/>
      <c r="Q944" s="362"/>
      <c r="R944" s="362"/>
      <c r="S944" s="362"/>
      <c r="T944" s="362"/>
      <c r="U944" s="362"/>
      <c r="V944" s="362"/>
      <c r="W944" s="362"/>
      <c r="X944" s="362"/>
      <c r="Y944" s="362"/>
      <c r="Z944" s="362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2"/>
      <c r="G945" s="362"/>
      <c r="H945" s="362"/>
      <c r="I945" s="362"/>
      <c r="J945" s="362"/>
      <c r="K945" s="362"/>
      <c r="L945" s="362"/>
      <c r="M945" s="362"/>
      <c r="N945" s="362"/>
      <c r="O945" s="362"/>
      <c r="P945" s="362"/>
      <c r="Q945" s="362"/>
      <c r="R945" s="362"/>
      <c r="S945" s="362"/>
      <c r="T945" s="362"/>
      <c r="U945" s="362"/>
      <c r="V945" s="362"/>
      <c r="W945" s="362"/>
      <c r="X945" s="362"/>
      <c r="Y945" s="362"/>
      <c r="Z945" s="362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2"/>
      <c r="G946" s="362"/>
      <c r="H946" s="362"/>
      <c r="I946" s="362"/>
      <c r="J946" s="362"/>
      <c r="K946" s="362"/>
      <c r="L946" s="362"/>
      <c r="M946" s="362"/>
      <c r="N946" s="362"/>
      <c r="O946" s="362"/>
      <c r="P946" s="362"/>
      <c r="Q946" s="362"/>
      <c r="R946" s="362"/>
      <c r="S946" s="362"/>
      <c r="T946" s="362"/>
      <c r="U946" s="362"/>
      <c r="V946" s="362"/>
      <c r="W946" s="362"/>
      <c r="X946" s="362"/>
      <c r="Y946" s="362"/>
      <c r="Z946" s="362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2"/>
      <c r="G947" s="362"/>
      <c r="H947" s="362"/>
      <c r="I947" s="362"/>
      <c r="J947" s="362"/>
      <c r="K947" s="362"/>
      <c r="L947" s="362"/>
      <c r="M947" s="362"/>
      <c r="N947" s="362"/>
      <c r="O947" s="362"/>
      <c r="P947" s="362"/>
      <c r="Q947" s="362"/>
      <c r="R947" s="362"/>
      <c r="S947" s="362"/>
      <c r="T947" s="362"/>
      <c r="U947" s="362"/>
      <c r="V947" s="362"/>
      <c r="W947" s="362"/>
      <c r="X947" s="362"/>
      <c r="Y947" s="362"/>
      <c r="Z947" s="362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2"/>
      <c r="G948" s="362"/>
      <c r="H948" s="362"/>
      <c r="I948" s="362"/>
      <c r="J948" s="362"/>
      <c r="K948" s="362"/>
      <c r="L948" s="362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  <c r="Z948" s="362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  <c r="Z949" s="362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  <c r="Z950" s="362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2"/>
      <c r="G951" s="362"/>
      <c r="H951" s="362"/>
      <c r="I951" s="362"/>
      <c r="J951" s="362"/>
      <c r="K951" s="362"/>
      <c r="L951" s="362"/>
      <c r="M951" s="362"/>
      <c r="N951" s="362"/>
      <c r="O951" s="362"/>
      <c r="P951" s="362"/>
      <c r="Q951" s="362"/>
      <c r="R951" s="362"/>
      <c r="S951" s="362"/>
      <c r="T951" s="362"/>
      <c r="U951" s="362"/>
      <c r="V951" s="362"/>
      <c r="W951" s="362"/>
      <c r="X951" s="362"/>
      <c r="Y951" s="362"/>
      <c r="Z951" s="362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2"/>
      <c r="G952" s="362"/>
      <c r="H952" s="362"/>
      <c r="I952" s="362"/>
      <c r="J952" s="362"/>
      <c r="K952" s="362"/>
      <c r="L952" s="362"/>
      <c r="M952" s="362"/>
      <c r="N952" s="362"/>
      <c r="O952" s="362"/>
      <c r="P952" s="362"/>
      <c r="Q952" s="362"/>
      <c r="R952" s="362"/>
      <c r="S952" s="362"/>
      <c r="T952" s="362"/>
      <c r="U952" s="362"/>
      <c r="V952" s="362"/>
      <c r="W952" s="362"/>
      <c r="X952" s="362"/>
      <c r="Y952" s="362"/>
      <c r="Z952" s="362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2"/>
      <c r="G953" s="362"/>
      <c r="H953" s="362"/>
      <c r="I953" s="362"/>
      <c r="J953" s="362"/>
      <c r="K953" s="362"/>
      <c r="L953" s="362"/>
      <c r="M953" s="362"/>
      <c r="N953" s="362"/>
      <c r="O953" s="362"/>
      <c r="P953" s="362"/>
      <c r="Q953" s="362"/>
      <c r="R953" s="362"/>
      <c r="S953" s="362"/>
      <c r="T953" s="362"/>
      <c r="U953" s="362"/>
      <c r="V953" s="362"/>
      <c r="W953" s="362"/>
      <c r="X953" s="362"/>
      <c r="Y953" s="362"/>
      <c r="Z953" s="362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  <c r="T954" s="362"/>
      <c r="U954" s="362"/>
      <c r="V954" s="362"/>
      <c r="W954" s="362"/>
      <c r="X954" s="362"/>
      <c r="Y954" s="362"/>
      <c r="Z954" s="362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  <c r="T955" s="362"/>
      <c r="U955" s="362"/>
      <c r="V955" s="362"/>
      <c r="W955" s="362"/>
      <c r="X955" s="362"/>
      <c r="Y955" s="362"/>
      <c r="Z955" s="362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2"/>
      <c r="G956" s="362"/>
      <c r="H956" s="362"/>
      <c r="I956" s="362"/>
      <c r="J956" s="362"/>
      <c r="K956" s="362"/>
      <c r="L956" s="362"/>
      <c r="M956" s="362"/>
      <c r="N956" s="362"/>
      <c r="O956" s="362"/>
      <c r="P956" s="362"/>
      <c r="Q956" s="362"/>
      <c r="R956" s="362"/>
      <c r="S956" s="362"/>
      <c r="T956" s="362"/>
      <c r="U956" s="362"/>
      <c r="V956" s="362"/>
      <c r="W956" s="362"/>
      <c r="X956" s="362"/>
      <c r="Y956" s="362"/>
      <c r="Z956" s="362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2"/>
      <c r="G957" s="362"/>
      <c r="H957" s="362"/>
      <c r="I957" s="362"/>
      <c r="J957" s="362"/>
      <c r="K957" s="362"/>
      <c r="L957" s="362"/>
      <c r="M957" s="362"/>
      <c r="N957" s="362"/>
      <c r="O957" s="362"/>
      <c r="P957" s="362"/>
      <c r="Q957" s="362"/>
      <c r="R957" s="362"/>
      <c r="S957" s="362"/>
      <c r="T957" s="362"/>
      <c r="U957" s="362"/>
      <c r="V957" s="362"/>
      <c r="W957" s="362"/>
      <c r="X957" s="362"/>
      <c r="Y957" s="362"/>
      <c r="Z957" s="362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2"/>
      <c r="G958" s="362"/>
      <c r="H958" s="362"/>
      <c r="I958" s="362"/>
      <c r="J958" s="362"/>
      <c r="K958" s="362"/>
      <c r="L958" s="362"/>
      <c r="M958" s="362"/>
      <c r="N958" s="362"/>
      <c r="O958" s="362"/>
      <c r="P958" s="362"/>
      <c r="Q958" s="362"/>
      <c r="R958" s="362"/>
      <c r="S958" s="362"/>
      <c r="T958" s="362"/>
      <c r="U958" s="362"/>
      <c r="V958" s="362"/>
      <c r="W958" s="362"/>
      <c r="X958" s="362"/>
      <c r="Y958" s="362"/>
      <c r="Z958" s="362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2"/>
      <c r="G959" s="362"/>
      <c r="H959" s="362"/>
      <c r="I959" s="362"/>
      <c r="J959" s="362"/>
      <c r="K959" s="362"/>
      <c r="L959" s="362"/>
      <c r="M959" s="362"/>
      <c r="N959" s="362"/>
      <c r="O959" s="362"/>
      <c r="P959" s="362"/>
      <c r="Q959" s="362"/>
      <c r="R959" s="362"/>
      <c r="S959" s="362"/>
      <c r="T959" s="362"/>
      <c r="U959" s="362"/>
      <c r="V959" s="362"/>
      <c r="W959" s="362"/>
      <c r="X959" s="362"/>
      <c r="Y959" s="362"/>
      <c r="Z959" s="362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  <c r="T960" s="362"/>
      <c r="U960" s="362"/>
      <c r="V960" s="362"/>
      <c r="W960" s="362"/>
      <c r="X960" s="362"/>
      <c r="Y960" s="362"/>
      <c r="Z960" s="362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  <c r="T961" s="362"/>
      <c r="U961" s="362"/>
      <c r="V961" s="362"/>
      <c r="W961" s="362"/>
      <c r="X961" s="362"/>
      <c r="Y961" s="362"/>
      <c r="Z961" s="362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2"/>
      <c r="G962" s="362"/>
      <c r="H962" s="362"/>
      <c r="I962" s="362"/>
      <c r="J962" s="362"/>
      <c r="K962" s="362"/>
      <c r="L962" s="362"/>
      <c r="M962" s="362"/>
      <c r="N962" s="362"/>
      <c r="O962" s="362"/>
      <c r="P962" s="362"/>
      <c r="Q962" s="362"/>
      <c r="R962" s="362"/>
      <c r="S962" s="362"/>
      <c r="T962" s="362"/>
      <c r="U962" s="362"/>
      <c r="V962" s="362"/>
      <c r="W962" s="362"/>
      <c r="X962" s="362"/>
      <c r="Y962" s="362"/>
      <c r="Z962" s="362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2"/>
      <c r="G963" s="362"/>
      <c r="H963" s="362"/>
      <c r="I963" s="362"/>
      <c r="J963" s="362"/>
      <c r="K963" s="362"/>
      <c r="L963" s="362"/>
      <c r="M963" s="362"/>
      <c r="N963" s="362"/>
      <c r="O963" s="362"/>
      <c r="P963" s="362"/>
      <c r="Q963" s="362"/>
      <c r="R963" s="362"/>
      <c r="S963" s="362"/>
      <c r="T963" s="362"/>
      <c r="U963" s="362"/>
      <c r="V963" s="362"/>
      <c r="W963" s="362"/>
      <c r="X963" s="362"/>
      <c r="Y963" s="362"/>
      <c r="Z963" s="362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  <c r="T964" s="362"/>
      <c r="U964" s="362"/>
      <c r="V964" s="362"/>
      <c r="W964" s="362"/>
      <c r="X964" s="362"/>
      <c r="Y964" s="362"/>
      <c r="Z964" s="362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2"/>
      <c r="G965" s="362"/>
      <c r="H965" s="362"/>
      <c r="I965" s="362"/>
      <c r="J965" s="362"/>
      <c r="K965" s="362"/>
      <c r="L965" s="362"/>
      <c r="M965" s="362"/>
      <c r="N965" s="362"/>
      <c r="O965" s="362"/>
      <c r="P965" s="362"/>
      <c r="Q965" s="362"/>
      <c r="R965" s="362"/>
      <c r="S965" s="362"/>
      <c r="T965" s="362"/>
      <c r="U965" s="362"/>
      <c r="V965" s="362"/>
      <c r="W965" s="362"/>
      <c r="X965" s="362"/>
      <c r="Y965" s="362"/>
      <c r="Z965" s="362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2"/>
      <c r="Z966" s="362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  <c r="T967" s="362"/>
      <c r="U967" s="362"/>
      <c r="V967" s="362"/>
      <c r="W967" s="362"/>
      <c r="X967" s="362"/>
      <c r="Y967" s="362"/>
      <c r="Z967" s="362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2"/>
      <c r="G968" s="362"/>
      <c r="H968" s="362"/>
      <c r="I968" s="362"/>
      <c r="J968" s="362"/>
      <c r="K968" s="362"/>
      <c r="L968" s="362"/>
      <c r="M968" s="362"/>
      <c r="N968" s="362"/>
      <c r="O968" s="362"/>
      <c r="P968" s="362"/>
      <c r="Q968" s="362"/>
      <c r="R968" s="362"/>
      <c r="S968" s="362"/>
      <c r="T968" s="362"/>
      <c r="U968" s="362"/>
      <c r="V968" s="362"/>
      <c r="W968" s="362"/>
      <c r="X968" s="362"/>
      <c r="Y968" s="362"/>
      <c r="Z968" s="362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2"/>
      <c r="G969" s="362"/>
      <c r="H969" s="362"/>
      <c r="I969" s="362"/>
      <c r="J969" s="362"/>
      <c r="K969" s="362"/>
      <c r="L969" s="362"/>
      <c r="M969" s="362"/>
      <c r="N969" s="362"/>
      <c r="O969" s="362"/>
      <c r="P969" s="362"/>
      <c r="Q969" s="362"/>
      <c r="R969" s="362"/>
      <c r="S969" s="362"/>
      <c r="T969" s="362"/>
      <c r="U969" s="362"/>
      <c r="V969" s="362"/>
      <c r="W969" s="362"/>
      <c r="X969" s="362"/>
      <c r="Y969" s="362"/>
      <c r="Z969" s="362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2"/>
      <c r="G970" s="362"/>
      <c r="H970" s="362"/>
      <c r="I970" s="362"/>
      <c r="J970" s="362"/>
      <c r="K970" s="362"/>
      <c r="L970" s="362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  <c r="Z970" s="362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  <c r="Z971" s="362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2"/>
      <c r="G972" s="362"/>
      <c r="H972" s="362"/>
      <c r="I972" s="362"/>
      <c r="J972" s="362"/>
      <c r="K972" s="362"/>
      <c r="L972" s="362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  <c r="Z972" s="362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2"/>
      <c r="G973" s="362"/>
      <c r="H973" s="362"/>
      <c r="I973" s="362"/>
      <c r="J973" s="362"/>
      <c r="K973" s="362"/>
      <c r="L973" s="362"/>
      <c r="M973" s="362"/>
      <c r="N973" s="362"/>
      <c r="O973" s="362"/>
      <c r="P973" s="362"/>
      <c r="Q973" s="362"/>
      <c r="R973" s="362"/>
      <c r="S973" s="362"/>
      <c r="T973" s="362"/>
      <c r="U973" s="362"/>
      <c r="V973" s="362"/>
      <c r="W973" s="362"/>
      <c r="X973" s="362"/>
      <c r="Y973" s="362"/>
      <c r="Z973" s="362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2"/>
      <c r="G974" s="362"/>
      <c r="H974" s="362"/>
      <c r="I974" s="362"/>
      <c r="J974" s="362"/>
      <c r="K974" s="362"/>
      <c r="L974" s="362"/>
      <c r="M974" s="362"/>
      <c r="N974" s="362"/>
      <c r="O974" s="362"/>
      <c r="P974" s="362"/>
      <c r="Q974" s="362"/>
      <c r="R974" s="362"/>
      <c r="S974" s="362"/>
      <c r="T974" s="362"/>
      <c r="U974" s="362"/>
      <c r="V974" s="362"/>
      <c r="W974" s="362"/>
      <c r="X974" s="362"/>
      <c r="Y974" s="362"/>
      <c r="Z974" s="362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2"/>
      <c r="G975" s="362"/>
      <c r="H975" s="362"/>
      <c r="I975" s="362"/>
      <c r="J975" s="362"/>
      <c r="K975" s="362"/>
      <c r="L975" s="362"/>
      <c r="M975" s="362"/>
      <c r="N975" s="362"/>
      <c r="O975" s="362"/>
      <c r="P975" s="362"/>
      <c r="Q975" s="362"/>
      <c r="R975" s="362"/>
      <c r="S975" s="362"/>
      <c r="T975" s="362"/>
      <c r="U975" s="362"/>
      <c r="V975" s="362"/>
      <c r="W975" s="362"/>
      <c r="X975" s="362"/>
      <c r="Y975" s="362"/>
      <c r="Z975" s="362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  <c r="T976" s="362"/>
      <c r="U976" s="362"/>
      <c r="V976" s="362"/>
      <c r="W976" s="362"/>
      <c r="X976" s="362"/>
      <c r="Y976" s="362"/>
      <c r="Z976" s="362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2"/>
      <c r="G977" s="362"/>
      <c r="H977" s="362"/>
      <c r="I977" s="362"/>
      <c r="J977" s="362"/>
      <c r="K977" s="362"/>
      <c r="L977" s="362"/>
      <c r="M977" s="362"/>
      <c r="N977" s="362"/>
      <c r="O977" s="362"/>
      <c r="P977" s="362"/>
      <c r="Q977" s="362"/>
      <c r="R977" s="362"/>
      <c r="S977" s="362"/>
      <c r="T977" s="362"/>
      <c r="U977" s="362"/>
      <c r="V977" s="362"/>
      <c r="W977" s="362"/>
      <c r="X977" s="362"/>
      <c r="Y977" s="362"/>
      <c r="Z977" s="362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2"/>
      <c r="G978" s="362"/>
      <c r="H978" s="362"/>
      <c r="I978" s="362"/>
      <c r="J978" s="362"/>
      <c r="K978" s="362"/>
      <c r="L978" s="362"/>
      <c r="M978" s="362"/>
      <c r="N978" s="362"/>
      <c r="O978" s="362"/>
      <c r="P978" s="362"/>
      <c r="Q978" s="362"/>
      <c r="R978" s="362"/>
      <c r="S978" s="362"/>
      <c r="T978" s="362"/>
      <c r="U978" s="362"/>
      <c r="V978" s="362"/>
      <c r="W978" s="362"/>
      <c r="X978" s="362"/>
      <c r="Y978" s="362"/>
      <c r="Z978" s="362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2"/>
      <c r="G979" s="362"/>
      <c r="H979" s="362"/>
      <c r="I979" s="362"/>
      <c r="J979" s="362"/>
      <c r="K979" s="362"/>
      <c r="L979" s="362"/>
      <c r="M979" s="362"/>
      <c r="N979" s="362"/>
      <c r="O979" s="362"/>
      <c r="P979" s="362"/>
      <c r="Q979" s="362"/>
      <c r="R979" s="362"/>
      <c r="S979" s="362"/>
      <c r="T979" s="362"/>
      <c r="U979" s="362"/>
      <c r="V979" s="362"/>
      <c r="W979" s="362"/>
      <c r="X979" s="362"/>
      <c r="Y979" s="362"/>
      <c r="Z979" s="362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2"/>
      <c r="G980" s="362"/>
      <c r="H980" s="362"/>
      <c r="I980" s="362"/>
      <c r="J980" s="362"/>
      <c r="K980" s="362"/>
      <c r="L980" s="362"/>
      <c r="M980" s="362"/>
      <c r="N980" s="362"/>
      <c r="O980" s="362"/>
      <c r="P980" s="362"/>
      <c r="Q980" s="362"/>
      <c r="R980" s="362"/>
      <c r="S980" s="362"/>
      <c r="T980" s="362"/>
      <c r="U980" s="362"/>
      <c r="V980" s="362"/>
      <c r="W980" s="362"/>
      <c r="X980" s="362"/>
      <c r="Y980" s="362"/>
      <c r="Z980" s="362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2"/>
      <c r="G981" s="362"/>
      <c r="H981" s="362"/>
      <c r="I981" s="362"/>
      <c r="J981" s="362"/>
      <c r="K981" s="362"/>
      <c r="L981" s="362"/>
      <c r="M981" s="362"/>
      <c r="N981" s="362"/>
      <c r="O981" s="362"/>
      <c r="P981" s="362"/>
      <c r="Q981" s="362"/>
      <c r="R981" s="362"/>
      <c r="S981" s="362"/>
      <c r="T981" s="362"/>
      <c r="U981" s="362"/>
      <c r="V981" s="362"/>
      <c r="W981" s="362"/>
      <c r="X981" s="362"/>
      <c r="Y981" s="362"/>
      <c r="Z981" s="362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2"/>
      <c r="G982" s="362"/>
      <c r="H982" s="362"/>
      <c r="I982" s="362"/>
      <c r="J982" s="362"/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2"/>
      <c r="Y982" s="362"/>
      <c r="Z982" s="362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  <c r="T983" s="362"/>
      <c r="U983" s="362"/>
      <c r="V983" s="362"/>
      <c r="W983" s="362"/>
      <c r="X983" s="362"/>
      <c r="Y983" s="362"/>
      <c r="Z983" s="362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2"/>
      <c r="G984" s="362"/>
      <c r="H984" s="362"/>
      <c r="I984" s="362"/>
      <c r="J984" s="362"/>
      <c r="K984" s="362"/>
      <c r="L984" s="362"/>
      <c r="M984" s="362"/>
      <c r="N984" s="362"/>
      <c r="O984" s="362"/>
      <c r="P984" s="362"/>
      <c r="Q984" s="362"/>
      <c r="R984" s="362"/>
      <c r="S984" s="362"/>
      <c r="T984" s="362"/>
      <c r="U984" s="362"/>
      <c r="V984" s="362"/>
      <c r="W984" s="362"/>
      <c r="X984" s="362"/>
      <c r="Y984" s="362"/>
      <c r="Z984" s="362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2"/>
      <c r="G985" s="362"/>
      <c r="H985" s="362"/>
      <c r="I985" s="362"/>
      <c r="J985" s="362"/>
      <c r="K985" s="362"/>
      <c r="L985" s="362"/>
      <c r="M985" s="362"/>
      <c r="N985" s="362"/>
      <c r="O985" s="362"/>
      <c r="P985" s="362"/>
      <c r="Q985" s="362"/>
      <c r="R985" s="362"/>
      <c r="S985" s="362"/>
      <c r="T985" s="362"/>
      <c r="U985" s="362"/>
      <c r="V985" s="362"/>
      <c r="W985" s="362"/>
      <c r="X985" s="362"/>
      <c r="Y985" s="362"/>
      <c r="Z985" s="362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  <c r="T986" s="362"/>
      <c r="U986" s="362"/>
      <c r="V986" s="362"/>
      <c r="W986" s="362"/>
      <c r="X986" s="362"/>
      <c r="Y986" s="362"/>
      <c r="Z986" s="362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2"/>
      <c r="G987" s="362"/>
      <c r="H987" s="362"/>
      <c r="I987" s="362"/>
      <c r="J987" s="362"/>
      <c r="K987" s="362"/>
      <c r="L987" s="362"/>
      <c r="M987" s="362"/>
      <c r="N987" s="362"/>
      <c r="O987" s="362"/>
      <c r="P987" s="362"/>
      <c r="Q987" s="362"/>
      <c r="R987" s="362"/>
      <c r="S987" s="362"/>
      <c r="T987" s="362"/>
      <c r="U987" s="362"/>
      <c r="V987" s="362"/>
      <c r="W987" s="362"/>
      <c r="X987" s="362"/>
      <c r="Y987" s="362"/>
      <c r="Z987" s="362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2"/>
      <c r="G988" s="362"/>
      <c r="H988" s="362"/>
      <c r="I988" s="362"/>
      <c r="J988" s="362"/>
      <c r="K988" s="362"/>
      <c r="L988" s="362"/>
      <c r="M988" s="362"/>
      <c r="N988" s="362"/>
      <c r="O988" s="362"/>
      <c r="P988" s="362"/>
      <c r="Q988" s="362"/>
      <c r="R988" s="362"/>
      <c r="S988" s="362"/>
      <c r="T988" s="362"/>
      <c r="U988" s="362"/>
      <c r="V988" s="362"/>
      <c r="W988" s="362"/>
      <c r="X988" s="362"/>
      <c r="Y988" s="362"/>
      <c r="Z988" s="362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2"/>
      <c r="G989" s="362"/>
      <c r="H989" s="362"/>
      <c r="I989" s="362"/>
      <c r="J989" s="362"/>
      <c r="K989" s="362"/>
      <c r="L989" s="362"/>
      <c r="M989" s="362"/>
      <c r="N989" s="362"/>
      <c r="O989" s="362"/>
      <c r="P989" s="362"/>
      <c r="Q989" s="362"/>
      <c r="R989" s="362"/>
      <c r="S989" s="362"/>
      <c r="T989" s="362"/>
      <c r="U989" s="362"/>
      <c r="V989" s="362"/>
      <c r="W989" s="362"/>
      <c r="X989" s="362"/>
      <c r="Y989" s="362"/>
      <c r="Z989" s="362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  <c r="T990" s="362"/>
      <c r="U990" s="362"/>
      <c r="V990" s="362"/>
      <c r="W990" s="362"/>
      <c r="X990" s="362"/>
      <c r="Y990" s="362"/>
      <c r="Z990" s="362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2"/>
      <c r="G991" s="362"/>
      <c r="H991" s="362"/>
      <c r="I991" s="362"/>
      <c r="J991" s="362"/>
      <c r="K991" s="362"/>
      <c r="L991" s="362"/>
      <c r="M991" s="362"/>
      <c r="N991" s="362"/>
      <c r="O991" s="362"/>
      <c r="P991" s="362"/>
      <c r="Q991" s="362"/>
      <c r="R991" s="362"/>
      <c r="S991" s="362"/>
      <c r="T991" s="362"/>
      <c r="U991" s="362"/>
      <c r="V991" s="362"/>
      <c r="W991" s="362"/>
      <c r="X991" s="362"/>
      <c r="Y991" s="362"/>
      <c r="Z991" s="362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2"/>
      <c r="G992" s="362"/>
      <c r="H992" s="362"/>
      <c r="I992" s="362"/>
      <c r="J992" s="362"/>
      <c r="K992" s="362"/>
      <c r="L992" s="362"/>
      <c r="M992" s="362"/>
      <c r="N992" s="362"/>
      <c r="O992" s="362"/>
      <c r="P992" s="362"/>
      <c r="Q992" s="362"/>
      <c r="R992" s="362"/>
      <c r="S992" s="362"/>
      <c r="T992" s="362"/>
      <c r="U992" s="362"/>
      <c r="V992" s="362"/>
      <c r="W992" s="362"/>
      <c r="X992" s="362"/>
      <c r="Y992" s="362"/>
      <c r="Z992" s="362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2"/>
      <c r="G993" s="362"/>
      <c r="H993" s="362"/>
      <c r="I993" s="362"/>
      <c r="J993" s="362"/>
      <c r="K993" s="362"/>
      <c r="L993" s="362"/>
      <c r="M993" s="362"/>
      <c r="N993" s="362"/>
      <c r="O993" s="362"/>
      <c r="P993" s="362"/>
      <c r="Q993" s="362"/>
      <c r="R993" s="362"/>
      <c r="S993" s="362"/>
      <c r="T993" s="362"/>
      <c r="U993" s="362"/>
      <c r="V993" s="362"/>
      <c r="W993" s="362"/>
      <c r="X993" s="362"/>
      <c r="Y993" s="362"/>
      <c r="Z993" s="362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  <c r="T994" s="362"/>
      <c r="U994" s="362"/>
      <c r="V994" s="362"/>
      <c r="W994" s="362"/>
      <c r="X994" s="362"/>
      <c r="Y994" s="362"/>
      <c r="Z994" s="362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  <c r="T995" s="362"/>
      <c r="U995" s="362"/>
      <c r="V995" s="362"/>
      <c r="W995" s="362"/>
      <c r="X995" s="362"/>
      <c r="Y995" s="362"/>
      <c r="Z995" s="362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2"/>
      <c r="G996" s="362"/>
      <c r="H996" s="362"/>
      <c r="I996" s="362"/>
      <c r="J996" s="362"/>
      <c r="K996" s="362"/>
      <c r="L996" s="362"/>
      <c r="M996" s="362"/>
      <c r="N996" s="362"/>
      <c r="O996" s="362"/>
      <c r="P996" s="362"/>
      <c r="Q996" s="362"/>
      <c r="R996" s="362"/>
      <c r="S996" s="362"/>
      <c r="T996" s="362"/>
      <c r="U996" s="362"/>
      <c r="V996" s="362"/>
      <c r="W996" s="362"/>
      <c r="X996" s="362"/>
      <c r="Y996" s="362"/>
      <c r="Z996" s="362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2"/>
      <c r="G997" s="362"/>
      <c r="H997" s="362"/>
      <c r="I997" s="362"/>
      <c r="J997" s="362"/>
      <c r="K997" s="362"/>
      <c r="L997" s="362"/>
      <c r="M997" s="362"/>
      <c r="N997" s="362"/>
      <c r="O997" s="362"/>
      <c r="P997" s="362"/>
      <c r="Q997" s="362"/>
      <c r="R997" s="362"/>
      <c r="S997" s="362"/>
      <c r="T997" s="362"/>
      <c r="U997" s="362"/>
      <c r="V997" s="362"/>
      <c r="W997" s="362"/>
      <c r="X997" s="362"/>
      <c r="Y997" s="362"/>
      <c r="Z997" s="362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2"/>
      <c r="G998" s="362"/>
      <c r="H998" s="362"/>
      <c r="I998" s="362"/>
      <c r="J998" s="362"/>
      <c r="K998" s="362"/>
      <c r="L998" s="362"/>
      <c r="M998" s="362"/>
      <c r="N998" s="362"/>
      <c r="O998" s="362"/>
      <c r="P998" s="362"/>
      <c r="Q998" s="362"/>
      <c r="R998" s="362"/>
      <c r="S998" s="362"/>
      <c r="T998" s="362"/>
      <c r="U998" s="362"/>
      <c r="V998" s="362"/>
      <c r="W998" s="362"/>
      <c r="X998" s="362"/>
      <c r="Y998" s="362"/>
      <c r="Z998" s="362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2"/>
      <c r="G999" s="362"/>
      <c r="H999" s="362"/>
      <c r="I999" s="362"/>
      <c r="J999" s="362"/>
      <c r="K999" s="362"/>
      <c r="L999" s="362"/>
      <c r="M999" s="362"/>
      <c r="N999" s="362"/>
      <c r="O999" s="362"/>
      <c r="P999" s="362"/>
      <c r="Q999" s="362"/>
      <c r="R999" s="362"/>
      <c r="S999" s="362"/>
      <c r="T999" s="362"/>
      <c r="U999" s="362"/>
      <c r="V999" s="362"/>
      <c r="W999" s="362"/>
      <c r="X999" s="362"/>
      <c r="Y999" s="362"/>
      <c r="Z999" s="362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  <c r="T1000" s="362"/>
      <c r="U1000" s="362"/>
      <c r="V1000" s="362"/>
      <c r="W1000" s="362"/>
      <c r="X1000" s="362"/>
      <c r="Y1000" s="362"/>
      <c r="Z1000" s="362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62" customWidth="1"/>
    <col min="24" max="24" width="3.7109375" style="69" customWidth="1"/>
    <col min="25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39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3" t="s">
        <v>24</v>
      </c>
      <c r="AH1" s="494"/>
      <c r="AI1" s="484" t="s">
        <v>523</v>
      </c>
    </row>
    <row r="2" spans="1:35" ht="15" customHeight="1" x14ac:dyDescent="0.25">
      <c r="A2" s="4" t="s">
        <v>38</v>
      </c>
      <c r="E2" s="34" t="s">
        <v>25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3</v>
      </c>
      <c r="O2" s="54">
        <v>3</v>
      </c>
      <c r="P2" s="54">
        <v>3</v>
      </c>
      <c r="Q2" s="54">
        <v>4</v>
      </c>
      <c r="R2" s="54">
        <v>3</v>
      </c>
      <c r="S2" s="54">
        <v>3</v>
      </c>
      <c r="T2" s="54">
        <v>3</v>
      </c>
      <c r="U2" s="54">
        <v>3</v>
      </c>
      <c r="V2" s="54">
        <v>4</v>
      </c>
      <c r="W2" s="54">
        <v>3</v>
      </c>
      <c r="X2" s="54">
        <v>3</v>
      </c>
      <c r="Y2" s="54" t="s">
        <v>56</v>
      </c>
      <c r="Z2" s="54" t="s">
        <v>56</v>
      </c>
      <c r="AA2" s="54" t="s">
        <v>56</v>
      </c>
      <c r="AB2" s="54" t="s">
        <v>56</v>
      </c>
      <c r="AC2" s="54" t="s">
        <v>56</v>
      </c>
      <c r="AD2" s="54" t="s">
        <v>56</v>
      </c>
      <c r="AE2" s="54" t="s">
        <v>56</v>
      </c>
      <c r="AF2" s="55" t="s">
        <v>56</v>
      </c>
      <c r="AG2" s="495">
        <v>59</v>
      </c>
      <c r="AH2" s="496"/>
      <c r="AI2" s="485"/>
    </row>
    <row r="3" spans="1:35" ht="15" customHeight="1" x14ac:dyDescent="0.25">
      <c r="A3" s="4" t="s">
        <v>38</v>
      </c>
      <c r="E3" s="13" t="s">
        <v>26</v>
      </c>
      <c r="F3" s="369">
        <v>3.1586538461538463</v>
      </c>
      <c r="G3" s="370">
        <v>3.4903846153846154</v>
      </c>
      <c r="H3" s="370">
        <v>3.1682692307692308</v>
      </c>
      <c r="I3" s="370">
        <v>3.3764044943820224</v>
      </c>
      <c r="J3" s="370">
        <v>3.2415730337078652</v>
      </c>
      <c r="K3" s="370">
        <v>3.4157303370786516</v>
      </c>
      <c r="L3" s="370">
        <v>3.1685393258426968</v>
      </c>
      <c r="M3" s="370">
        <v>3.707865168539326</v>
      </c>
      <c r="N3" s="370">
        <v>3.0505617977528088</v>
      </c>
      <c r="O3" s="370">
        <v>3.2451923076923075</v>
      </c>
      <c r="P3" s="370">
        <v>3.0817307692307692</v>
      </c>
      <c r="Q3" s="370">
        <v>4.5192307692307692</v>
      </c>
      <c r="R3" s="370">
        <v>3.1123595505617976</v>
      </c>
      <c r="S3" s="370">
        <v>3.5528846153846154</v>
      </c>
      <c r="T3" s="370">
        <v>3.1730769230769229</v>
      </c>
      <c r="U3" s="370">
        <v>3.6853932584269664</v>
      </c>
      <c r="V3" s="370">
        <v>4.2752808988764048</v>
      </c>
      <c r="W3" s="370">
        <v>3.7788461538461537</v>
      </c>
      <c r="X3" s="370">
        <v>3.1629213483146068</v>
      </c>
      <c r="Y3" s="370" t="s">
        <v>56</v>
      </c>
      <c r="Z3" s="370" t="s">
        <v>56</v>
      </c>
      <c r="AA3" s="36" t="s">
        <v>56</v>
      </c>
      <c r="AB3" s="36" t="s">
        <v>56</v>
      </c>
      <c r="AC3" s="36" t="s">
        <v>56</v>
      </c>
      <c r="AD3" s="36" t="s">
        <v>56</v>
      </c>
      <c r="AE3" s="36" t="s">
        <v>56</v>
      </c>
      <c r="AF3" s="36" t="s">
        <v>56</v>
      </c>
      <c r="AG3" s="497">
        <v>65.364898444252361</v>
      </c>
      <c r="AH3" s="498"/>
      <c r="AI3" s="485"/>
    </row>
    <row r="4" spans="1:35" ht="15" customHeight="1" x14ac:dyDescent="0.25">
      <c r="A4" s="4" t="s">
        <v>38</v>
      </c>
      <c r="B4" s="487" t="s">
        <v>600</v>
      </c>
      <c r="C4" s="488"/>
      <c r="E4" s="13" t="s">
        <v>50</v>
      </c>
      <c r="F4" s="37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56</v>
      </c>
      <c r="Z4" s="56" t="s">
        <v>56</v>
      </c>
      <c r="AA4" s="7" t="s">
        <v>56</v>
      </c>
      <c r="AB4" s="7" t="s">
        <v>56</v>
      </c>
      <c r="AC4" s="7" t="s">
        <v>56</v>
      </c>
      <c r="AD4" s="7" t="s">
        <v>56</v>
      </c>
      <c r="AE4" s="7" t="s">
        <v>56</v>
      </c>
      <c r="AF4" s="7" t="s">
        <v>56</v>
      </c>
      <c r="AG4" s="497">
        <v>0</v>
      </c>
      <c r="AH4" s="498"/>
      <c r="AI4" s="485"/>
    </row>
    <row r="5" spans="1:35" ht="15" customHeight="1" x14ac:dyDescent="0.25">
      <c r="A5" s="4" t="s">
        <v>38</v>
      </c>
      <c r="B5" s="487"/>
      <c r="C5" s="488"/>
      <c r="E5" s="13" t="s">
        <v>48</v>
      </c>
      <c r="F5" s="371">
        <v>46</v>
      </c>
      <c r="G5" s="56">
        <v>8</v>
      </c>
      <c r="H5" s="56">
        <v>27</v>
      </c>
      <c r="I5" s="56">
        <v>18</v>
      </c>
      <c r="J5" s="56">
        <v>12</v>
      </c>
      <c r="K5" s="56">
        <v>11</v>
      </c>
      <c r="L5" s="56">
        <v>27</v>
      </c>
      <c r="M5" s="56">
        <v>14</v>
      </c>
      <c r="N5" s="56">
        <v>57</v>
      </c>
      <c r="O5" s="56">
        <v>27</v>
      </c>
      <c r="P5" s="56">
        <v>31</v>
      </c>
      <c r="Q5" s="56">
        <v>18</v>
      </c>
      <c r="R5" s="56">
        <v>29</v>
      </c>
      <c r="S5" s="56">
        <v>18</v>
      </c>
      <c r="T5" s="56">
        <v>16</v>
      </c>
      <c r="U5" s="56">
        <v>8</v>
      </c>
      <c r="V5" s="56">
        <v>47</v>
      </c>
      <c r="W5" s="372">
        <v>0</v>
      </c>
      <c r="X5" s="56">
        <v>39</v>
      </c>
      <c r="Y5" s="56" t="s">
        <v>56</v>
      </c>
      <c r="Z5" s="56" t="s">
        <v>56</v>
      </c>
      <c r="AA5" s="56" t="s">
        <v>56</v>
      </c>
      <c r="AB5" s="56" t="s">
        <v>56</v>
      </c>
      <c r="AC5" s="56" t="s">
        <v>56</v>
      </c>
      <c r="AD5" s="56" t="s">
        <v>56</v>
      </c>
      <c r="AE5" s="56" t="s">
        <v>56</v>
      </c>
      <c r="AF5" s="57" t="s">
        <v>56</v>
      </c>
      <c r="AG5" s="497">
        <v>414</v>
      </c>
      <c r="AH5" s="498"/>
      <c r="AI5" s="485"/>
    </row>
    <row r="6" spans="1:35" ht="15" customHeight="1" x14ac:dyDescent="0.25">
      <c r="A6" s="4" t="s">
        <v>38</v>
      </c>
      <c r="B6" s="489" t="s">
        <v>601</v>
      </c>
      <c r="C6" s="490"/>
      <c r="E6" s="13" t="s">
        <v>29</v>
      </c>
      <c r="F6" s="371">
        <v>37</v>
      </c>
      <c r="G6" s="56">
        <v>72</v>
      </c>
      <c r="H6" s="56">
        <v>40</v>
      </c>
      <c r="I6" s="56">
        <v>55</v>
      </c>
      <c r="J6" s="56">
        <v>42</v>
      </c>
      <c r="K6" s="56">
        <v>50</v>
      </c>
      <c r="L6" s="56">
        <v>41</v>
      </c>
      <c r="M6" s="56">
        <v>53</v>
      </c>
      <c r="N6" s="56">
        <v>56</v>
      </c>
      <c r="O6" s="56">
        <v>51</v>
      </c>
      <c r="P6" s="56">
        <v>41</v>
      </c>
      <c r="Q6" s="56">
        <v>60</v>
      </c>
      <c r="R6" s="56">
        <v>36</v>
      </c>
      <c r="S6" s="56">
        <v>67</v>
      </c>
      <c r="T6" s="56">
        <v>42</v>
      </c>
      <c r="U6" s="56">
        <v>70</v>
      </c>
      <c r="V6" s="56">
        <v>40</v>
      </c>
      <c r="W6" s="372">
        <v>84</v>
      </c>
      <c r="X6" s="56">
        <v>41</v>
      </c>
      <c r="Y6" s="56" t="s">
        <v>56</v>
      </c>
      <c r="Z6" s="56" t="s">
        <v>56</v>
      </c>
      <c r="AA6" s="56" t="s">
        <v>56</v>
      </c>
      <c r="AB6" s="56" t="s">
        <v>56</v>
      </c>
      <c r="AC6" s="56" t="s">
        <v>56</v>
      </c>
      <c r="AD6" s="56" t="s">
        <v>56</v>
      </c>
      <c r="AE6" s="56" t="s">
        <v>56</v>
      </c>
      <c r="AF6" s="57" t="s">
        <v>56</v>
      </c>
      <c r="AG6" s="497">
        <v>937</v>
      </c>
      <c r="AH6" s="498"/>
      <c r="AI6" s="485"/>
    </row>
    <row r="7" spans="1:35" ht="15" customHeight="1" thickBot="1" x14ac:dyDescent="0.3">
      <c r="A7" s="4" t="s">
        <v>38</v>
      </c>
      <c r="B7" s="491"/>
      <c r="C7" s="492"/>
      <c r="E7" s="30" t="s">
        <v>49</v>
      </c>
      <c r="F7" s="373">
        <v>18</v>
      </c>
      <c r="G7" s="58">
        <v>19</v>
      </c>
      <c r="H7" s="58">
        <v>10</v>
      </c>
      <c r="I7" s="58">
        <v>13</v>
      </c>
      <c r="J7" s="58">
        <v>6</v>
      </c>
      <c r="K7" s="58">
        <v>17</v>
      </c>
      <c r="L7" s="58">
        <v>8</v>
      </c>
      <c r="M7" s="58">
        <v>38</v>
      </c>
      <c r="N7" s="58">
        <v>5</v>
      </c>
      <c r="O7" s="58">
        <v>12</v>
      </c>
      <c r="P7" s="58">
        <v>3</v>
      </c>
      <c r="Q7" s="58">
        <v>27</v>
      </c>
      <c r="R7" s="58">
        <v>6</v>
      </c>
      <c r="S7" s="58">
        <v>28</v>
      </c>
      <c r="T7" s="58">
        <v>5</v>
      </c>
      <c r="U7" s="58">
        <v>26</v>
      </c>
      <c r="V7" s="58">
        <v>24</v>
      </c>
      <c r="W7" s="374">
        <v>35</v>
      </c>
      <c r="X7" s="58">
        <v>12</v>
      </c>
      <c r="Y7" s="58" t="s">
        <v>56</v>
      </c>
      <c r="Z7" s="58" t="s">
        <v>56</v>
      </c>
      <c r="AA7" s="58" t="s">
        <v>56</v>
      </c>
      <c r="AB7" s="58" t="s">
        <v>56</v>
      </c>
      <c r="AC7" s="58" t="s">
        <v>56</v>
      </c>
      <c r="AD7" s="58" t="s">
        <v>56</v>
      </c>
      <c r="AE7" s="58" t="s">
        <v>56</v>
      </c>
      <c r="AF7" s="59" t="s">
        <v>56</v>
      </c>
      <c r="AG7" s="499">
        <v>300</v>
      </c>
      <c r="AH7" s="500"/>
      <c r="AI7" s="486"/>
    </row>
    <row r="8" spans="1:35" ht="15" customHeight="1" thickBot="1" x14ac:dyDescent="0.3">
      <c r="A8" s="4" t="s">
        <v>38</v>
      </c>
      <c r="B8" s="39" t="s">
        <v>59</v>
      </c>
      <c r="C8" s="40" t="s">
        <v>51</v>
      </c>
      <c r="D8" s="41"/>
      <c r="E8" s="42" t="s">
        <v>37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5">
        <v>1</v>
      </c>
      <c r="B9" s="501">
        <v>1</v>
      </c>
      <c r="C9" s="504" t="s">
        <v>5</v>
      </c>
      <c r="D9" s="43" t="s">
        <v>5</v>
      </c>
      <c r="E9" s="44" t="s">
        <v>32</v>
      </c>
      <c r="F9" s="223">
        <v>3</v>
      </c>
      <c r="G9" s="222">
        <v>3</v>
      </c>
      <c r="H9" s="222">
        <v>3</v>
      </c>
      <c r="I9" s="222">
        <v>3</v>
      </c>
      <c r="J9" s="222">
        <v>3</v>
      </c>
      <c r="K9" s="222">
        <v>3</v>
      </c>
      <c r="L9" s="236">
        <v>4</v>
      </c>
      <c r="M9" s="222">
        <v>3</v>
      </c>
      <c r="N9" s="236">
        <v>4</v>
      </c>
      <c r="O9" s="222">
        <v>3</v>
      </c>
      <c r="P9" s="241">
        <v>2</v>
      </c>
      <c r="Q9" s="222">
        <v>4</v>
      </c>
      <c r="R9" s="222">
        <v>3</v>
      </c>
      <c r="S9" s="222">
        <v>3</v>
      </c>
      <c r="T9" s="222">
        <v>3</v>
      </c>
      <c r="U9" s="222">
        <v>3</v>
      </c>
      <c r="V9" s="236">
        <v>5</v>
      </c>
      <c r="W9" s="347">
        <v>3</v>
      </c>
      <c r="X9" s="236">
        <v>4</v>
      </c>
      <c r="Y9" s="226"/>
      <c r="Z9" s="226"/>
      <c r="AA9" s="226"/>
      <c r="AB9" s="226"/>
      <c r="AC9" s="226"/>
      <c r="AD9" s="226"/>
      <c r="AE9" s="226"/>
      <c r="AF9" s="227"/>
      <c r="AG9" s="184">
        <v>62</v>
      </c>
      <c r="AH9" s="185">
        <v>62</v>
      </c>
      <c r="AI9" s="185">
        <v>16</v>
      </c>
    </row>
    <row r="10" spans="1:35" ht="15" customHeight="1" x14ac:dyDescent="0.25">
      <c r="A10" s="476"/>
      <c r="B10" s="502"/>
      <c r="C10" s="505"/>
      <c r="D10" s="45" t="s">
        <v>5</v>
      </c>
      <c r="E10" s="46" t="s">
        <v>33</v>
      </c>
      <c r="F10" s="224">
        <v>3</v>
      </c>
      <c r="G10" s="225">
        <v>3</v>
      </c>
      <c r="H10" s="225">
        <v>3</v>
      </c>
      <c r="I10" s="225">
        <v>3</v>
      </c>
      <c r="J10" s="225">
        <v>3</v>
      </c>
      <c r="K10" s="225">
        <v>3</v>
      </c>
      <c r="L10" s="235">
        <v>2</v>
      </c>
      <c r="M10" s="225">
        <v>3</v>
      </c>
      <c r="N10" s="225">
        <v>3</v>
      </c>
      <c r="O10" s="225">
        <v>3</v>
      </c>
      <c r="P10" s="225">
        <v>3</v>
      </c>
      <c r="Q10" s="235">
        <v>3</v>
      </c>
      <c r="R10" s="225">
        <v>3</v>
      </c>
      <c r="S10" s="237">
        <v>4</v>
      </c>
      <c r="T10" s="235">
        <v>2</v>
      </c>
      <c r="U10" s="225">
        <v>3</v>
      </c>
      <c r="V10" s="225">
        <v>4</v>
      </c>
      <c r="W10" s="348">
        <v>3</v>
      </c>
      <c r="X10" s="235">
        <v>2</v>
      </c>
      <c r="Y10" s="228"/>
      <c r="Z10" s="228"/>
      <c r="AA10" s="228"/>
      <c r="AB10" s="228"/>
      <c r="AC10" s="228"/>
      <c r="AD10" s="228"/>
      <c r="AE10" s="228"/>
      <c r="AF10" s="229"/>
      <c r="AG10" s="166">
        <v>56</v>
      </c>
      <c r="AH10" s="186">
        <v>118</v>
      </c>
      <c r="AI10" s="186">
        <v>9</v>
      </c>
    </row>
    <row r="11" spans="1:35" ht="15" customHeight="1" x14ac:dyDescent="0.25">
      <c r="A11" s="476"/>
      <c r="B11" s="502"/>
      <c r="C11" s="505"/>
      <c r="D11" s="45" t="s">
        <v>5</v>
      </c>
      <c r="E11" s="46" t="s">
        <v>34</v>
      </c>
      <c r="F11" s="224">
        <v>3</v>
      </c>
      <c r="G11" s="225">
        <v>3</v>
      </c>
      <c r="H11" s="225">
        <v>3</v>
      </c>
      <c r="I11" s="225">
        <v>3</v>
      </c>
      <c r="J11" s="237">
        <v>4</v>
      </c>
      <c r="K11" s="225">
        <v>3</v>
      </c>
      <c r="L11" s="225">
        <v>3</v>
      </c>
      <c r="M11" s="235">
        <v>2</v>
      </c>
      <c r="N11" s="235">
        <v>2</v>
      </c>
      <c r="O11" s="235">
        <v>2</v>
      </c>
      <c r="P11" s="225">
        <v>3</v>
      </c>
      <c r="Q11" s="235">
        <v>3</v>
      </c>
      <c r="R11" s="235">
        <v>2</v>
      </c>
      <c r="S11" s="225">
        <v>3</v>
      </c>
      <c r="T11" s="225">
        <v>3</v>
      </c>
      <c r="U11" s="225">
        <v>3</v>
      </c>
      <c r="V11" s="235">
        <v>3</v>
      </c>
      <c r="W11" s="366">
        <v>5</v>
      </c>
      <c r="X11" s="235">
        <v>2</v>
      </c>
      <c r="Y11" s="228"/>
      <c r="Z11" s="228"/>
      <c r="AA11" s="228"/>
      <c r="AB11" s="228"/>
      <c r="AC11" s="228"/>
      <c r="AD11" s="228"/>
      <c r="AE11" s="228"/>
      <c r="AF11" s="229"/>
      <c r="AG11" s="166">
        <v>55</v>
      </c>
      <c r="AH11" s="186">
        <v>173</v>
      </c>
      <c r="AI11" s="186">
        <v>2</v>
      </c>
    </row>
    <row r="12" spans="1:35" ht="15.75" customHeight="1" thickBot="1" x14ac:dyDescent="0.3">
      <c r="A12" s="476"/>
      <c r="B12" s="502"/>
      <c r="C12" s="505"/>
      <c r="D12" s="45" t="s">
        <v>5</v>
      </c>
      <c r="E12" s="46" t="s">
        <v>35</v>
      </c>
      <c r="F12" s="240">
        <v>2</v>
      </c>
      <c r="G12" s="237">
        <v>4</v>
      </c>
      <c r="H12" s="235">
        <v>2</v>
      </c>
      <c r="I12" s="228"/>
      <c r="J12" s="228"/>
      <c r="K12" s="228"/>
      <c r="L12" s="228"/>
      <c r="M12" s="228"/>
      <c r="N12" s="228"/>
      <c r="O12" s="235">
        <v>2</v>
      </c>
      <c r="P12" s="225">
        <v>3</v>
      </c>
      <c r="Q12" s="225">
        <v>4</v>
      </c>
      <c r="R12" s="228"/>
      <c r="S12" s="225">
        <v>3</v>
      </c>
      <c r="T12" s="225">
        <v>3</v>
      </c>
      <c r="U12" s="228"/>
      <c r="V12" s="228"/>
      <c r="W12" s="349">
        <v>4</v>
      </c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27</v>
      </c>
      <c r="AH12" s="186">
        <v>200</v>
      </c>
      <c r="AI12" s="186">
        <v>1</v>
      </c>
    </row>
    <row r="13" spans="1:35" ht="15.75" hidden="1" customHeight="1" thickBot="1" x14ac:dyDescent="0.3">
      <c r="A13" s="477"/>
      <c r="B13" s="503"/>
      <c r="C13" s="506"/>
      <c r="D13" s="47" t="s">
        <v>5</v>
      </c>
      <c r="E13" s="48" t="s">
        <v>36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200</v>
      </c>
      <c r="AI13" s="187">
        <v>1</v>
      </c>
    </row>
    <row r="14" spans="1:35" ht="15" customHeight="1" x14ac:dyDescent="0.25">
      <c r="A14" s="475">
        <v>2</v>
      </c>
      <c r="B14" s="501">
        <v>2</v>
      </c>
      <c r="C14" s="504" t="s">
        <v>543</v>
      </c>
      <c r="D14" s="43" t="s">
        <v>543</v>
      </c>
      <c r="E14" s="44" t="s">
        <v>32</v>
      </c>
      <c r="F14" s="223">
        <v>3</v>
      </c>
      <c r="G14" s="222">
        <v>3</v>
      </c>
      <c r="H14" s="222">
        <v>3</v>
      </c>
      <c r="I14" s="241">
        <v>2</v>
      </c>
      <c r="J14" s="222">
        <v>3</v>
      </c>
      <c r="K14" s="236">
        <v>4</v>
      </c>
      <c r="L14" s="241">
        <v>2</v>
      </c>
      <c r="M14" s="236">
        <v>4</v>
      </c>
      <c r="N14" s="241">
        <v>2</v>
      </c>
      <c r="O14" s="222">
        <v>3</v>
      </c>
      <c r="P14" s="222">
        <v>3</v>
      </c>
      <c r="Q14" s="222">
        <v>4</v>
      </c>
      <c r="R14" s="222">
        <v>3</v>
      </c>
      <c r="S14" s="241">
        <v>2</v>
      </c>
      <c r="T14" s="222">
        <v>3</v>
      </c>
      <c r="U14" s="222">
        <v>3</v>
      </c>
      <c r="V14" s="222">
        <v>4</v>
      </c>
      <c r="W14" s="365">
        <v>4</v>
      </c>
      <c r="X14" s="241">
        <v>2</v>
      </c>
      <c r="Y14" s="226"/>
      <c r="Z14" s="226"/>
      <c r="AA14" s="226"/>
      <c r="AB14" s="226"/>
      <c r="AC14" s="226"/>
      <c r="AD14" s="226"/>
      <c r="AE14" s="226"/>
      <c r="AF14" s="227"/>
      <c r="AG14" s="184">
        <v>57</v>
      </c>
      <c r="AH14" s="185">
        <v>57</v>
      </c>
      <c r="AI14" s="185">
        <v>3</v>
      </c>
    </row>
    <row r="15" spans="1:35" ht="15" customHeight="1" x14ac:dyDescent="0.25">
      <c r="A15" s="476"/>
      <c r="B15" s="502"/>
      <c r="C15" s="505"/>
      <c r="D15" s="45" t="s">
        <v>543</v>
      </c>
      <c r="E15" s="46" t="s">
        <v>33</v>
      </c>
      <c r="F15" s="240">
        <v>2</v>
      </c>
      <c r="G15" s="235">
        <v>2</v>
      </c>
      <c r="H15" s="225">
        <v>3</v>
      </c>
      <c r="I15" s="225">
        <v>3</v>
      </c>
      <c r="J15" s="225">
        <v>3</v>
      </c>
      <c r="K15" s="225">
        <v>3</v>
      </c>
      <c r="L15" s="225">
        <v>3</v>
      </c>
      <c r="M15" s="237">
        <v>4</v>
      </c>
      <c r="N15" s="225">
        <v>3</v>
      </c>
      <c r="O15" s="225">
        <v>3</v>
      </c>
      <c r="P15" s="235">
        <v>2</v>
      </c>
      <c r="Q15" s="225">
        <v>4</v>
      </c>
      <c r="R15" s="225">
        <v>3</v>
      </c>
      <c r="S15" s="225">
        <v>3</v>
      </c>
      <c r="T15" s="225">
        <v>3</v>
      </c>
      <c r="U15" s="237">
        <v>4</v>
      </c>
      <c r="V15" s="235">
        <v>3</v>
      </c>
      <c r="W15" s="349">
        <v>4</v>
      </c>
      <c r="X15" s="225">
        <v>3</v>
      </c>
      <c r="Y15" s="228"/>
      <c r="Z15" s="228"/>
      <c r="AA15" s="228"/>
      <c r="AB15" s="228"/>
      <c r="AC15" s="228"/>
      <c r="AD15" s="228"/>
      <c r="AE15" s="228"/>
      <c r="AF15" s="229"/>
      <c r="AG15" s="166">
        <v>58</v>
      </c>
      <c r="AH15" s="186">
        <v>115</v>
      </c>
      <c r="AI15" s="186">
        <v>4</v>
      </c>
    </row>
    <row r="16" spans="1:35" ht="15" customHeight="1" x14ac:dyDescent="0.25">
      <c r="A16" s="476"/>
      <c r="B16" s="502"/>
      <c r="C16" s="505"/>
      <c r="D16" s="45" t="s">
        <v>543</v>
      </c>
      <c r="E16" s="46" t="s">
        <v>34</v>
      </c>
      <c r="F16" s="240">
        <v>2</v>
      </c>
      <c r="G16" s="225">
        <v>3</v>
      </c>
      <c r="H16" s="237">
        <v>4</v>
      </c>
      <c r="I16" s="225">
        <v>3</v>
      </c>
      <c r="J16" s="225">
        <v>3</v>
      </c>
      <c r="K16" s="225">
        <v>3</v>
      </c>
      <c r="L16" s="225">
        <v>3</v>
      </c>
      <c r="M16" s="235">
        <v>2</v>
      </c>
      <c r="N16" s="225">
        <v>3</v>
      </c>
      <c r="O16" s="235">
        <v>2</v>
      </c>
      <c r="P16" s="235">
        <v>2</v>
      </c>
      <c r="Q16" s="225">
        <v>4</v>
      </c>
      <c r="R16" s="235">
        <v>2</v>
      </c>
      <c r="S16" s="237">
        <v>4</v>
      </c>
      <c r="T16" s="237">
        <v>4</v>
      </c>
      <c r="U16" s="225">
        <v>3</v>
      </c>
      <c r="V16" s="225">
        <v>4</v>
      </c>
      <c r="W16" s="348">
        <v>3</v>
      </c>
      <c r="X16" s="235">
        <v>2</v>
      </c>
      <c r="Y16" s="228"/>
      <c r="Z16" s="228"/>
      <c r="AA16" s="228"/>
      <c r="AB16" s="228"/>
      <c r="AC16" s="228"/>
      <c r="AD16" s="228"/>
      <c r="AE16" s="228"/>
      <c r="AF16" s="229"/>
      <c r="AG16" s="166">
        <v>56</v>
      </c>
      <c r="AH16" s="186">
        <v>171</v>
      </c>
      <c r="AI16" s="186">
        <v>1</v>
      </c>
    </row>
    <row r="17" spans="1:35" ht="15.75" customHeight="1" thickBot="1" x14ac:dyDescent="0.3">
      <c r="A17" s="476"/>
      <c r="B17" s="502"/>
      <c r="C17" s="505"/>
      <c r="D17" s="45" t="s">
        <v>543</v>
      </c>
      <c r="E17" s="46" t="s">
        <v>35</v>
      </c>
      <c r="F17" s="224">
        <v>3</v>
      </c>
      <c r="G17" s="235">
        <v>2</v>
      </c>
      <c r="H17" s="225">
        <v>3</v>
      </c>
      <c r="I17" s="228"/>
      <c r="J17" s="228"/>
      <c r="K17" s="228"/>
      <c r="L17" s="228"/>
      <c r="M17" s="228"/>
      <c r="N17" s="228"/>
      <c r="O17" s="225">
        <v>3</v>
      </c>
      <c r="P17" s="237">
        <v>4</v>
      </c>
      <c r="Q17" s="237">
        <v>5</v>
      </c>
      <c r="R17" s="228"/>
      <c r="S17" s="237">
        <v>4</v>
      </c>
      <c r="T17" s="225">
        <v>3</v>
      </c>
      <c r="U17" s="228"/>
      <c r="V17" s="228"/>
      <c r="W17" s="348">
        <v>3</v>
      </c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30</v>
      </c>
      <c r="AH17" s="186">
        <v>201</v>
      </c>
      <c r="AI17" s="186">
        <v>2</v>
      </c>
    </row>
    <row r="18" spans="1:35" ht="15.75" hidden="1" customHeight="1" thickBot="1" x14ac:dyDescent="0.3">
      <c r="A18" s="477"/>
      <c r="B18" s="503"/>
      <c r="C18" s="506"/>
      <c r="D18" s="47" t="s">
        <v>543</v>
      </c>
      <c r="E18" s="48" t="s">
        <v>36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201</v>
      </c>
      <c r="AI18" s="187">
        <v>2</v>
      </c>
    </row>
    <row r="19" spans="1:35" ht="15" customHeight="1" x14ac:dyDescent="0.25">
      <c r="A19" s="475">
        <v>3</v>
      </c>
      <c r="B19" s="501">
        <v>2</v>
      </c>
      <c r="C19" s="504" t="s">
        <v>203</v>
      </c>
      <c r="D19" s="43" t="s">
        <v>203</v>
      </c>
      <c r="E19" s="44" t="s">
        <v>32</v>
      </c>
      <c r="F19" s="223">
        <v>3</v>
      </c>
      <c r="G19" s="241">
        <v>2</v>
      </c>
      <c r="H19" s="222">
        <v>3</v>
      </c>
      <c r="I19" s="236">
        <v>4</v>
      </c>
      <c r="J19" s="236">
        <v>4</v>
      </c>
      <c r="K19" s="236">
        <v>4</v>
      </c>
      <c r="L19" s="222">
        <v>3</v>
      </c>
      <c r="M19" s="236">
        <v>4</v>
      </c>
      <c r="N19" s="241">
        <v>2</v>
      </c>
      <c r="O19" s="241">
        <v>2</v>
      </c>
      <c r="P19" s="222">
        <v>3</v>
      </c>
      <c r="Q19" s="222">
        <v>4</v>
      </c>
      <c r="R19" s="222">
        <v>3</v>
      </c>
      <c r="S19" s="222">
        <v>3</v>
      </c>
      <c r="T19" s="222">
        <v>3</v>
      </c>
      <c r="U19" s="222">
        <v>3</v>
      </c>
      <c r="V19" s="238">
        <v>6</v>
      </c>
      <c r="W19" s="347">
        <v>3</v>
      </c>
      <c r="X19" s="241">
        <v>2</v>
      </c>
      <c r="Y19" s="226"/>
      <c r="Z19" s="226"/>
      <c r="AA19" s="226"/>
      <c r="AB19" s="226"/>
      <c r="AC19" s="226"/>
      <c r="AD19" s="226"/>
      <c r="AE19" s="226"/>
      <c r="AF19" s="227"/>
      <c r="AG19" s="184">
        <v>61</v>
      </c>
      <c r="AH19" s="185">
        <v>61</v>
      </c>
      <c r="AI19" s="185">
        <v>15</v>
      </c>
    </row>
    <row r="20" spans="1:35" ht="15" customHeight="1" x14ac:dyDescent="0.25">
      <c r="A20" s="476"/>
      <c r="B20" s="502"/>
      <c r="C20" s="505"/>
      <c r="D20" s="45" t="s">
        <v>203</v>
      </c>
      <c r="E20" s="46" t="s">
        <v>33</v>
      </c>
      <c r="F20" s="224">
        <v>3</v>
      </c>
      <c r="G20" s="235">
        <v>2</v>
      </c>
      <c r="H20" s="225">
        <v>3</v>
      </c>
      <c r="I20" s="235">
        <v>2</v>
      </c>
      <c r="J20" s="225">
        <v>3</v>
      </c>
      <c r="K20" s="225">
        <v>3</v>
      </c>
      <c r="L20" s="237">
        <v>4</v>
      </c>
      <c r="M20" s="235">
        <v>2</v>
      </c>
      <c r="N20" s="235">
        <v>2</v>
      </c>
      <c r="O20" s="225">
        <v>3</v>
      </c>
      <c r="P20" s="237">
        <v>4</v>
      </c>
      <c r="Q20" s="225">
        <v>4</v>
      </c>
      <c r="R20" s="235">
        <v>2</v>
      </c>
      <c r="S20" s="235">
        <v>2</v>
      </c>
      <c r="T20" s="225">
        <v>3</v>
      </c>
      <c r="U20" s="237">
        <v>4</v>
      </c>
      <c r="V20" s="235">
        <v>3</v>
      </c>
      <c r="W20" s="348">
        <v>3</v>
      </c>
      <c r="X20" s="235">
        <v>2</v>
      </c>
      <c r="Y20" s="228"/>
      <c r="Z20" s="228"/>
      <c r="AA20" s="228"/>
      <c r="AB20" s="228"/>
      <c r="AC20" s="228"/>
      <c r="AD20" s="228"/>
      <c r="AE20" s="228"/>
      <c r="AF20" s="229"/>
      <c r="AG20" s="166">
        <v>54</v>
      </c>
      <c r="AH20" s="186">
        <v>115</v>
      </c>
      <c r="AI20" s="186">
        <v>4</v>
      </c>
    </row>
    <row r="21" spans="1:35" ht="15" customHeight="1" x14ac:dyDescent="0.25">
      <c r="A21" s="476"/>
      <c r="B21" s="502"/>
      <c r="C21" s="505"/>
      <c r="D21" s="45" t="s">
        <v>203</v>
      </c>
      <c r="E21" s="46" t="s">
        <v>34</v>
      </c>
      <c r="F21" s="224">
        <v>3</v>
      </c>
      <c r="G21" s="235">
        <v>2</v>
      </c>
      <c r="H21" s="235">
        <v>2</v>
      </c>
      <c r="I21" s="225">
        <v>3</v>
      </c>
      <c r="J21" s="225">
        <v>3</v>
      </c>
      <c r="K21" s="225">
        <v>3</v>
      </c>
      <c r="L21" s="225">
        <v>3</v>
      </c>
      <c r="M21" s="225">
        <v>3</v>
      </c>
      <c r="N21" s="235">
        <v>2</v>
      </c>
      <c r="O21" s="225">
        <v>3</v>
      </c>
      <c r="P21" s="225">
        <v>3</v>
      </c>
      <c r="Q21" s="235">
        <v>3</v>
      </c>
      <c r="R21" s="225">
        <v>3</v>
      </c>
      <c r="S21" s="225">
        <v>3</v>
      </c>
      <c r="T21" s="225">
        <v>3</v>
      </c>
      <c r="U21" s="225">
        <v>3</v>
      </c>
      <c r="V21" s="239">
        <v>8</v>
      </c>
      <c r="W21" s="348">
        <v>3</v>
      </c>
      <c r="X21" s="235">
        <v>2</v>
      </c>
      <c r="Y21" s="228"/>
      <c r="Z21" s="228"/>
      <c r="AA21" s="228"/>
      <c r="AB21" s="228"/>
      <c r="AC21" s="228"/>
      <c r="AD21" s="228"/>
      <c r="AE21" s="228"/>
      <c r="AF21" s="229"/>
      <c r="AG21" s="166">
        <v>58</v>
      </c>
      <c r="AH21" s="186">
        <v>173</v>
      </c>
      <c r="AI21" s="186">
        <v>2</v>
      </c>
    </row>
    <row r="22" spans="1:35" ht="15.75" customHeight="1" thickBot="1" x14ac:dyDescent="0.3">
      <c r="A22" s="476"/>
      <c r="B22" s="502"/>
      <c r="C22" s="505"/>
      <c r="D22" s="45" t="s">
        <v>203</v>
      </c>
      <c r="E22" s="46" t="s">
        <v>35</v>
      </c>
      <c r="F22" s="224">
        <v>3</v>
      </c>
      <c r="G22" s="225">
        <v>3</v>
      </c>
      <c r="H22" s="225">
        <v>3</v>
      </c>
      <c r="I22" s="228"/>
      <c r="J22" s="228"/>
      <c r="K22" s="228"/>
      <c r="L22" s="228"/>
      <c r="M22" s="228"/>
      <c r="N22" s="228"/>
      <c r="O22" s="225">
        <v>3</v>
      </c>
      <c r="P22" s="225">
        <v>3</v>
      </c>
      <c r="Q22" s="225">
        <v>4</v>
      </c>
      <c r="R22" s="228"/>
      <c r="S22" s="235">
        <v>2</v>
      </c>
      <c r="T22" s="225">
        <v>3</v>
      </c>
      <c r="U22" s="228"/>
      <c r="V22" s="228"/>
      <c r="W22" s="349">
        <v>4</v>
      </c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28</v>
      </c>
      <c r="AH22" s="186">
        <v>201</v>
      </c>
      <c r="AI22" s="186">
        <v>2</v>
      </c>
    </row>
    <row r="23" spans="1:35" ht="15.75" hidden="1" customHeight="1" thickBot="1" x14ac:dyDescent="0.3">
      <c r="A23" s="477"/>
      <c r="B23" s="503"/>
      <c r="C23" s="506"/>
      <c r="D23" s="47" t="s">
        <v>203</v>
      </c>
      <c r="E23" s="48" t="s">
        <v>36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201</v>
      </c>
      <c r="AI23" s="187">
        <v>2</v>
      </c>
    </row>
    <row r="24" spans="1:35" ht="15" customHeight="1" x14ac:dyDescent="0.25">
      <c r="A24" s="475">
        <v>4</v>
      </c>
      <c r="B24" s="501">
        <v>4</v>
      </c>
      <c r="C24" s="504" t="s">
        <v>2</v>
      </c>
      <c r="D24" s="43" t="s">
        <v>2</v>
      </c>
      <c r="E24" s="44" t="s">
        <v>32</v>
      </c>
      <c r="F24" s="223">
        <v>3</v>
      </c>
      <c r="G24" s="222">
        <v>3</v>
      </c>
      <c r="H24" s="222">
        <v>3</v>
      </c>
      <c r="I24" s="241">
        <v>2</v>
      </c>
      <c r="J24" s="222">
        <v>3</v>
      </c>
      <c r="K24" s="236">
        <v>4</v>
      </c>
      <c r="L24" s="241">
        <v>2</v>
      </c>
      <c r="M24" s="222">
        <v>3</v>
      </c>
      <c r="N24" s="241">
        <v>2</v>
      </c>
      <c r="O24" s="222">
        <v>3</v>
      </c>
      <c r="P24" s="222">
        <v>3</v>
      </c>
      <c r="Q24" s="241">
        <v>3</v>
      </c>
      <c r="R24" s="222">
        <v>3</v>
      </c>
      <c r="S24" s="241">
        <v>2</v>
      </c>
      <c r="T24" s="222">
        <v>3</v>
      </c>
      <c r="U24" s="236">
        <v>4</v>
      </c>
      <c r="V24" s="222">
        <v>4</v>
      </c>
      <c r="W24" s="347">
        <v>3</v>
      </c>
      <c r="X24" s="222">
        <v>3</v>
      </c>
      <c r="Y24" s="226"/>
      <c r="Z24" s="226"/>
      <c r="AA24" s="226"/>
      <c r="AB24" s="226"/>
      <c r="AC24" s="226"/>
      <c r="AD24" s="226"/>
      <c r="AE24" s="226"/>
      <c r="AF24" s="227"/>
      <c r="AG24" s="184">
        <v>56</v>
      </c>
      <c r="AH24" s="185">
        <v>56</v>
      </c>
      <c r="AI24" s="185">
        <v>2</v>
      </c>
    </row>
    <row r="25" spans="1:35" ht="15" customHeight="1" x14ac:dyDescent="0.25">
      <c r="A25" s="476"/>
      <c r="B25" s="502"/>
      <c r="C25" s="505"/>
      <c r="D25" s="45" t="s">
        <v>2</v>
      </c>
      <c r="E25" s="46" t="s">
        <v>33</v>
      </c>
      <c r="F25" s="240">
        <v>2</v>
      </c>
      <c r="G25" s="225">
        <v>3</v>
      </c>
      <c r="H25" s="235">
        <v>2</v>
      </c>
      <c r="I25" s="225">
        <v>3</v>
      </c>
      <c r="J25" s="225">
        <v>3</v>
      </c>
      <c r="K25" s="237">
        <v>4</v>
      </c>
      <c r="L25" s="237">
        <v>4</v>
      </c>
      <c r="M25" s="235">
        <v>2</v>
      </c>
      <c r="N25" s="237">
        <v>4</v>
      </c>
      <c r="O25" s="225">
        <v>3</v>
      </c>
      <c r="P25" s="235">
        <v>2</v>
      </c>
      <c r="Q25" s="225">
        <v>4</v>
      </c>
      <c r="R25" s="235">
        <v>2</v>
      </c>
      <c r="S25" s="225">
        <v>3</v>
      </c>
      <c r="T25" s="237">
        <v>4</v>
      </c>
      <c r="U25" s="225">
        <v>3</v>
      </c>
      <c r="V25" s="225">
        <v>4</v>
      </c>
      <c r="W25" s="348">
        <v>3</v>
      </c>
      <c r="X25" s="235">
        <v>2</v>
      </c>
      <c r="Y25" s="228"/>
      <c r="Z25" s="228"/>
      <c r="AA25" s="228"/>
      <c r="AB25" s="228"/>
      <c r="AC25" s="228"/>
      <c r="AD25" s="228"/>
      <c r="AE25" s="228"/>
      <c r="AF25" s="229"/>
      <c r="AG25" s="166">
        <v>57</v>
      </c>
      <c r="AH25" s="186">
        <v>113</v>
      </c>
      <c r="AI25" s="186">
        <v>1</v>
      </c>
    </row>
    <row r="26" spans="1:35" ht="15" customHeight="1" x14ac:dyDescent="0.25">
      <c r="A26" s="476"/>
      <c r="B26" s="502"/>
      <c r="C26" s="505"/>
      <c r="D26" s="45" t="s">
        <v>2</v>
      </c>
      <c r="E26" s="46" t="s">
        <v>34</v>
      </c>
      <c r="F26" s="240">
        <v>2</v>
      </c>
      <c r="G26" s="225">
        <v>3</v>
      </c>
      <c r="H26" s="225">
        <v>3</v>
      </c>
      <c r="I26" s="237">
        <v>4</v>
      </c>
      <c r="J26" s="225">
        <v>3</v>
      </c>
      <c r="K26" s="235">
        <v>2</v>
      </c>
      <c r="L26" s="237">
        <v>4</v>
      </c>
      <c r="M26" s="239">
        <v>5</v>
      </c>
      <c r="N26" s="225">
        <v>3</v>
      </c>
      <c r="O26" s="235">
        <v>2</v>
      </c>
      <c r="P26" s="225">
        <v>3</v>
      </c>
      <c r="Q26" s="225">
        <v>4</v>
      </c>
      <c r="R26" s="225">
        <v>3</v>
      </c>
      <c r="S26" s="237">
        <v>4</v>
      </c>
      <c r="T26" s="235">
        <v>2</v>
      </c>
      <c r="U26" s="225">
        <v>3</v>
      </c>
      <c r="V26" s="237">
        <v>5</v>
      </c>
      <c r="W26" s="348">
        <v>3</v>
      </c>
      <c r="X26" s="225">
        <v>3</v>
      </c>
      <c r="Y26" s="228"/>
      <c r="Z26" s="228"/>
      <c r="AA26" s="228"/>
      <c r="AB26" s="228"/>
      <c r="AC26" s="228"/>
      <c r="AD26" s="228"/>
      <c r="AE26" s="228"/>
      <c r="AF26" s="229"/>
      <c r="AG26" s="166">
        <v>61</v>
      </c>
      <c r="AH26" s="186">
        <v>174</v>
      </c>
      <c r="AI26" s="186">
        <v>4</v>
      </c>
    </row>
    <row r="27" spans="1:35" ht="15.75" customHeight="1" thickBot="1" x14ac:dyDescent="0.3">
      <c r="A27" s="476"/>
      <c r="B27" s="502"/>
      <c r="C27" s="505"/>
      <c r="D27" s="45" t="s">
        <v>2</v>
      </c>
      <c r="E27" s="46" t="s">
        <v>35</v>
      </c>
      <c r="F27" s="240">
        <v>2</v>
      </c>
      <c r="G27" s="225">
        <v>3</v>
      </c>
      <c r="H27" s="225">
        <v>3</v>
      </c>
      <c r="I27" s="228"/>
      <c r="J27" s="228"/>
      <c r="K27" s="228"/>
      <c r="L27" s="228"/>
      <c r="M27" s="228"/>
      <c r="N27" s="228"/>
      <c r="O27" s="235">
        <v>2</v>
      </c>
      <c r="P27" s="239">
        <v>5</v>
      </c>
      <c r="Q27" s="225">
        <v>4</v>
      </c>
      <c r="R27" s="228"/>
      <c r="S27" s="225">
        <v>3</v>
      </c>
      <c r="T27" s="225">
        <v>3</v>
      </c>
      <c r="U27" s="228"/>
      <c r="V27" s="228"/>
      <c r="W27" s="348">
        <v>3</v>
      </c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28</v>
      </c>
      <c r="AH27" s="186">
        <v>202</v>
      </c>
      <c r="AI27" s="186">
        <v>4</v>
      </c>
    </row>
    <row r="28" spans="1:35" ht="15.75" hidden="1" customHeight="1" thickBot="1" x14ac:dyDescent="0.3">
      <c r="A28" s="477"/>
      <c r="B28" s="503"/>
      <c r="C28" s="506"/>
      <c r="D28" s="47" t="s">
        <v>2</v>
      </c>
      <c r="E28" s="48" t="s">
        <v>36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202</v>
      </c>
      <c r="AI28" s="187">
        <v>4</v>
      </c>
    </row>
    <row r="29" spans="1:35" ht="15" customHeight="1" x14ac:dyDescent="0.25">
      <c r="A29" s="475">
        <v>5</v>
      </c>
      <c r="B29" s="501">
        <v>5</v>
      </c>
      <c r="C29" s="504" t="s">
        <v>204</v>
      </c>
      <c r="D29" s="43" t="s">
        <v>204</v>
      </c>
      <c r="E29" s="44" t="s">
        <v>32</v>
      </c>
      <c r="F29" s="363">
        <v>4</v>
      </c>
      <c r="G29" s="222">
        <v>3</v>
      </c>
      <c r="H29" s="222">
        <v>3</v>
      </c>
      <c r="I29" s="222">
        <v>3</v>
      </c>
      <c r="J29" s="222">
        <v>3</v>
      </c>
      <c r="K29" s="241">
        <v>2</v>
      </c>
      <c r="L29" s="241">
        <v>2</v>
      </c>
      <c r="M29" s="222">
        <v>3</v>
      </c>
      <c r="N29" s="241">
        <v>2</v>
      </c>
      <c r="O29" s="222">
        <v>3</v>
      </c>
      <c r="P29" s="222">
        <v>3</v>
      </c>
      <c r="Q29" s="222">
        <v>4</v>
      </c>
      <c r="R29" s="236">
        <v>4</v>
      </c>
      <c r="S29" s="222">
        <v>3</v>
      </c>
      <c r="T29" s="241">
        <v>2</v>
      </c>
      <c r="U29" s="222">
        <v>3</v>
      </c>
      <c r="V29" s="222">
        <v>4</v>
      </c>
      <c r="W29" s="347">
        <v>3</v>
      </c>
      <c r="X29" s="222">
        <v>3</v>
      </c>
      <c r="Y29" s="226"/>
      <c r="Z29" s="226"/>
      <c r="AA29" s="226"/>
      <c r="AB29" s="226"/>
      <c r="AC29" s="226"/>
      <c r="AD29" s="226"/>
      <c r="AE29" s="226"/>
      <c r="AF29" s="227"/>
      <c r="AG29" s="184">
        <v>57</v>
      </c>
      <c r="AH29" s="185">
        <v>57</v>
      </c>
      <c r="AI29" s="185">
        <v>3</v>
      </c>
    </row>
    <row r="30" spans="1:35" ht="15" customHeight="1" x14ac:dyDescent="0.25">
      <c r="A30" s="476"/>
      <c r="B30" s="502"/>
      <c r="C30" s="505"/>
      <c r="D30" s="45" t="s">
        <v>204</v>
      </c>
      <c r="E30" s="46" t="s">
        <v>33</v>
      </c>
      <c r="F30" s="240">
        <v>2</v>
      </c>
      <c r="G30" s="225">
        <v>3</v>
      </c>
      <c r="H30" s="225">
        <v>3</v>
      </c>
      <c r="I30" s="225">
        <v>3</v>
      </c>
      <c r="J30" s="225">
        <v>3</v>
      </c>
      <c r="K30" s="235">
        <v>2</v>
      </c>
      <c r="L30" s="225">
        <v>3</v>
      </c>
      <c r="M30" s="225">
        <v>3</v>
      </c>
      <c r="N30" s="225">
        <v>3</v>
      </c>
      <c r="O30" s="225">
        <v>3</v>
      </c>
      <c r="P30" s="237">
        <v>4</v>
      </c>
      <c r="Q30" s="237">
        <v>5</v>
      </c>
      <c r="R30" s="225">
        <v>3</v>
      </c>
      <c r="S30" s="225">
        <v>3</v>
      </c>
      <c r="T30" s="225">
        <v>3</v>
      </c>
      <c r="U30" s="225">
        <v>3</v>
      </c>
      <c r="V30" s="237">
        <v>5</v>
      </c>
      <c r="W30" s="349">
        <v>4</v>
      </c>
      <c r="X30" s="225">
        <v>3</v>
      </c>
      <c r="Y30" s="228"/>
      <c r="Z30" s="228"/>
      <c r="AA30" s="228"/>
      <c r="AB30" s="228"/>
      <c r="AC30" s="228"/>
      <c r="AD30" s="228"/>
      <c r="AE30" s="228"/>
      <c r="AF30" s="229"/>
      <c r="AG30" s="166">
        <v>61</v>
      </c>
      <c r="AH30" s="186">
        <v>118</v>
      </c>
      <c r="AI30" s="186">
        <v>9</v>
      </c>
    </row>
    <row r="31" spans="1:35" ht="15" customHeight="1" x14ac:dyDescent="0.25">
      <c r="A31" s="476"/>
      <c r="B31" s="502"/>
      <c r="C31" s="505"/>
      <c r="D31" s="45" t="s">
        <v>204</v>
      </c>
      <c r="E31" s="46" t="s">
        <v>34</v>
      </c>
      <c r="F31" s="224">
        <v>3</v>
      </c>
      <c r="G31" s="239">
        <v>5</v>
      </c>
      <c r="H31" s="225">
        <v>3</v>
      </c>
      <c r="I31" s="225">
        <v>3</v>
      </c>
      <c r="J31" s="235">
        <v>2</v>
      </c>
      <c r="K31" s="235">
        <v>2</v>
      </c>
      <c r="L31" s="235">
        <v>2</v>
      </c>
      <c r="M31" s="225">
        <v>3</v>
      </c>
      <c r="N31" s="225">
        <v>3</v>
      </c>
      <c r="O31" s="225">
        <v>3</v>
      </c>
      <c r="P31" s="225">
        <v>3</v>
      </c>
      <c r="Q31" s="225">
        <v>4</v>
      </c>
      <c r="R31" s="225">
        <v>3</v>
      </c>
      <c r="S31" s="225">
        <v>3</v>
      </c>
      <c r="T31" s="225">
        <v>3</v>
      </c>
      <c r="U31" s="237">
        <v>4</v>
      </c>
      <c r="V31" s="235">
        <v>3</v>
      </c>
      <c r="W31" s="348">
        <v>3</v>
      </c>
      <c r="X31" s="235">
        <v>2</v>
      </c>
      <c r="Y31" s="228"/>
      <c r="Z31" s="228"/>
      <c r="AA31" s="228"/>
      <c r="AB31" s="228"/>
      <c r="AC31" s="228"/>
      <c r="AD31" s="228"/>
      <c r="AE31" s="228"/>
      <c r="AF31" s="229"/>
      <c r="AG31" s="166">
        <v>57</v>
      </c>
      <c r="AH31" s="186">
        <v>175</v>
      </c>
      <c r="AI31" s="186">
        <v>6</v>
      </c>
    </row>
    <row r="32" spans="1:35" ht="15.75" customHeight="1" thickBot="1" x14ac:dyDescent="0.3">
      <c r="A32" s="476"/>
      <c r="B32" s="502"/>
      <c r="C32" s="505"/>
      <c r="D32" s="45" t="s">
        <v>204</v>
      </c>
      <c r="E32" s="46" t="s">
        <v>35</v>
      </c>
      <c r="F32" s="240">
        <v>2</v>
      </c>
      <c r="G32" s="237">
        <v>4</v>
      </c>
      <c r="H32" s="235">
        <v>2</v>
      </c>
      <c r="I32" s="228"/>
      <c r="J32" s="228"/>
      <c r="K32" s="228"/>
      <c r="L32" s="228"/>
      <c r="M32" s="228"/>
      <c r="N32" s="228"/>
      <c r="O32" s="237">
        <v>4</v>
      </c>
      <c r="P32" s="225">
        <v>3</v>
      </c>
      <c r="Q32" s="235">
        <v>3</v>
      </c>
      <c r="R32" s="228"/>
      <c r="S32" s="237">
        <v>4</v>
      </c>
      <c r="T32" s="225">
        <v>3</v>
      </c>
      <c r="U32" s="228"/>
      <c r="V32" s="228"/>
      <c r="W32" s="348">
        <v>3</v>
      </c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28</v>
      </c>
      <c r="AH32" s="186">
        <v>203</v>
      </c>
      <c r="AI32" s="186">
        <v>5</v>
      </c>
    </row>
    <row r="33" spans="1:35" ht="15.75" hidden="1" customHeight="1" thickBot="1" x14ac:dyDescent="0.3">
      <c r="A33" s="477"/>
      <c r="B33" s="503"/>
      <c r="C33" s="506"/>
      <c r="D33" s="47" t="s">
        <v>204</v>
      </c>
      <c r="E33" s="48" t="s">
        <v>36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203</v>
      </c>
      <c r="AI33" s="187">
        <v>5</v>
      </c>
    </row>
    <row r="34" spans="1:35" ht="15" customHeight="1" x14ac:dyDescent="0.25">
      <c r="A34" s="475">
        <v>6</v>
      </c>
      <c r="B34" s="501">
        <v>5</v>
      </c>
      <c r="C34" s="504" t="s">
        <v>11</v>
      </c>
      <c r="D34" s="43" t="s">
        <v>11</v>
      </c>
      <c r="E34" s="44" t="s">
        <v>32</v>
      </c>
      <c r="F34" s="223">
        <v>3</v>
      </c>
      <c r="G34" s="222">
        <v>3</v>
      </c>
      <c r="H34" s="222">
        <v>3</v>
      </c>
      <c r="I34" s="222">
        <v>3</v>
      </c>
      <c r="J34" s="222">
        <v>3</v>
      </c>
      <c r="K34" s="241">
        <v>2</v>
      </c>
      <c r="L34" s="241">
        <v>2</v>
      </c>
      <c r="M34" s="222">
        <v>3</v>
      </c>
      <c r="N34" s="241">
        <v>2</v>
      </c>
      <c r="O34" s="241">
        <v>2</v>
      </c>
      <c r="P34" s="241">
        <v>2</v>
      </c>
      <c r="Q34" s="222">
        <v>4</v>
      </c>
      <c r="R34" s="222">
        <v>3</v>
      </c>
      <c r="S34" s="236">
        <v>4</v>
      </c>
      <c r="T34" s="241">
        <v>2</v>
      </c>
      <c r="U34" s="236">
        <v>4</v>
      </c>
      <c r="V34" s="222">
        <v>4</v>
      </c>
      <c r="W34" s="350">
        <v>5</v>
      </c>
      <c r="X34" s="236">
        <v>4</v>
      </c>
      <c r="Y34" s="226"/>
      <c r="Z34" s="226"/>
      <c r="AA34" s="226"/>
      <c r="AB34" s="226"/>
      <c r="AC34" s="226"/>
      <c r="AD34" s="226"/>
      <c r="AE34" s="226"/>
      <c r="AF34" s="227"/>
      <c r="AG34" s="184">
        <v>58</v>
      </c>
      <c r="AH34" s="185">
        <v>58</v>
      </c>
      <c r="AI34" s="185">
        <v>7</v>
      </c>
    </row>
    <row r="35" spans="1:35" ht="15" customHeight="1" x14ac:dyDescent="0.25">
      <c r="A35" s="476"/>
      <c r="B35" s="502"/>
      <c r="C35" s="505"/>
      <c r="D35" s="45" t="s">
        <v>11</v>
      </c>
      <c r="E35" s="46" t="s">
        <v>33</v>
      </c>
      <c r="F35" s="224">
        <v>3</v>
      </c>
      <c r="G35" s="225">
        <v>3</v>
      </c>
      <c r="H35" s="225">
        <v>3</v>
      </c>
      <c r="I35" s="237">
        <v>4</v>
      </c>
      <c r="J35" s="235">
        <v>2</v>
      </c>
      <c r="K35" s="225">
        <v>3</v>
      </c>
      <c r="L35" s="235">
        <v>2</v>
      </c>
      <c r="M35" s="239">
        <v>6</v>
      </c>
      <c r="N35" s="225">
        <v>3</v>
      </c>
      <c r="O35" s="225">
        <v>3</v>
      </c>
      <c r="P35" s="235">
        <v>2</v>
      </c>
      <c r="Q35" s="225">
        <v>4</v>
      </c>
      <c r="R35" s="225">
        <v>3</v>
      </c>
      <c r="S35" s="225">
        <v>3</v>
      </c>
      <c r="T35" s="235">
        <v>2</v>
      </c>
      <c r="U35" s="225">
        <v>3</v>
      </c>
      <c r="V35" s="225">
        <v>4</v>
      </c>
      <c r="W35" s="348">
        <v>3</v>
      </c>
      <c r="X35" s="225">
        <v>3</v>
      </c>
      <c r="Y35" s="228"/>
      <c r="Z35" s="228"/>
      <c r="AA35" s="228"/>
      <c r="AB35" s="228"/>
      <c r="AC35" s="228"/>
      <c r="AD35" s="228"/>
      <c r="AE35" s="228"/>
      <c r="AF35" s="229"/>
      <c r="AG35" s="166">
        <v>59</v>
      </c>
      <c r="AH35" s="186">
        <v>117</v>
      </c>
      <c r="AI35" s="186">
        <v>8</v>
      </c>
    </row>
    <row r="36" spans="1:35" ht="15" customHeight="1" x14ac:dyDescent="0.25">
      <c r="A36" s="476"/>
      <c r="B36" s="502"/>
      <c r="C36" s="505"/>
      <c r="D36" s="45" t="s">
        <v>11</v>
      </c>
      <c r="E36" s="46" t="s">
        <v>34</v>
      </c>
      <c r="F36" s="240">
        <v>2</v>
      </c>
      <c r="G36" s="225">
        <v>3</v>
      </c>
      <c r="H36" s="225">
        <v>3</v>
      </c>
      <c r="I36" s="225">
        <v>3</v>
      </c>
      <c r="J36" s="225">
        <v>3</v>
      </c>
      <c r="K36" s="225">
        <v>3</v>
      </c>
      <c r="L36" s="225">
        <v>3</v>
      </c>
      <c r="M36" s="239">
        <v>5</v>
      </c>
      <c r="N36" s="225">
        <v>3</v>
      </c>
      <c r="O36" s="225">
        <v>3</v>
      </c>
      <c r="P36" s="225">
        <v>3</v>
      </c>
      <c r="Q36" s="225">
        <v>4</v>
      </c>
      <c r="R36" s="235">
        <v>2</v>
      </c>
      <c r="S36" s="237">
        <v>4</v>
      </c>
      <c r="T36" s="235">
        <v>2</v>
      </c>
      <c r="U36" s="237">
        <v>4</v>
      </c>
      <c r="V36" s="225">
        <v>4</v>
      </c>
      <c r="W36" s="348">
        <v>3</v>
      </c>
      <c r="X36" s="235">
        <v>2</v>
      </c>
      <c r="Y36" s="228"/>
      <c r="Z36" s="228"/>
      <c r="AA36" s="228"/>
      <c r="AB36" s="228"/>
      <c r="AC36" s="228"/>
      <c r="AD36" s="228"/>
      <c r="AE36" s="228"/>
      <c r="AF36" s="229"/>
      <c r="AG36" s="166">
        <v>59</v>
      </c>
      <c r="AH36" s="186">
        <v>176</v>
      </c>
      <c r="AI36" s="186">
        <v>8</v>
      </c>
    </row>
    <row r="37" spans="1:35" ht="15.75" customHeight="1" thickBot="1" x14ac:dyDescent="0.3">
      <c r="A37" s="476"/>
      <c r="B37" s="502"/>
      <c r="C37" s="505"/>
      <c r="D37" s="45" t="s">
        <v>11</v>
      </c>
      <c r="E37" s="46" t="s">
        <v>35</v>
      </c>
      <c r="F37" s="240">
        <v>2</v>
      </c>
      <c r="G37" s="225">
        <v>3</v>
      </c>
      <c r="H37" s="235">
        <v>2</v>
      </c>
      <c r="I37" s="228"/>
      <c r="J37" s="228"/>
      <c r="K37" s="228"/>
      <c r="L37" s="228"/>
      <c r="M37" s="228"/>
      <c r="N37" s="228"/>
      <c r="O37" s="235">
        <v>2</v>
      </c>
      <c r="P37" s="235">
        <v>2</v>
      </c>
      <c r="Q37" s="237">
        <v>5</v>
      </c>
      <c r="R37" s="228"/>
      <c r="S37" s="225">
        <v>3</v>
      </c>
      <c r="T37" s="225">
        <v>3</v>
      </c>
      <c r="U37" s="228"/>
      <c r="V37" s="228"/>
      <c r="W37" s="366">
        <v>5</v>
      </c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27</v>
      </c>
      <c r="AH37" s="186">
        <v>203</v>
      </c>
      <c r="AI37" s="186">
        <v>5</v>
      </c>
    </row>
    <row r="38" spans="1:35" ht="15.75" hidden="1" customHeight="1" thickBot="1" x14ac:dyDescent="0.3">
      <c r="A38" s="477"/>
      <c r="B38" s="503"/>
      <c r="C38" s="506"/>
      <c r="D38" s="47" t="s">
        <v>11</v>
      </c>
      <c r="E38" s="48" t="s">
        <v>36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203</v>
      </c>
      <c r="AI38" s="187">
        <v>5</v>
      </c>
    </row>
    <row r="39" spans="1:35" ht="15" customHeight="1" x14ac:dyDescent="0.25">
      <c r="A39" s="475">
        <v>7</v>
      </c>
      <c r="B39" s="501">
        <v>7</v>
      </c>
      <c r="C39" s="504" t="s">
        <v>361</v>
      </c>
      <c r="D39" s="43" t="s">
        <v>361</v>
      </c>
      <c r="E39" s="44" t="s">
        <v>32</v>
      </c>
      <c r="F39" s="368">
        <v>5</v>
      </c>
      <c r="G39" s="222">
        <v>3</v>
      </c>
      <c r="H39" s="222">
        <v>3</v>
      </c>
      <c r="I39" s="222">
        <v>3</v>
      </c>
      <c r="J39" s="222">
        <v>3</v>
      </c>
      <c r="K39" s="241">
        <v>2</v>
      </c>
      <c r="L39" s="241">
        <v>2</v>
      </c>
      <c r="M39" s="222">
        <v>3</v>
      </c>
      <c r="N39" s="241">
        <v>2</v>
      </c>
      <c r="O39" s="236">
        <v>4</v>
      </c>
      <c r="P39" s="241">
        <v>2</v>
      </c>
      <c r="Q39" s="241">
        <v>3</v>
      </c>
      <c r="R39" s="241">
        <v>2</v>
      </c>
      <c r="S39" s="222">
        <v>3</v>
      </c>
      <c r="T39" s="238">
        <v>5</v>
      </c>
      <c r="U39" s="238">
        <v>5</v>
      </c>
      <c r="V39" s="238">
        <v>7</v>
      </c>
      <c r="W39" s="347">
        <v>3</v>
      </c>
      <c r="X39" s="236">
        <v>4</v>
      </c>
      <c r="Y39" s="226"/>
      <c r="Z39" s="226"/>
      <c r="AA39" s="226"/>
      <c r="AB39" s="226"/>
      <c r="AC39" s="226"/>
      <c r="AD39" s="226"/>
      <c r="AE39" s="226"/>
      <c r="AF39" s="227"/>
      <c r="AG39" s="184">
        <v>64</v>
      </c>
      <c r="AH39" s="185">
        <v>64</v>
      </c>
      <c r="AI39" s="185">
        <v>20</v>
      </c>
    </row>
    <row r="40" spans="1:35" ht="15" customHeight="1" x14ac:dyDescent="0.25">
      <c r="A40" s="476"/>
      <c r="B40" s="502"/>
      <c r="C40" s="505"/>
      <c r="D40" s="45" t="s">
        <v>361</v>
      </c>
      <c r="E40" s="46" t="s">
        <v>33</v>
      </c>
      <c r="F40" s="224">
        <v>3</v>
      </c>
      <c r="G40" s="225">
        <v>3</v>
      </c>
      <c r="H40" s="225">
        <v>3</v>
      </c>
      <c r="I40" s="225">
        <v>3</v>
      </c>
      <c r="J40" s="225">
        <v>3</v>
      </c>
      <c r="K40" s="225">
        <v>3</v>
      </c>
      <c r="L40" s="225">
        <v>3</v>
      </c>
      <c r="M40" s="225">
        <v>3</v>
      </c>
      <c r="N40" s="235">
        <v>2</v>
      </c>
      <c r="O40" s="225">
        <v>3</v>
      </c>
      <c r="P40" s="225">
        <v>3</v>
      </c>
      <c r="Q40" s="225">
        <v>4</v>
      </c>
      <c r="R40" s="235">
        <v>2</v>
      </c>
      <c r="S40" s="237">
        <v>4</v>
      </c>
      <c r="T40" s="225">
        <v>3</v>
      </c>
      <c r="U40" s="225">
        <v>3</v>
      </c>
      <c r="V40" s="235">
        <v>3</v>
      </c>
      <c r="W40" s="348">
        <v>3</v>
      </c>
      <c r="X40" s="235">
        <v>2</v>
      </c>
      <c r="Y40" s="228"/>
      <c r="Z40" s="228"/>
      <c r="AA40" s="228"/>
      <c r="AB40" s="228"/>
      <c r="AC40" s="228"/>
      <c r="AD40" s="228"/>
      <c r="AE40" s="228"/>
      <c r="AF40" s="229"/>
      <c r="AG40" s="166">
        <v>56</v>
      </c>
      <c r="AH40" s="186">
        <v>120</v>
      </c>
      <c r="AI40" s="186">
        <v>14</v>
      </c>
    </row>
    <row r="41" spans="1:35" ht="15" customHeight="1" x14ac:dyDescent="0.25">
      <c r="A41" s="476"/>
      <c r="B41" s="502"/>
      <c r="C41" s="505"/>
      <c r="D41" s="45" t="s">
        <v>361</v>
      </c>
      <c r="E41" s="46" t="s">
        <v>34</v>
      </c>
      <c r="F41" s="240">
        <v>2</v>
      </c>
      <c r="G41" s="225">
        <v>3</v>
      </c>
      <c r="H41" s="235">
        <v>2</v>
      </c>
      <c r="I41" s="235">
        <v>2</v>
      </c>
      <c r="J41" s="225">
        <v>3</v>
      </c>
      <c r="K41" s="225">
        <v>3</v>
      </c>
      <c r="L41" s="237">
        <v>4</v>
      </c>
      <c r="M41" s="235">
        <v>2</v>
      </c>
      <c r="N41" s="235">
        <v>2</v>
      </c>
      <c r="O41" s="237">
        <v>4</v>
      </c>
      <c r="P41" s="225">
        <v>3</v>
      </c>
      <c r="Q41" s="237">
        <v>5</v>
      </c>
      <c r="R41" s="235">
        <v>2</v>
      </c>
      <c r="S41" s="235">
        <v>2</v>
      </c>
      <c r="T41" s="235">
        <v>2</v>
      </c>
      <c r="U41" s="225">
        <v>3</v>
      </c>
      <c r="V41" s="225">
        <v>4</v>
      </c>
      <c r="W41" s="348">
        <v>3</v>
      </c>
      <c r="X41" s="225">
        <v>3</v>
      </c>
      <c r="Y41" s="228"/>
      <c r="Z41" s="228"/>
      <c r="AA41" s="228"/>
      <c r="AB41" s="228"/>
      <c r="AC41" s="228"/>
      <c r="AD41" s="228"/>
      <c r="AE41" s="228"/>
      <c r="AF41" s="229"/>
      <c r="AG41" s="166">
        <v>54</v>
      </c>
      <c r="AH41" s="186">
        <v>174</v>
      </c>
      <c r="AI41" s="186">
        <v>4</v>
      </c>
    </row>
    <row r="42" spans="1:35" ht="15.75" customHeight="1" thickBot="1" x14ac:dyDescent="0.3">
      <c r="A42" s="476"/>
      <c r="B42" s="502"/>
      <c r="C42" s="505"/>
      <c r="D42" s="45" t="s">
        <v>361</v>
      </c>
      <c r="E42" s="46" t="s">
        <v>35</v>
      </c>
      <c r="F42" s="364">
        <v>4</v>
      </c>
      <c r="G42" s="237">
        <v>4</v>
      </c>
      <c r="H42" s="225">
        <v>3</v>
      </c>
      <c r="I42" s="228"/>
      <c r="J42" s="228"/>
      <c r="K42" s="228"/>
      <c r="L42" s="228"/>
      <c r="M42" s="228"/>
      <c r="N42" s="228"/>
      <c r="O42" s="235">
        <v>2</v>
      </c>
      <c r="P42" s="225">
        <v>3</v>
      </c>
      <c r="Q42" s="225">
        <v>4</v>
      </c>
      <c r="R42" s="228"/>
      <c r="S42" s="225">
        <v>3</v>
      </c>
      <c r="T42" s="225">
        <v>3</v>
      </c>
      <c r="U42" s="228"/>
      <c r="V42" s="228"/>
      <c r="W42" s="349">
        <v>4</v>
      </c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30</v>
      </c>
      <c r="AH42" s="186">
        <v>204</v>
      </c>
      <c r="AI42" s="186">
        <v>7</v>
      </c>
    </row>
    <row r="43" spans="1:35" ht="15.75" hidden="1" customHeight="1" thickBot="1" x14ac:dyDescent="0.3">
      <c r="A43" s="477"/>
      <c r="B43" s="503"/>
      <c r="C43" s="506"/>
      <c r="D43" s="47" t="s">
        <v>361</v>
      </c>
      <c r="E43" s="48" t="s">
        <v>36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204</v>
      </c>
      <c r="AI43" s="187">
        <v>7</v>
      </c>
    </row>
    <row r="44" spans="1:35" ht="15" customHeight="1" x14ac:dyDescent="0.25">
      <c r="A44" s="475">
        <v>8</v>
      </c>
      <c r="B44" s="501">
        <v>7</v>
      </c>
      <c r="C44" s="504" t="s">
        <v>680</v>
      </c>
      <c r="D44" s="43" t="s">
        <v>680</v>
      </c>
      <c r="E44" s="44" t="s">
        <v>32</v>
      </c>
      <c r="F44" s="223">
        <v>3</v>
      </c>
      <c r="G44" s="222">
        <v>3</v>
      </c>
      <c r="H44" s="241">
        <v>2</v>
      </c>
      <c r="I44" s="236">
        <v>4</v>
      </c>
      <c r="J44" s="222">
        <v>3</v>
      </c>
      <c r="K44" s="222">
        <v>3</v>
      </c>
      <c r="L44" s="241">
        <v>2</v>
      </c>
      <c r="M44" s="222">
        <v>3</v>
      </c>
      <c r="N44" s="241">
        <v>2</v>
      </c>
      <c r="O44" s="241">
        <v>2</v>
      </c>
      <c r="P44" s="236">
        <v>4</v>
      </c>
      <c r="Q44" s="222">
        <v>4</v>
      </c>
      <c r="R44" s="222">
        <v>3</v>
      </c>
      <c r="S44" s="241">
        <v>2</v>
      </c>
      <c r="T44" s="222">
        <v>3</v>
      </c>
      <c r="U44" s="236">
        <v>4</v>
      </c>
      <c r="V44" s="241">
        <v>3</v>
      </c>
      <c r="W44" s="365">
        <v>4</v>
      </c>
      <c r="X44" s="222">
        <v>3</v>
      </c>
      <c r="Y44" s="226"/>
      <c r="Z44" s="226"/>
      <c r="AA44" s="226"/>
      <c r="AB44" s="226"/>
      <c r="AC44" s="226"/>
      <c r="AD44" s="226"/>
      <c r="AE44" s="226"/>
      <c r="AF44" s="227"/>
      <c r="AG44" s="184">
        <v>57</v>
      </c>
      <c r="AH44" s="185">
        <v>57</v>
      </c>
      <c r="AI44" s="185">
        <v>3</v>
      </c>
    </row>
    <row r="45" spans="1:35" ht="15" customHeight="1" x14ac:dyDescent="0.25">
      <c r="A45" s="476"/>
      <c r="B45" s="502"/>
      <c r="C45" s="505"/>
      <c r="D45" s="45" t="s">
        <v>680</v>
      </c>
      <c r="E45" s="46" t="s">
        <v>33</v>
      </c>
      <c r="F45" s="224">
        <v>3</v>
      </c>
      <c r="G45" s="225">
        <v>3</v>
      </c>
      <c r="H45" s="225">
        <v>3</v>
      </c>
      <c r="I45" s="225">
        <v>3</v>
      </c>
      <c r="J45" s="237">
        <v>4</v>
      </c>
      <c r="K45" s="225">
        <v>3</v>
      </c>
      <c r="L45" s="225">
        <v>3</v>
      </c>
      <c r="M45" s="225">
        <v>3</v>
      </c>
      <c r="N45" s="235">
        <v>2</v>
      </c>
      <c r="O45" s="235">
        <v>2</v>
      </c>
      <c r="P45" s="225">
        <v>3</v>
      </c>
      <c r="Q45" s="225">
        <v>4</v>
      </c>
      <c r="R45" s="235">
        <v>2</v>
      </c>
      <c r="S45" s="225">
        <v>3</v>
      </c>
      <c r="T45" s="235">
        <v>2</v>
      </c>
      <c r="U45" s="225">
        <v>3</v>
      </c>
      <c r="V45" s="225">
        <v>4</v>
      </c>
      <c r="W45" s="349">
        <v>4</v>
      </c>
      <c r="X45" s="225">
        <v>3</v>
      </c>
      <c r="Y45" s="228"/>
      <c r="Z45" s="228"/>
      <c r="AA45" s="228"/>
      <c r="AB45" s="228"/>
      <c r="AC45" s="228"/>
      <c r="AD45" s="228"/>
      <c r="AE45" s="228"/>
      <c r="AF45" s="229"/>
      <c r="AG45" s="166">
        <v>57</v>
      </c>
      <c r="AH45" s="186">
        <v>114</v>
      </c>
      <c r="AI45" s="186">
        <v>2</v>
      </c>
    </row>
    <row r="46" spans="1:35" ht="15" customHeight="1" x14ac:dyDescent="0.25">
      <c r="A46" s="476"/>
      <c r="B46" s="502"/>
      <c r="C46" s="505"/>
      <c r="D46" s="45" t="s">
        <v>680</v>
      </c>
      <c r="E46" s="46" t="s">
        <v>34</v>
      </c>
      <c r="F46" s="224">
        <v>3</v>
      </c>
      <c r="G46" s="237">
        <v>4</v>
      </c>
      <c r="H46" s="225">
        <v>3</v>
      </c>
      <c r="I46" s="225">
        <v>3</v>
      </c>
      <c r="J46" s="237">
        <v>4</v>
      </c>
      <c r="K46" s="225">
        <v>3</v>
      </c>
      <c r="L46" s="225">
        <v>3</v>
      </c>
      <c r="M46" s="225">
        <v>3</v>
      </c>
      <c r="N46" s="225">
        <v>3</v>
      </c>
      <c r="O46" s="225">
        <v>3</v>
      </c>
      <c r="P46" s="225">
        <v>3</v>
      </c>
      <c r="Q46" s="225">
        <v>4</v>
      </c>
      <c r="R46" s="237">
        <v>4</v>
      </c>
      <c r="S46" s="225">
        <v>3</v>
      </c>
      <c r="T46" s="225">
        <v>3</v>
      </c>
      <c r="U46" s="225">
        <v>3</v>
      </c>
      <c r="V46" s="235">
        <v>3</v>
      </c>
      <c r="W46" s="366">
        <v>5</v>
      </c>
      <c r="X46" s="235">
        <v>2</v>
      </c>
      <c r="Y46" s="228"/>
      <c r="Z46" s="228"/>
      <c r="AA46" s="228"/>
      <c r="AB46" s="228"/>
      <c r="AC46" s="228"/>
      <c r="AD46" s="228"/>
      <c r="AE46" s="228"/>
      <c r="AF46" s="229"/>
      <c r="AG46" s="166">
        <v>62</v>
      </c>
      <c r="AH46" s="186">
        <v>176</v>
      </c>
      <c r="AI46" s="186">
        <v>8</v>
      </c>
    </row>
    <row r="47" spans="1:35" ht="15.75" customHeight="1" thickBot="1" x14ac:dyDescent="0.3">
      <c r="A47" s="476"/>
      <c r="B47" s="502"/>
      <c r="C47" s="505"/>
      <c r="D47" s="45" t="s">
        <v>680</v>
      </c>
      <c r="E47" s="46" t="s">
        <v>35</v>
      </c>
      <c r="F47" s="240">
        <v>2</v>
      </c>
      <c r="G47" s="237">
        <v>4</v>
      </c>
      <c r="H47" s="235">
        <v>2</v>
      </c>
      <c r="I47" s="228"/>
      <c r="J47" s="228"/>
      <c r="K47" s="228"/>
      <c r="L47" s="228"/>
      <c r="M47" s="228"/>
      <c r="N47" s="228"/>
      <c r="O47" s="225">
        <v>3</v>
      </c>
      <c r="P47" s="225">
        <v>3</v>
      </c>
      <c r="Q47" s="225">
        <v>4</v>
      </c>
      <c r="R47" s="228"/>
      <c r="S47" s="237">
        <v>4</v>
      </c>
      <c r="T47" s="225">
        <v>3</v>
      </c>
      <c r="U47" s="228"/>
      <c r="V47" s="228"/>
      <c r="W47" s="348">
        <v>3</v>
      </c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28</v>
      </c>
      <c r="AH47" s="186">
        <v>204</v>
      </c>
      <c r="AI47" s="186">
        <v>7</v>
      </c>
    </row>
    <row r="48" spans="1:35" ht="15.75" hidden="1" customHeight="1" thickBot="1" x14ac:dyDescent="0.3">
      <c r="A48" s="477"/>
      <c r="B48" s="503"/>
      <c r="C48" s="506"/>
      <c r="D48" s="47" t="s">
        <v>680</v>
      </c>
      <c r="E48" s="48" t="s">
        <v>36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204</v>
      </c>
      <c r="AI48" s="187">
        <v>7</v>
      </c>
    </row>
    <row r="49" spans="1:35" ht="15" customHeight="1" x14ac:dyDescent="0.25">
      <c r="A49" s="475">
        <v>9</v>
      </c>
      <c r="B49" s="501">
        <v>9</v>
      </c>
      <c r="C49" s="504" t="s">
        <v>597</v>
      </c>
      <c r="D49" s="43" t="s">
        <v>597</v>
      </c>
      <c r="E49" s="44" t="s">
        <v>32</v>
      </c>
      <c r="F49" s="245">
        <v>2</v>
      </c>
      <c r="G49" s="222">
        <v>3</v>
      </c>
      <c r="H49" s="222">
        <v>3</v>
      </c>
      <c r="I49" s="222">
        <v>3</v>
      </c>
      <c r="J49" s="222">
        <v>3</v>
      </c>
      <c r="K49" s="241">
        <v>2</v>
      </c>
      <c r="L49" s="222">
        <v>3</v>
      </c>
      <c r="M49" s="241">
        <v>2</v>
      </c>
      <c r="N49" s="241">
        <v>2</v>
      </c>
      <c r="O49" s="222">
        <v>3</v>
      </c>
      <c r="P49" s="241">
        <v>2</v>
      </c>
      <c r="Q49" s="222">
        <v>4</v>
      </c>
      <c r="R49" s="222">
        <v>3</v>
      </c>
      <c r="S49" s="222">
        <v>3</v>
      </c>
      <c r="T49" s="222">
        <v>3</v>
      </c>
      <c r="U49" s="236">
        <v>4</v>
      </c>
      <c r="V49" s="241">
        <v>3</v>
      </c>
      <c r="W49" s="365">
        <v>4</v>
      </c>
      <c r="X49" s="222">
        <v>3</v>
      </c>
      <c r="Y49" s="226"/>
      <c r="Z49" s="226"/>
      <c r="AA49" s="226"/>
      <c r="AB49" s="226"/>
      <c r="AC49" s="226"/>
      <c r="AD49" s="226"/>
      <c r="AE49" s="226"/>
      <c r="AF49" s="227"/>
      <c r="AG49" s="184">
        <v>55</v>
      </c>
      <c r="AH49" s="185">
        <v>55</v>
      </c>
      <c r="AI49" s="185">
        <v>1</v>
      </c>
    </row>
    <row r="50" spans="1:35" ht="15" customHeight="1" x14ac:dyDescent="0.25">
      <c r="A50" s="476"/>
      <c r="B50" s="502"/>
      <c r="C50" s="505"/>
      <c r="D50" s="45" t="s">
        <v>597</v>
      </c>
      <c r="E50" s="46" t="s">
        <v>33</v>
      </c>
      <c r="F50" s="240">
        <v>2</v>
      </c>
      <c r="G50" s="237">
        <v>4</v>
      </c>
      <c r="H50" s="235">
        <v>2</v>
      </c>
      <c r="I50" s="237">
        <v>4</v>
      </c>
      <c r="J50" s="235">
        <v>2</v>
      </c>
      <c r="K50" s="237">
        <v>4</v>
      </c>
      <c r="L50" s="225">
        <v>3</v>
      </c>
      <c r="M50" s="225">
        <v>3</v>
      </c>
      <c r="N50" s="225">
        <v>3</v>
      </c>
      <c r="O50" s="225">
        <v>3</v>
      </c>
      <c r="P50" s="235">
        <v>2</v>
      </c>
      <c r="Q50" s="225">
        <v>4</v>
      </c>
      <c r="R50" s="225">
        <v>3</v>
      </c>
      <c r="S50" s="225">
        <v>3</v>
      </c>
      <c r="T50" s="235">
        <v>2</v>
      </c>
      <c r="U50" s="237">
        <v>4</v>
      </c>
      <c r="V50" s="225">
        <v>4</v>
      </c>
      <c r="W50" s="349">
        <v>4</v>
      </c>
      <c r="X50" s="225">
        <v>3</v>
      </c>
      <c r="Y50" s="228"/>
      <c r="Z50" s="228"/>
      <c r="AA50" s="228"/>
      <c r="AB50" s="228"/>
      <c r="AC50" s="228"/>
      <c r="AD50" s="228"/>
      <c r="AE50" s="228"/>
      <c r="AF50" s="229"/>
      <c r="AG50" s="166">
        <v>59</v>
      </c>
      <c r="AH50" s="186">
        <v>114</v>
      </c>
      <c r="AI50" s="186">
        <v>2</v>
      </c>
    </row>
    <row r="51" spans="1:35" ht="15" customHeight="1" x14ac:dyDescent="0.25">
      <c r="A51" s="476"/>
      <c r="B51" s="502"/>
      <c r="C51" s="505"/>
      <c r="D51" s="45" t="s">
        <v>597</v>
      </c>
      <c r="E51" s="46" t="s">
        <v>34</v>
      </c>
      <c r="F51" s="364">
        <v>4</v>
      </c>
      <c r="G51" s="225">
        <v>3</v>
      </c>
      <c r="H51" s="237">
        <v>4</v>
      </c>
      <c r="I51" s="225">
        <v>3</v>
      </c>
      <c r="J51" s="235">
        <v>2</v>
      </c>
      <c r="K51" s="225">
        <v>3</v>
      </c>
      <c r="L51" s="225">
        <v>3</v>
      </c>
      <c r="M51" s="225">
        <v>3</v>
      </c>
      <c r="N51" s="237">
        <v>4</v>
      </c>
      <c r="O51" s="235">
        <v>2</v>
      </c>
      <c r="P51" s="225">
        <v>3</v>
      </c>
      <c r="Q51" s="239">
        <v>6</v>
      </c>
      <c r="R51" s="225">
        <v>3</v>
      </c>
      <c r="S51" s="237">
        <v>4</v>
      </c>
      <c r="T51" s="225">
        <v>3</v>
      </c>
      <c r="U51" s="237">
        <v>4</v>
      </c>
      <c r="V51" s="235">
        <v>3</v>
      </c>
      <c r="W51" s="349">
        <v>4</v>
      </c>
      <c r="X51" s="237">
        <v>4</v>
      </c>
      <c r="Y51" s="228"/>
      <c r="Z51" s="228"/>
      <c r="AA51" s="228"/>
      <c r="AB51" s="228"/>
      <c r="AC51" s="228"/>
      <c r="AD51" s="228"/>
      <c r="AE51" s="228"/>
      <c r="AF51" s="229"/>
      <c r="AG51" s="166">
        <v>65</v>
      </c>
      <c r="AH51" s="186">
        <v>179</v>
      </c>
      <c r="AI51" s="186">
        <v>12</v>
      </c>
    </row>
    <row r="52" spans="1:35" ht="15.75" customHeight="1" thickBot="1" x14ac:dyDescent="0.3">
      <c r="A52" s="476"/>
      <c r="B52" s="502"/>
      <c r="C52" s="505"/>
      <c r="D52" s="45" t="s">
        <v>597</v>
      </c>
      <c r="E52" s="46" t="s">
        <v>35</v>
      </c>
      <c r="F52" s="364">
        <v>4</v>
      </c>
      <c r="G52" s="225">
        <v>3</v>
      </c>
      <c r="H52" s="225">
        <v>3</v>
      </c>
      <c r="I52" s="228"/>
      <c r="J52" s="228"/>
      <c r="K52" s="228"/>
      <c r="L52" s="228"/>
      <c r="M52" s="228"/>
      <c r="N52" s="228"/>
      <c r="O52" s="225">
        <v>3</v>
      </c>
      <c r="P52" s="235">
        <v>2</v>
      </c>
      <c r="Q52" s="225">
        <v>4</v>
      </c>
      <c r="R52" s="228"/>
      <c r="S52" s="235">
        <v>2</v>
      </c>
      <c r="T52" s="225">
        <v>3</v>
      </c>
      <c r="U52" s="228"/>
      <c r="V52" s="228"/>
      <c r="W52" s="348">
        <v>3</v>
      </c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27</v>
      </c>
      <c r="AH52" s="186">
        <v>206</v>
      </c>
      <c r="AI52" s="186">
        <v>9</v>
      </c>
    </row>
    <row r="53" spans="1:35" ht="15.75" hidden="1" customHeight="1" thickBot="1" x14ac:dyDescent="0.3">
      <c r="A53" s="477"/>
      <c r="B53" s="503"/>
      <c r="C53" s="506"/>
      <c r="D53" s="47" t="s">
        <v>597</v>
      </c>
      <c r="E53" s="48" t="s">
        <v>36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206</v>
      </c>
      <c r="AI53" s="187">
        <v>9</v>
      </c>
    </row>
    <row r="54" spans="1:35" ht="15" customHeight="1" x14ac:dyDescent="0.25">
      <c r="A54" s="475">
        <v>10</v>
      </c>
      <c r="B54" s="501">
        <v>10</v>
      </c>
      <c r="C54" s="504" t="s">
        <v>0</v>
      </c>
      <c r="D54" s="43" t="s">
        <v>0</v>
      </c>
      <c r="E54" s="44" t="s">
        <v>32</v>
      </c>
      <c r="F54" s="245">
        <v>2</v>
      </c>
      <c r="G54" s="236">
        <v>4</v>
      </c>
      <c r="H54" s="236">
        <v>4</v>
      </c>
      <c r="I54" s="222">
        <v>3</v>
      </c>
      <c r="J54" s="222">
        <v>3</v>
      </c>
      <c r="K54" s="236">
        <v>4</v>
      </c>
      <c r="L54" s="236">
        <v>4</v>
      </c>
      <c r="M54" s="236">
        <v>4</v>
      </c>
      <c r="N54" s="236">
        <v>4</v>
      </c>
      <c r="O54" s="241">
        <v>2</v>
      </c>
      <c r="P54" s="222">
        <v>3</v>
      </c>
      <c r="Q54" s="241">
        <v>3</v>
      </c>
      <c r="R54" s="222">
        <v>3</v>
      </c>
      <c r="S54" s="222">
        <v>3</v>
      </c>
      <c r="T54" s="241">
        <v>2</v>
      </c>
      <c r="U54" s="222">
        <v>3</v>
      </c>
      <c r="V54" s="241">
        <v>3</v>
      </c>
      <c r="W54" s="347">
        <v>3</v>
      </c>
      <c r="X54" s="222">
        <v>3</v>
      </c>
      <c r="Y54" s="226"/>
      <c r="Z54" s="226"/>
      <c r="AA54" s="226"/>
      <c r="AB54" s="226"/>
      <c r="AC54" s="226"/>
      <c r="AD54" s="226"/>
      <c r="AE54" s="226"/>
      <c r="AF54" s="227"/>
      <c r="AG54" s="184">
        <v>60</v>
      </c>
      <c r="AH54" s="185">
        <v>60</v>
      </c>
      <c r="AI54" s="185">
        <v>11</v>
      </c>
    </row>
    <row r="55" spans="1:35" ht="15" customHeight="1" x14ac:dyDescent="0.25">
      <c r="A55" s="476"/>
      <c r="B55" s="502"/>
      <c r="C55" s="505"/>
      <c r="D55" s="45" t="s">
        <v>0</v>
      </c>
      <c r="E55" s="46" t="s">
        <v>33</v>
      </c>
      <c r="F55" s="224">
        <v>3</v>
      </c>
      <c r="G55" s="225">
        <v>3</v>
      </c>
      <c r="H55" s="225">
        <v>3</v>
      </c>
      <c r="I55" s="225">
        <v>3</v>
      </c>
      <c r="J55" s="225">
        <v>3</v>
      </c>
      <c r="K55" s="225">
        <v>3</v>
      </c>
      <c r="L55" s="235">
        <v>2</v>
      </c>
      <c r="M55" s="225">
        <v>3</v>
      </c>
      <c r="N55" s="225">
        <v>3</v>
      </c>
      <c r="O55" s="235">
        <v>2</v>
      </c>
      <c r="P55" s="225">
        <v>3</v>
      </c>
      <c r="Q55" s="225">
        <v>4</v>
      </c>
      <c r="R55" s="225">
        <v>3</v>
      </c>
      <c r="S55" s="225">
        <v>3</v>
      </c>
      <c r="T55" s="225">
        <v>3</v>
      </c>
      <c r="U55" s="225">
        <v>3</v>
      </c>
      <c r="V55" s="235">
        <v>3</v>
      </c>
      <c r="W55" s="348">
        <v>3</v>
      </c>
      <c r="X55" s="225">
        <v>3</v>
      </c>
      <c r="Y55" s="228"/>
      <c r="Z55" s="228"/>
      <c r="AA55" s="228"/>
      <c r="AB55" s="228"/>
      <c r="AC55" s="228"/>
      <c r="AD55" s="228"/>
      <c r="AE55" s="228"/>
      <c r="AF55" s="229"/>
      <c r="AG55" s="166">
        <v>56</v>
      </c>
      <c r="AH55" s="186">
        <v>116</v>
      </c>
      <c r="AI55" s="186">
        <v>6</v>
      </c>
    </row>
    <row r="56" spans="1:35" ht="15" customHeight="1" x14ac:dyDescent="0.25">
      <c r="A56" s="476"/>
      <c r="B56" s="502"/>
      <c r="C56" s="505"/>
      <c r="D56" s="45" t="s">
        <v>0</v>
      </c>
      <c r="E56" s="46" t="s">
        <v>34</v>
      </c>
      <c r="F56" s="224">
        <v>3</v>
      </c>
      <c r="G56" s="225">
        <v>3</v>
      </c>
      <c r="H56" s="225">
        <v>3</v>
      </c>
      <c r="I56" s="225">
        <v>3</v>
      </c>
      <c r="J56" s="235">
        <v>2</v>
      </c>
      <c r="K56" s="237">
        <v>4</v>
      </c>
      <c r="L56" s="237">
        <v>4</v>
      </c>
      <c r="M56" s="237">
        <v>4</v>
      </c>
      <c r="N56" s="225">
        <v>3</v>
      </c>
      <c r="O56" s="225">
        <v>3</v>
      </c>
      <c r="P56" s="225">
        <v>3</v>
      </c>
      <c r="Q56" s="237">
        <v>5</v>
      </c>
      <c r="R56" s="225">
        <v>3</v>
      </c>
      <c r="S56" s="235">
        <v>2</v>
      </c>
      <c r="T56" s="235">
        <v>2</v>
      </c>
      <c r="U56" s="237">
        <v>4</v>
      </c>
      <c r="V56" s="235">
        <v>3</v>
      </c>
      <c r="W56" s="348">
        <v>3</v>
      </c>
      <c r="X56" s="235">
        <v>2</v>
      </c>
      <c r="Y56" s="228"/>
      <c r="Z56" s="228"/>
      <c r="AA56" s="228"/>
      <c r="AB56" s="228"/>
      <c r="AC56" s="228"/>
      <c r="AD56" s="228"/>
      <c r="AE56" s="228"/>
      <c r="AF56" s="229"/>
      <c r="AG56" s="166">
        <v>59</v>
      </c>
      <c r="AH56" s="186">
        <v>175</v>
      </c>
      <c r="AI56" s="186">
        <v>6</v>
      </c>
    </row>
    <row r="57" spans="1:35" ht="15.75" customHeight="1" thickBot="1" x14ac:dyDescent="0.3">
      <c r="A57" s="476"/>
      <c r="B57" s="502"/>
      <c r="C57" s="505"/>
      <c r="D57" s="45" t="s">
        <v>0</v>
      </c>
      <c r="E57" s="46" t="s">
        <v>35</v>
      </c>
      <c r="F57" s="367">
        <v>5</v>
      </c>
      <c r="G57" s="237">
        <v>4</v>
      </c>
      <c r="H57" s="225">
        <v>3</v>
      </c>
      <c r="I57" s="228"/>
      <c r="J57" s="228"/>
      <c r="K57" s="228"/>
      <c r="L57" s="228"/>
      <c r="M57" s="228"/>
      <c r="N57" s="228"/>
      <c r="O57" s="225">
        <v>3</v>
      </c>
      <c r="P57" s="237">
        <v>4</v>
      </c>
      <c r="Q57" s="225">
        <v>4</v>
      </c>
      <c r="R57" s="228"/>
      <c r="S57" s="237">
        <v>4</v>
      </c>
      <c r="T57" s="235">
        <v>2</v>
      </c>
      <c r="U57" s="228"/>
      <c r="V57" s="228"/>
      <c r="W57" s="348">
        <v>3</v>
      </c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32</v>
      </c>
      <c r="AH57" s="186">
        <v>207</v>
      </c>
      <c r="AI57" s="186">
        <v>10</v>
      </c>
    </row>
    <row r="58" spans="1:35" ht="15.75" hidden="1" customHeight="1" thickBot="1" x14ac:dyDescent="0.3">
      <c r="A58" s="477"/>
      <c r="B58" s="503"/>
      <c r="C58" s="506"/>
      <c r="D58" s="47" t="s">
        <v>0</v>
      </c>
      <c r="E58" s="48" t="s">
        <v>36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207</v>
      </c>
      <c r="AI58" s="187">
        <v>10</v>
      </c>
    </row>
    <row r="59" spans="1:35" ht="15" customHeight="1" x14ac:dyDescent="0.25">
      <c r="A59" s="475">
        <v>11</v>
      </c>
      <c r="B59" s="501">
        <v>10</v>
      </c>
      <c r="C59" s="504" t="s">
        <v>425</v>
      </c>
      <c r="D59" s="43" t="s">
        <v>425</v>
      </c>
      <c r="E59" s="44" t="s">
        <v>32</v>
      </c>
      <c r="F59" s="223">
        <v>3</v>
      </c>
      <c r="G59" s="222">
        <v>3</v>
      </c>
      <c r="H59" s="241">
        <v>2</v>
      </c>
      <c r="I59" s="222">
        <v>3</v>
      </c>
      <c r="J59" s="241">
        <v>2</v>
      </c>
      <c r="K59" s="222">
        <v>3</v>
      </c>
      <c r="L59" s="222">
        <v>3</v>
      </c>
      <c r="M59" s="222">
        <v>3</v>
      </c>
      <c r="N59" s="236">
        <v>4</v>
      </c>
      <c r="O59" s="236">
        <v>4</v>
      </c>
      <c r="P59" s="222">
        <v>3</v>
      </c>
      <c r="Q59" s="222">
        <v>4</v>
      </c>
      <c r="R59" s="241">
        <v>2</v>
      </c>
      <c r="S59" s="238">
        <v>6</v>
      </c>
      <c r="T59" s="222">
        <v>3</v>
      </c>
      <c r="U59" s="222">
        <v>3</v>
      </c>
      <c r="V59" s="241">
        <v>3</v>
      </c>
      <c r="W59" s="347">
        <v>3</v>
      </c>
      <c r="X59" s="241">
        <v>2</v>
      </c>
      <c r="Y59" s="226"/>
      <c r="Z59" s="226"/>
      <c r="AA59" s="226"/>
      <c r="AB59" s="226"/>
      <c r="AC59" s="226"/>
      <c r="AD59" s="226"/>
      <c r="AE59" s="226"/>
      <c r="AF59" s="227"/>
      <c r="AG59" s="184">
        <v>59</v>
      </c>
      <c r="AH59" s="185">
        <v>59</v>
      </c>
      <c r="AI59" s="185">
        <v>9</v>
      </c>
    </row>
    <row r="60" spans="1:35" ht="15" customHeight="1" x14ac:dyDescent="0.25">
      <c r="A60" s="476"/>
      <c r="B60" s="502"/>
      <c r="C60" s="505"/>
      <c r="D60" s="45" t="s">
        <v>425</v>
      </c>
      <c r="E60" s="46" t="s">
        <v>33</v>
      </c>
      <c r="F60" s="240">
        <v>2</v>
      </c>
      <c r="G60" s="239">
        <v>5</v>
      </c>
      <c r="H60" s="225">
        <v>3</v>
      </c>
      <c r="I60" s="225">
        <v>3</v>
      </c>
      <c r="J60" s="225">
        <v>3</v>
      </c>
      <c r="K60" s="225">
        <v>3</v>
      </c>
      <c r="L60" s="225">
        <v>3</v>
      </c>
      <c r="M60" s="225">
        <v>3</v>
      </c>
      <c r="N60" s="225">
        <v>3</v>
      </c>
      <c r="O60" s="239">
        <v>5</v>
      </c>
      <c r="P60" s="225">
        <v>3</v>
      </c>
      <c r="Q60" s="225">
        <v>4</v>
      </c>
      <c r="R60" s="225">
        <v>3</v>
      </c>
      <c r="S60" s="225">
        <v>3</v>
      </c>
      <c r="T60" s="225">
        <v>3</v>
      </c>
      <c r="U60" s="237">
        <v>4</v>
      </c>
      <c r="V60" s="235">
        <v>3</v>
      </c>
      <c r="W60" s="348">
        <v>3</v>
      </c>
      <c r="X60" s="225">
        <v>3</v>
      </c>
      <c r="Y60" s="228"/>
      <c r="Z60" s="228"/>
      <c r="AA60" s="228"/>
      <c r="AB60" s="228"/>
      <c r="AC60" s="228"/>
      <c r="AD60" s="228"/>
      <c r="AE60" s="228"/>
      <c r="AF60" s="229"/>
      <c r="AG60" s="166">
        <v>62</v>
      </c>
      <c r="AH60" s="186">
        <v>121</v>
      </c>
      <c r="AI60" s="186">
        <v>15</v>
      </c>
    </row>
    <row r="61" spans="1:35" ht="15" customHeight="1" x14ac:dyDescent="0.25">
      <c r="A61" s="476"/>
      <c r="B61" s="502"/>
      <c r="C61" s="505"/>
      <c r="D61" s="45" t="s">
        <v>425</v>
      </c>
      <c r="E61" s="46" t="s">
        <v>34</v>
      </c>
      <c r="F61" s="224">
        <v>3</v>
      </c>
      <c r="G61" s="225">
        <v>3</v>
      </c>
      <c r="H61" s="235">
        <v>2</v>
      </c>
      <c r="I61" s="239">
        <v>5</v>
      </c>
      <c r="J61" s="225">
        <v>3</v>
      </c>
      <c r="K61" s="225">
        <v>3</v>
      </c>
      <c r="L61" s="225">
        <v>3</v>
      </c>
      <c r="M61" s="225">
        <v>3</v>
      </c>
      <c r="N61" s="237">
        <v>4</v>
      </c>
      <c r="O61" s="235">
        <v>2</v>
      </c>
      <c r="P61" s="225">
        <v>3</v>
      </c>
      <c r="Q61" s="225">
        <v>4</v>
      </c>
      <c r="R61" s="235">
        <v>2</v>
      </c>
      <c r="S61" s="225">
        <v>3</v>
      </c>
      <c r="T61" s="225">
        <v>3</v>
      </c>
      <c r="U61" s="225">
        <v>3</v>
      </c>
      <c r="V61" s="225">
        <v>4</v>
      </c>
      <c r="W61" s="348">
        <v>3</v>
      </c>
      <c r="X61" s="225">
        <v>3</v>
      </c>
      <c r="Y61" s="228"/>
      <c r="Z61" s="228"/>
      <c r="AA61" s="228"/>
      <c r="AB61" s="228"/>
      <c r="AC61" s="228"/>
      <c r="AD61" s="228"/>
      <c r="AE61" s="228"/>
      <c r="AF61" s="229"/>
      <c r="AG61" s="166">
        <v>59</v>
      </c>
      <c r="AH61" s="186">
        <v>180</v>
      </c>
      <c r="AI61" s="186">
        <v>14</v>
      </c>
    </row>
    <row r="62" spans="1:35" ht="15.75" customHeight="1" thickBot="1" x14ac:dyDescent="0.3">
      <c r="A62" s="476"/>
      <c r="B62" s="502"/>
      <c r="C62" s="505"/>
      <c r="D62" s="45" t="s">
        <v>425</v>
      </c>
      <c r="E62" s="46" t="s">
        <v>35</v>
      </c>
      <c r="F62" s="224">
        <v>3</v>
      </c>
      <c r="G62" s="225">
        <v>3</v>
      </c>
      <c r="H62" s="225">
        <v>3</v>
      </c>
      <c r="I62" s="228"/>
      <c r="J62" s="228"/>
      <c r="K62" s="228"/>
      <c r="L62" s="228"/>
      <c r="M62" s="228"/>
      <c r="N62" s="228"/>
      <c r="O62" s="225">
        <v>3</v>
      </c>
      <c r="P62" s="235">
        <v>2</v>
      </c>
      <c r="Q62" s="237">
        <v>5</v>
      </c>
      <c r="R62" s="228"/>
      <c r="S62" s="235">
        <v>2</v>
      </c>
      <c r="T62" s="225">
        <v>3</v>
      </c>
      <c r="U62" s="228"/>
      <c r="V62" s="228"/>
      <c r="W62" s="348">
        <v>3</v>
      </c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27</v>
      </c>
      <c r="AH62" s="186">
        <v>207</v>
      </c>
      <c r="AI62" s="186">
        <v>10</v>
      </c>
    </row>
    <row r="63" spans="1:35" ht="15.75" hidden="1" customHeight="1" thickBot="1" x14ac:dyDescent="0.3">
      <c r="A63" s="477"/>
      <c r="B63" s="503"/>
      <c r="C63" s="506"/>
      <c r="D63" s="47" t="s">
        <v>425</v>
      </c>
      <c r="E63" s="48" t="s">
        <v>36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207</v>
      </c>
      <c r="AI63" s="187">
        <v>10</v>
      </c>
    </row>
    <row r="64" spans="1:35" ht="15" customHeight="1" x14ac:dyDescent="0.25">
      <c r="A64" s="475">
        <v>12</v>
      </c>
      <c r="B64" s="501">
        <v>12</v>
      </c>
      <c r="C64" s="504" t="s">
        <v>3</v>
      </c>
      <c r="D64" s="43" t="s">
        <v>3</v>
      </c>
      <c r="E64" s="44" t="s">
        <v>32</v>
      </c>
      <c r="F64" s="245">
        <v>2</v>
      </c>
      <c r="G64" s="236">
        <v>4</v>
      </c>
      <c r="H64" s="222">
        <v>3</v>
      </c>
      <c r="I64" s="241">
        <v>2</v>
      </c>
      <c r="J64" s="222">
        <v>3</v>
      </c>
      <c r="K64" s="222">
        <v>3</v>
      </c>
      <c r="L64" s="222">
        <v>3</v>
      </c>
      <c r="M64" s="241">
        <v>2</v>
      </c>
      <c r="N64" s="222">
        <v>3</v>
      </c>
      <c r="O64" s="236">
        <v>4</v>
      </c>
      <c r="P64" s="241">
        <v>2</v>
      </c>
      <c r="Q64" s="241">
        <v>3</v>
      </c>
      <c r="R64" s="222">
        <v>3</v>
      </c>
      <c r="S64" s="236">
        <v>4</v>
      </c>
      <c r="T64" s="241">
        <v>2</v>
      </c>
      <c r="U64" s="222">
        <v>3</v>
      </c>
      <c r="V64" s="222">
        <v>4</v>
      </c>
      <c r="W64" s="347">
        <v>3</v>
      </c>
      <c r="X64" s="236">
        <v>4</v>
      </c>
      <c r="Y64" s="226"/>
      <c r="Z64" s="226"/>
      <c r="AA64" s="226"/>
      <c r="AB64" s="226"/>
      <c r="AC64" s="226"/>
      <c r="AD64" s="226"/>
      <c r="AE64" s="226"/>
      <c r="AF64" s="227"/>
      <c r="AG64" s="184">
        <v>57</v>
      </c>
      <c r="AH64" s="185">
        <v>57</v>
      </c>
      <c r="AI64" s="185">
        <v>3</v>
      </c>
    </row>
    <row r="65" spans="1:35" ht="15" customHeight="1" x14ac:dyDescent="0.25">
      <c r="A65" s="476"/>
      <c r="B65" s="502"/>
      <c r="C65" s="505"/>
      <c r="D65" s="45" t="s">
        <v>3</v>
      </c>
      <c r="E65" s="46" t="s">
        <v>33</v>
      </c>
      <c r="F65" s="367">
        <v>5</v>
      </c>
      <c r="G65" s="225">
        <v>3</v>
      </c>
      <c r="H65" s="225">
        <v>3</v>
      </c>
      <c r="I65" s="237">
        <v>4</v>
      </c>
      <c r="J65" s="237">
        <v>4</v>
      </c>
      <c r="K65" s="225">
        <v>3</v>
      </c>
      <c r="L65" s="235">
        <v>2</v>
      </c>
      <c r="M65" s="237">
        <v>4</v>
      </c>
      <c r="N65" s="225">
        <v>3</v>
      </c>
      <c r="O65" s="225">
        <v>3</v>
      </c>
      <c r="P65" s="225">
        <v>3</v>
      </c>
      <c r="Q65" s="235">
        <v>3</v>
      </c>
      <c r="R65" s="225">
        <v>3</v>
      </c>
      <c r="S65" s="235">
        <v>2</v>
      </c>
      <c r="T65" s="237">
        <v>4</v>
      </c>
      <c r="U65" s="237">
        <v>4</v>
      </c>
      <c r="V65" s="225">
        <v>4</v>
      </c>
      <c r="W65" s="348">
        <v>3</v>
      </c>
      <c r="X65" s="235">
        <v>2</v>
      </c>
      <c r="Y65" s="228"/>
      <c r="Z65" s="228"/>
      <c r="AA65" s="228"/>
      <c r="AB65" s="228"/>
      <c r="AC65" s="228"/>
      <c r="AD65" s="228"/>
      <c r="AE65" s="228"/>
      <c r="AF65" s="229"/>
      <c r="AG65" s="166">
        <v>62</v>
      </c>
      <c r="AH65" s="186">
        <v>119</v>
      </c>
      <c r="AI65" s="186">
        <v>13</v>
      </c>
    </row>
    <row r="66" spans="1:35" ht="15" customHeight="1" x14ac:dyDescent="0.25">
      <c r="A66" s="476"/>
      <c r="B66" s="502"/>
      <c r="C66" s="505"/>
      <c r="D66" s="45" t="s">
        <v>3</v>
      </c>
      <c r="E66" s="46" t="s">
        <v>34</v>
      </c>
      <c r="F66" s="224">
        <v>3</v>
      </c>
      <c r="G66" s="225">
        <v>3</v>
      </c>
      <c r="H66" s="235">
        <v>2</v>
      </c>
      <c r="I66" s="235">
        <v>2</v>
      </c>
      <c r="J66" s="225">
        <v>3</v>
      </c>
      <c r="K66" s="225">
        <v>3</v>
      </c>
      <c r="L66" s="225">
        <v>3</v>
      </c>
      <c r="M66" s="237">
        <v>4</v>
      </c>
      <c r="N66" s="225">
        <v>3</v>
      </c>
      <c r="O66" s="237">
        <v>4</v>
      </c>
      <c r="P66" s="225">
        <v>3</v>
      </c>
      <c r="Q66" s="225">
        <v>4</v>
      </c>
      <c r="R66" s="225">
        <v>3</v>
      </c>
      <c r="S66" s="239">
        <v>5</v>
      </c>
      <c r="T66" s="225">
        <v>3</v>
      </c>
      <c r="U66" s="225">
        <v>3</v>
      </c>
      <c r="V66" s="235">
        <v>3</v>
      </c>
      <c r="W66" s="348">
        <v>3</v>
      </c>
      <c r="X66" s="235">
        <v>2</v>
      </c>
      <c r="Y66" s="228"/>
      <c r="Z66" s="228"/>
      <c r="AA66" s="228"/>
      <c r="AB66" s="228"/>
      <c r="AC66" s="228"/>
      <c r="AD66" s="228"/>
      <c r="AE66" s="228"/>
      <c r="AF66" s="229"/>
      <c r="AG66" s="166">
        <v>59</v>
      </c>
      <c r="AH66" s="186">
        <v>178</v>
      </c>
      <c r="AI66" s="186">
        <v>10</v>
      </c>
    </row>
    <row r="67" spans="1:35" ht="15.75" customHeight="1" thickBot="1" x14ac:dyDescent="0.3">
      <c r="A67" s="476"/>
      <c r="B67" s="502"/>
      <c r="C67" s="505"/>
      <c r="D67" s="45" t="s">
        <v>3</v>
      </c>
      <c r="E67" s="46" t="s">
        <v>35</v>
      </c>
      <c r="F67" s="364">
        <v>4</v>
      </c>
      <c r="G67" s="225">
        <v>3</v>
      </c>
      <c r="H67" s="235">
        <v>2</v>
      </c>
      <c r="I67" s="228"/>
      <c r="J67" s="228"/>
      <c r="K67" s="228"/>
      <c r="L67" s="228"/>
      <c r="M67" s="228"/>
      <c r="N67" s="228"/>
      <c r="O67" s="225">
        <v>3</v>
      </c>
      <c r="P67" s="225">
        <v>3</v>
      </c>
      <c r="Q67" s="237">
        <v>5</v>
      </c>
      <c r="R67" s="228"/>
      <c r="S67" s="237">
        <v>4</v>
      </c>
      <c r="T67" s="225">
        <v>3</v>
      </c>
      <c r="U67" s="228"/>
      <c r="V67" s="228"/>
      <c r="W67" s="348">
        <v>3</v>
      </c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30</v>
      </c>
      <c r="AH67" s="186">
        <v>208</v>
      </c>
      <c r="AI67" s="186">
        <v>12</v>
      </c>
    </row>
    <row r="68" spans="1:35" ht="15.75" hidden="1" customHeight="1" thickBot="1" x14ac:dyDescent="0.3">
      <c r="A68" s="477"/>
      <c r="B68" s="503"/>
      <c r="C68" s="506"/>
      <c r="D68" s="47" t="s">
        <v>3</v>
      </c>
      <c r="E68" s="48" t="s">
        <v>36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208</v>
      </c>
      <c r="AI68" s="187">
        <v>12</v>
      </c>
    </row>
    <row r="69" spans="1:35" ht="15" customHeight="1" x14ac:dyDescent="0.25">
      <c r="A69" s="475">
        <v>13</v>
      </c>
      <c r="B69" s="501">
        <v>12</v>
      </c>
      <c r="C69" s="504" t="s">
        <v>340</v>
      </c>
      <c r="D69" s="43" t="s">
        <v>340</v>
      </c>
      <c r="E69" s="44" t="s">
        <v>32</v>
      </c>
      <c r="F69" s="245">
        <v>2</v>
      </c>
      <c r="G69" s="236">
        <v>4</v>
      </c>
      <c r="H69" s="222">
        <v>3</v>
      </c>
      <c r="I69" s="236">
        <v>4</v>
      </c>
      <c r="J69" s="222">
        <v>3</v>
      </c>
      <c r="K69" s="236">
        <v>4</v>
      </c>
      <c r="L69" s="222">
        <v>3</v>
      </c>
      <c r="M69" s="222">
        <v>3</v>
      </c>
      <c r="N69" s="241">
        <v>2</v>
      </c>
      <c r="O69" s="236">
        <v>4</v>
      </c>
      <c r="P69" s="241">
        <v>2</v>
      </c>
      <c r="Q69" s="222">
        <v>4</v>
      </c>
      <c r="R69" s="236">
        <v>4</v>
      </c>
      <c r="S69" s="222">
        <v>3</v>
      </c>
      <c r="T69" s="222">
        <v>3</v>
      </c>
      <c r="U69" s="222">
        <v>3</v>
      </c>
      <c r="V69" s="236">
        <v>5</v>
      </c>
      <c r="W69" s="365">
        <v>4</v>
      </c>
      <c r="X69" s="222">
        <v>3</v>
      </c>
      <c r="Y69" s="226"/>
      <c r="Z69" s="226"/>
      <c r="AA69" s="226"/>
      <c r="AB69" s="226"/>
      <c r="AC69" s="226"/>
      <c r="AD69" s="226"/>
      <c r="AE69" s="226"/>
      <c r="AF69" s="227"/>
      <c r="AG69" s="184">
        <v>63</v>
      </c>
      <c r="AH69" s="185">
        <v>63</v>
      </c>
      <c r="AI69" s="185">
        <v>18</v>
      </c>
    </row>
    <row r="70" spans="1:35" ht="15" customHeight="1" x14ac:dyDescent="0.25">
      <c r="A70" s="476"/>
      <c r="B70" s="502"/>
      <c r="C70" s="505"/>
      <c r="D70" s="45" t="s">
        <v>340</v>
      </c>
      <c r="E70" s="46" t="s">
        <v>33</v>
      </c>
      <c r="F70" s="240">
        <v>2</v>
      </c>
      <c r="G70" s="225">
        <v>3</v>
      </c>
      <c r="H70" s="225">
        <v>3</v>
      </c>
      <c r="I70" s="225">
        <v>3</v>
      </c>
      <c r="J70" s="225">
        <v>3</v>
      </c>
      <c r="K70" s="225">
        <v>3</v>
      </c>
      <c r="L70" s="235">
        <v>2</v>
      </c>
      <c r="M70" s="225">
        <v>3</v>
      </c>
      <c r="N70" s="237">
        <v>4</v>
      </c>
      <c r="O70" s="225">
        <v>3</v>
      </c>
      <c r="P70" s="225">
        <v>3</v>
      </c>
      <c r="Q70" s="225">
        <v>4</v>
      </c>
      <c r="R70" s="225">
        <v>3</v>
      </c>
      <c r="S70" s="235">
        <v>2</v>
      </c>
      <c r="T70" s="237">
        <v>4</v>
      </c>
      <c r="U70" s="225">
        <v>3</v>
      </c>
      <c r="V70" s="225">
        <v>4</v>
      </c>
      <c r="W70" s="348">
        <v>3</v>
      </c>
      <c r="X70" s="225">
        <v>3</v>
      </c>
      <c r="Y70" s="228"/>
      <c r="Z70" s="228"/>
      <c r="AA70" s="228"/>
      <c r="AB70" s="228"/>
      <c r="AC70" s="228"/>
      <c r="AD70" s="228"/>
      <c r="AE70" s="228"/>
      <c r="AF70" s="229"/>
      <c r="AG70" s="166">
        <v>58</v>
      </c>
      <c r="AH70" s="186">
        <v>121</v>
      </c>
      <c r="AI70" s="186">
        <v>15</v>
      </c>
    </row>
    <row r="71" spans="1:35" ht="15" customHeight="1" x14ac:dyDescent="0.25">
      <c r="A71" s="476"/>
      <c r="B71" s="502"/>
      <c r="C71" s="505"/>
      <c r="D71" s="45" t="s">
        <v>340</v>
      </c>
      <c r="E71" s="46" t="s">
        <v>34</v>
      </c>
      <c r="F71" s="240">
        <v>2</v>
      </c>
      <c r="G71" s="225">
        <v>3</v>
      </c>
      <c r="H71" s="235">
        <v>2</v>
      </c>
      <c r="I71" s="235">
        <v>2</v>
      </c>
      <c r="J71" s="225">
        <v>3</v>
      </c>
      <c r="K71" s="237">
        <v>4</v>
      </c>
      <c r="L71" s="225">
        <v>3</v>
      </c>
      <c r="M71" s="225">
        <v>3</v>
      </c>
      <c r="N71" s="235">
        <v>2</v>
      </c>
      <c r="O71" s="225">
        <v>3</v>
      </c>
      <c r="P71" s="225">
        <v>3</v>
      </c>
      <c r="Q71" s="225">
        <v>4</v>
      </c>
      <c r="R71" s="225">
        <v>3</v>
      </c>
      <c r="S71" s="225">
        <v>3</v>
      </c>
      <c r="T71" s="225">
        <v>3</v>
      </c>
      <c r="U71" s="237">
        <v>4</v>
      </c>
      <c r="V71" s="237">
        <v>5</v>
      </c>
      <c r="W71" s="366">
        <v>5</v>
      </c>
      <c r="X71" s="235">
        <v>2</v>
      </c>
      <c r="Y71" s="228"/>
      <c r="Z71" s="228"/>
      <c r="AA71" s="228"/>
      <c r="AB71" s="228"/>
      <c r="AC71" s="228"/>
      <c r="AD71" s="228"/>
      <c r="AE71" s="228"/>
      <c r="AF71" s="229"/>
      <c r="AG71" s="166">
        <v>59</v>
      </c>
      <c r="AH71" s="186">
        <v>180</v>
      </c>
      <c r="AI71" s="186">
        <v>14</v>
      </c>
    </row>
    <row r="72" spans="1:35" ht="15.75" customHeight="1" thickBot="1" x14ac:dyDescent="0.3">
      <c r="A72" s="476"/>
      <c r="B72" s="502"/>
      <c r="C72" s="505"/>
      <c r="D72" s="45" t="s">
        <v>340</v>
      </c>
      <c r="E72" s="46" t="s">
        <v>35</v>
      </c>
      <c r="F72" s="240">
        <v>2</v>
      </c>
      <c r="G72" s="225">
        <v>3</v>
      </c>
      <c r="H72" s="225">
        <v>3</v>
      </c>
      <c r="I72" s="228"/>
      <c r="J72" s="228"/>
      <c r="K72" s="228"/>
      <c r="L72" s="228"/>
      <c r="M72" s="228"/>
      <c r="N72" s="228"/>
      <c r="O72" s="235">
        <v>2</v>
      </c>
      <c r="P72" s="225">
        <v>3</v>
      </c>
      <c r="Q72" s="225">
        <v>4</v>
      </c>
      <c r="R72" s="228"/>
      <c r="S72" s="237">
        <v>4</v>
      </c>
      <c r="T72" s="237">
        <v>4</v>
      </c>
      <c r="U72" s="228"/>
      <c r="V72" s="228"/>
      <c r="W72" s="348">
        <v>3</v>
      </c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28</v>
      </c>
      <c r="AH72" s="186">
        <v>208</v>
      </c>
      <c r="AI72" s="186">
        <v>12</v>
      </c>
    </row>
    <row r="73" spans="1:35" ht="15.75" hidden="1" customHeight="1" thickBot="1" x14ac:dyDescent="0.3">
      <c r="A73" s="477"/>
      <c r="B73" s="503"/>
      <c r="C73" s="506"/>
      <c r="D73" s="47" t="s">
        <v>340</v>
      </c>
      <c r="E73" s="48" t="s">
        <v>36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208</v>
      </c>
      <c r="AI73" s="187">
        <v>12</v>
      </c>
    </row>
    <row r="74" spans="1:35" ht="15" customHeight="1" x14ac:dyDescent="0.25">
      <c r="A74" s="475">
        <v>14</v>
      </c>
      <c r="B74" s="501">
        <v>14</v>
      </c>
      <c r="C74" s="504" t="s">
        <v>200</v>
      </c>
      <c r="D74" s="43" t="s">
        <v>200</v>
      </c>
      <c r="E74" s="44" t="s">
        <v>32</v>
      </c>
      <c r="F74" s="223">
        <v>3</v>
      </c>
      <c r="G74" s="222">
        <v>3</v>
      </c>
      <c r="H74" s="241">
        <v>2</v>
      </c>
      <c r="I74" s="222">
        <v>3</v>
      </c>
      <c r="J74" s="222">
        <v>3</v>
      </c>
      <c r="K74" s="222">
        <v>3</v>
      </c>
      <c r="L74" s="241">
        <v>2</v>
      </c>
      <c r="M74" s="222">
        <v>3</v>
      </c>
      <c r="N74" s="236">
        <v>4</v>
      </c>
      <c r="O74" s="222">
        <v>3</v>
      </c>
      <c r="P74" s="222">
        <v>3</v>
      </c>
      <c r="Q74" s="241">
        <v>3</v>
      </c>
      <c r="R74" s="236">
        <v>4</v>
      </c>
      <c r="S74" s="238">
        <v>5</v>
      </c>
      <c r="T74" s="222">
        <v>3</v>
      </c>
      <c r="U74" s="241">
        <v>2</v>
      </c>
      <c r="V74" s="222">
        <v>4</v>
      </c>
      <c r="W74" s="347">
        <v>3</v>
      </c>
      <c r="X74" s="222">
        <v>3</v>
      </c>
      <c r="Y74" s="226"/>
      <c r="Z74" s="226"/>
      <c r="AA74" s="226"/>
      <c r="AB74" s="226"/>
      <c r="AC74" s="226"/>
      <c r="AD74" s="226"/>
      <c r="AE74" s="226"/>
      <c r="AF74" s="227"/>
      <c r="AG74" s="184">
        <v>59</v>
      </c>
      <c r="AH74" s="185">
        <v>59</v>
      </c>
      <c r="AI74" s="185">
        <v>9</v>
      </c>
    </row>
    <row r="75" spans="1:35" ht="15" customHeight="1" x14ac:dyDescent="0.25">
      <c r="A75" s="476"/>
      <c r="B75" s="502"/>
      <c r="C75" s="505"/>
      <c r="D75" s="45" t="s">
        <v>200</v>
      </c>
      <c r="E75" s="46" t="s">
        <v>33</v>
      </c>
      <c r="F75" s="224">
        <v>3</v>
      </c>
      <c r="G75" s="225">
        <v>3</v>
      </c>
      <c r="H75" s="235">
        <v>2</v>
      </c>
      <c r="I75" s="225">
        <v>3</v>
      </c>
      <c r="J75" s="225">
        <v>3</v>
      </c>
      <c r="K75" s="225">
        <v>3</v>
      </c>
      <c r="L75" s="225">
        <v>3</v>
      </c>
      <c r="M75" s="225">
        <v>3</v>
      </c>
      <c r="N75" s="235">
        <v>2</v>
      </c>
      <c r="O75" s="237">
        <v>4</v>
      </c>
      <c r="P75" s="225">
        <v>3</v>
      </c>
      <c r="Q75" s="235">
        <v>3</v>
      </c>
      <c r="R75" s="225">
        <v>3</v>
      </c>
      <c r="S75" s="225">
        <v>3</v>
      </c>
      <c r="T75" s="225">
        <v>3</v>
      </c>
      <c r="U75" s="225">
        <v>3</v>
      </c>
      <c r="V75" s="237">
        <v>5</v>
      </c>
      <c r="W75" s="349">
        <v>4</v>
      </c>
      <c r="X75" s="225">
        <v>3</v>
      </c>
      <c r="Y75" s="228"/>
      <c r="Z75" s="228"/>
      <c r="AA75" s="228"/>
      <c r="AB75" s="228"/>
      <c r="AC75" s="228"/>
      <c r="AD75" s="228"/>
      <c r="AE75" s="228"/>
      <c r="AF75" s="229"/>
      <c r="AG75" s="166">
        <v>59</v>
      </c>
      <c r="AH75" s="186">
        <v>118</v>
      </c>
      <c r="AI75" s="186">
        <v>9</v>
      </c>
    </row>
    <row r="76" spans="1:35" ht="15" customHeight="1" x14ac:dyDescent="0.25">
      <c r="A76" s="476"/>
      <c r="B76" s="502"/>
      <c r="C76" s="505"/>
      <c r="D76" s="45" t="s">
        <v>200</v>
      </c>
      <c r="E76" s="46" t="s">
        <v>34</v>
      </c>
      <c r="F76" s="224">
        <v>3</v>
      </c>
      <c r="G76" s="237">
        <v>4</v>
      </c>
      <c r="H76" s="225">
        <v>3</v>
      </c>
      <c r="I76" s="225">
        <v>3</v>
      </c>
      <c r="J76" s="225">
        <v>3</v>
      </c>
      <c r="K76" s="225">
        <v>3</v>
      </c>
      <c r="L76" s="237">
        <v>4</v>
      </c>
      <c r="M76" s="225">
        <v>3</v>
      </c>
      <c r="N76" s="237">
        <v>4</v>
      </c>
      <c r="O76" s="225">
        <v>3</v>
      </c>
      <c r="P76" s="225">
        <v>3</v>
      </c>
      <c r="Q76" s="225">
        <v>4</v>
      </c>
      <c r="R76" s="225">
        <v>3</v>
      </c>
      <c r="S76" s="235">
        <v>2</v>
      </c>
      <c r="T76" s="225">
        <v>3</v>
      </c>
      <c r="U76" s="225">
        <v>3</v>
      </c>
      <c r="V76" s="235">
        <v>3</v>
      </c>
      <c r="W76" s="348">
        <v>3</v>
      </c>
      <c r="X76" s="225">
        <v>3</v>
      </c>
      <c r="Y76" s="228"/>
      <c r="Z76" s="228"/>
      <c r="AA76" s="228"/>
      <c r="AB76" s="228"/>
      <c r="AC76" s="228"/>
      <c r="AD76" s="228"/>
      <c r="AE76" s="228"/>
      <c r="AF76" s="229"/>
      <c r="AG76" s="166">
        <v>60</v>
      </c>
      <c r="AH76" s="186">
        <v>178</v>
      </c>
      <c r="AI76" s="186">
        <v>10</v>
      </c>
    </row>
    <row r="77" spans="1:35" ht="15.75" customHeight="1" thickBot="1" x14ac:dyDescent="0.3">
      <c r="A77" s="476"/>
      <c r="B77" s="502"/>
      <c r="C77" s="505"/>
      <c r="D77" s="45" t="s">
        <v>200</v>
      </c>
      <c r="E77" s="46" t="s">
        <v>35</v>
      </c>
      <c r="F77" s="364">
        <v>4</v>
      </c>
      <c r="G77" s="225">
        <v>3</v>
      </c>
      <c r="H77" s="225">
        <v>3</v>
      </c>
      <c r="I77" s="228"/>
      <c r="J77" s="228"/>
      <c r="K77" s="228"/>
      <c r="L77" s="228"/>
      <c r="M77" s="228"/>
      <c r="N77" s="228"/>
      <c r="O77" s="225">
        <v>3</v>
      </c>
      <c r="P77" s="235">
        <v>2</v>
      </c>
      <c r="Q77" s="225">
        <v>4</v>
      </c>
      <c r="R77" s="228"/>
      <c r="S77" s="239">
        <v>5</v>
      </c>
      <c r="T77" s="225">
        <v>3</v>
      </c>
      <c r="U77" s="228"/>
      <c r="V77" s="228"/>
      <c r="W77" s="349">
        <v>4</v>
      </c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31</v>
      </c>
      <c r="AH77" s="186">
        <v>209</v>
      </c>
      <c r="AI77" s="186">
        <v>14</v>
      </c>
    </row>
    <row r="78" spans="1:35" ht="15.75" hidden="1" customHeight="1" thickBot="1" x14ac:dyDescent="0.3">
      <c r="A78" s="477"/>
      <c r="B78" s="503"/>
      <c r="C78" s="506"/>
      <c r="D78" s="47" t="s">
        <v>200</v>
      </c>
      <c r="E78" s="48" t="s">
        <v>36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209</v>
      </c>
      <c r="AI78" s="187">
        <v>14</v>
      </c>
    </row>
    <row r="79" spans="1:35" ht="15" customHeight="1" x14ac:dyDescent="0.25">
      <c r="A79" s="475">
        <v>15</v>
      </c>
      <c r="B79" s="501">
        <v>14</v>
      </c>
      <c r="C79" s="504" t="s">
        <v>7</v>
      </c>
      <c r="D79" s="43" t="s">
        <v>7</v>
      </c>
      <c r="E79" s="44" t="s">
        <v>32</v>
      </c>
      <c r="F79" s="223">
        <v>3</v>
      </c>
      <c r="G79" s="241">
        <v>2</v>
      </c>
      <c r="H79" s="236">
        <v>4</v>
      </c>
      <c r="I79" s="222">
        <v>3</v>
      </c>
      <c r="J79" s="222">
        <v>3</v>
      </c>
      <c r="K79" s="222">
        <v>3</v>
      </c>
      <c r="L79" s="222">
        <v>3</v>
      </c>
      <c r="M79" s="222">
        <v>3</v>
      </c>
      <c r="N79" s="238">
        <v>5</v>
      </c>
      <c r="O79" s="222">
        <v>3</v>
      </c>
      <c r="P79" s="222">
        <v>3</v>
      </c>
      <c r="Q79" s="222">
        <v>4</v>
      </c>
      <c r="R79" s="222">
        <v>3</v>
      </c>
      <c r="S79" s="236">
        <v>4</v>
      </c>
      <c r="T79" s="222">
        <v>3</v>
      </c>
      <c r="U79" s="236">
        <v>4</v>
      </c>
      <c r="V79" s="236">
        <v>5</v>
      </c>
      <c r="W79" s="347">
        <v>3</v>
      </c>
      <c r="X79" s="236">
        <v>4</v>
      </c>
      <c r="Y79" s="226"/>
      <c r="Z79" s="226"/>
      <c r="AA79" s="226"/>
      <c r="AB79" s="226"/>
      <c r="AC79" s="226"/>
      <c r="AD79" s="226"/>
      <c r="AE79" s="226"/>
      <c r="AF79" s="227"/>
      <c r="AG79" s="184">
        <v>65</v>
      </c>
      <c r="AH79" s="185">
        <v>65</v>
      </c>
      <c r="AI79" s="185">
        <v>26</v>
      </c>
    </row>
    <row r="80" spans="1:35" ht="15" customHeight="1" x14ac:dyDescent="0.25">
      <c r="A80" s="476"/>
      <c r="B80" s="502"/>
      <c r="C80" s="505"/>
      <c r="D80" s="45" t="s">
        <v>7</v>
      </c>
      <c r="E80" s="46" t="s">
        <v>33</v>
      </c>
      <c r="F80" s="224">
        <v>3</v>
      </c>
      <c r="G80" s="225">
        <v>3</v>
      </c>
      <c r="H80" s="235">
        <v>2</v>
      </c>
      <c r="I80" s="225">
        <v>3</v>
      </c>
      <c r="J80" s="225">
        <v>3</v>
      </c>
      <c r="K80" s="225">
        <v>3</v>
      </c>
      <c r="L80" s="225">
        <v>3</v>
      </c>
      <c r="M80" s="237">
        <v>4</v>
      </c>
      <c r="N80" s="235">
        <v>2</v>
      </c>
      <c r="O80" s="225">
        <v>3</v>
      </c>
      <c r="P80" s="225">
        <v>3</v>
      </c>
      <c r="Q80" s="225">
        <v>4</v>
      </c>
      <c r="R80" s="225">
        <v>3</v>
      </c>
      <c r="S80" s="225">
        <v>3</v>
      </c>
      <c r="T80" s="237">
        <v>4</v>
      </c>
      <c r="U80" s="225">
        <v>3</v>
      </c>
      <c r="V80" s="239">
        <v>6</v>
      </c>
      <c r="W80" s="348">
        <v>3</v>
      </c>
      <c r="X80" s="225">
        <v>3</v>
      </c>
      <c r="Y80" s="228"/>
      <c r="Z80" s="228"/>
      <c r="AA80" s="228"/>
      <c r="AB80" s="228"/>
      <c r="AC80" s="228"/>
      <c r="AD80" s="228"/>
      <c r="AE80" s="228"/>
      <c r="AF80" s="229"/>
      <c r="AG80" s="166">
        <v>61</v>
      </c>
      <c r="AH80" s="186">
        <v>126</v>
      </c>
      <c r="AI80" s="186">
        <v>20</v>
      </c>
    </row>
    <row r="81" spans="1:35" ht="15" customHeight="1" x14ac:dyDescent="0.25">
      <c r="A81" s="476"/>
      <c r="B81" s="502"/>
      <c r="C81" s="505"/>
      <c r="D81" s="45" t="s">
        <v>7</v>
      </c>
      <c r="E81" s="46" t="s">
        <v>34</v>
      </c>
      <c r="F81" s="240">
        <v>2</v>
      </c>
      <c r="G81" s="225">
        <v>3</v>
      </c>
      <c r="H81" s="225">
        <v>3</v>
      </c>
      <c r="I81" s="235">
        <v>2</v>
      </c>
      <c r="J81" s="225">
        <v>3</v>
      </c>
      <c r="K81" s="225">
        <v>3</v>
      </c>
      <c r="L81" s="235">
        <v>2</v>
      </c>
      <c r="M81" s="225">
        <v>3</v>
      </c>
      <c r="N81" s="235">
        <v>2</v>
      </c>
      <c r="O81" s="225">
        <v>3</v>
      </c>
      <c r="P81" s="225">
        <v>3</v>
      </c>
      <c r="Q81" s="239">
        <v>6</v>
      </c>
      <c r="R81" s="235">
        <v>2</v>
      </c>
      <c r="S81" s="237">
        <v>4</v>
      </c>
      <c r="T81" s="225">
        <v>3</v>
      </c>
      <c r="U81" s="235">
        <v>2</v>
      </c>
      <c r="V81" s="235">
        <v>3</v>
      </c>
      <c r="W81" s="348">
        <v>3</v>
      </c>
      <c r="X81" s="235">
        <v>2</v>
      </c>
      <c r="Y81" s="228"/>
      <c r="Z81" s="228"/>
      <c r="AA81" s="228"/>
      <c r="AB81" s="228"/>
      <c r="AC81" s="228"/>
      <c r="AD81" s="228"/>
      <c r="AE81" s="228"/>
      <c r="AF81" s="229"/>
      <c r="AG81" s="166">
        <v>54</v>
      </c>
      <c r="AH81" s="186">
        <v>180</v>
      </c>
      <c r="AI81" s="186">
        <v>14</v>
      </c>
    </row>
    <row r="82" spans="1:35" ht="15.75" customHeight="1" thickBot="1" x14ac:dyDescent="0.3">
      <c r="A82" s="476"/>
      <c r="B82" s="502"/>
      <c r="C82" s="505"/>
      <c r="D82" s="45" t="s">
        <v>7</v>
      </c>
      <c r="E82" s="46" t="s">
        <v>35</v>
      </c>
      <c r="F82" s="364">
        <v>4</v>
      </c>
      <c r="G82" s="225">
        <v>3</v>
      </c>
      <c r="H82" s="225">
        <v>3</v>
      </c>
      <c r="I82" s="228"/>
      <c r="J82" s="228"/>
      <c r="K82" s="228"/>
      <c r="L82" s="228"/>
      <c r="M82" s="228"/>
      <c r="N82" s="228"/>
      <c r="O82" s="225">
        <v>3</v>
      </c>
      <c r="P82" s="225">
        <v>3</v>
      </c>
      <c r="Q82" s="225">
        <v>4</v>
      </c>
      <c r="R82" s="228"/>
      <c r="S82" s="225">
        <v>3</v>
      </c>
      <c r="T82" s="225">
        <v>3</v>
      </c>
      <c r="U82" s="228"/>
      <c r="V82" s="228"/>
      <c r="W82" s="348">
        <v>3</v>
      </c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29</v>
      </c>
      <c r="AH82" s="186">
        <v>209</v>
      </c>
      <c r="AI82" s="186">
        <v>14</v>
      </c>
    </row>
    <row r="83" spans="1:35" ht="15.75" hidden="1" customHeight="1" thickBot="1" x14ac:dyDescent="0.3">
      <c r="A83" s="477"/>
      <c r="B83" s="503"/>
      <c r="C83" s="506"/>
      <c r="D83" s="47" t="s">
        <v>7</v>
      </c>
      <c r="E83" s="48" t="s">
        <v>36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209</v>
      </c>
      <c r="AI83" s="187">
        <v>14</v>
      </c>
    </row>
    <row r="84" spans="1:35" ht="15" customHeight="1" x14ac:dyDescent="0.25">
      <c r="A84" s="475">
        <v>16</v>
      </c>
      <c r="B84" s="501">
        <v>16</v>
      </c>
      <c r="C84" s="504" t="s">
        <v>350</v>
      </c>
      <c r="D84" s="43" t="s">
        <v>350</v>
      </c>
      <c r="E84" s="44" t="s">
        <v>32</v>
      </c>
      <c r="F84" s="363">
        <v>4</v>
      </c>
      <c r="G84" s="222">
        <v>3</v>
      </c>
      <c r="H84" s="222">
        <v>3</v>
      </c>
      <c r="I84" s="222">
        <v>3</v>
      </c>
      <c r="J84" s="222">
        <v>3</v>
      </c>
      <c r="K84" s="222">
        <v>3</v>
      </c>
      <c r="L84" s="222">
        <v>3</v>
      </c>
      <c r="M84" s="236">
        <v>4</v>
      </c>
      <c r="N84" s="241">
        <v>2</v>
      </c>
      <c r="O84" s="222">
        <v>3</v>
      </c>
      <c r="P84" s="222">
        <v>3</v>
      </c>
      <c r="Q84" s="222">
        <v>4</v>
      </c>
      <c r="R84" s="238">
        <v>5</v>
      </c>
      <c r="S84" s="222">
        <v>3</v>
      </c>
      <c r="T84" s="222">
        <v>3</v>
      </c>
      <c r="U84" s="236">
        <v>4</v>
      </c>
      <c r="V84" s="222">
        <v>4</v>
      </c>
      <c r="W84" s="350">
        <v>5</v>
      </c>
      <c r="X84" s="241">
        <v>2</v>
      </c>
      <c r="Y84" s="226"/>
      <c r="Z84" s="226"/>
      <c r="AA84" s="226"/>
      <c r="AB84" s="226"/>
      <c r="AC84" s="226"/>
      <c r="AD84" s="226"/>
      <c r="AE84" s="226"/>
      <c r="AF84" s="227"/>
      <c r="AG84" s="184">
        <v>64</v>
      </c>
      <c r="AH84" s="185">
        <v>64</v>
      </c>
      <c r="AI84" s="185">
        <v>20</v>
      </c>
    </row>
    <row r="85" spans="1:35" ht="15" customHeight="1" x14ac:dyDescent="0.25">
      <c r="A85" s="476"/>
      <c r="B85" s="502"/>
      <c r="C85" s="505"/>
      <c r="D85" s="45" t="s">
        <v>350</v>
      </c>
      <c r="E85" s="46" t="s">
        <v>33</v>
      </c>
      <c r="F85" s="224">
        <v>3</v>
      </c>
      <c r="G85" s="225">
        <v>3</v>
      </c>
      <c r="H85" s="235">
        <v>2</v>
      </c>
      <c r="I85" s="225">
        <v>3</v>
      </c>
      <c r="J85" s="225">
        <v>3</v>
      </c>
      <c r="K85" s="225">
        <v>3</v>
      </c>
      <c r="L85" s="225">
        <v>3</v>
      </c>
      <c r="M85" s="225">
        <v>3</v>
      </c>
      <c r="N85" s="237">
        <v>4</v>
      </c>
      <c r="O85" s="237">
        <v>4</v>
      </c>
      <c r="P85" s="225">
        <v>3</v>
      </c>
      <c r="Q85" s="225">
        <v>4</v>
      </c>
      <c r="R85" s="225">
        <v>3</v>
      </c>
      <c r="S85" s="225">
        <v>3</v>
      </c>
      <c r="T85" s="237">
        <v>4</v>
      </c>
      <c r="U85" s="225">
        <v>3</v>
      </c>
      <c r="V85" s="225">
        <v>4</v>
      </c>
      <c r="W85" s="349">
        <v>4</v>
      </c>
      <c r="X85" s="225">
        <v>3</v>
      </c>
      <c r="Y85" s="228"/>
      <c r="Z85" s="228"/>
      <c r="AA85" s="228"/>
      <c r="AB85" s="228"/>
      <c r="AC85" s="228"/>
      <c r="AD85" s="228"/>
      <c r="AE85" s="228"/>
      <c r="AF85" s="229"/>
      <c r="AG85" s="166">
        <v>62</v>
      </c>
      <c r="AH85" s="186">
        <v>126</v>
      </c>
      <c r="AI85" s="186">
        <v>20</v>
      </c>
    </row>
    <row r="86" spans="1:35" ht="15" customHeight="1" x14ac:dyDescent="0.25">
      <c r="A86" s="476"/>
      <c r="B86" s="502"/>
      <c r="C86" s="505"/>
      <c r="D86" s="45" t="s">
        <v>350</v>
      </c>
      <c r="E86" s="46" t="s">
        <v>34</v>
      </c>
      <c r="F86" s="240">
        <v>2</v>
      </c>
      <c r="G86" s="225">
        <v>3</v>
      </c>
      <c r="H86" s="225">
        <v>3</v>
      </c>
      <c r="I86" s="225">
        <v>3</v>
      </c>
      <c r="J86" s="225">
        <v>3</v>
      </c>
      <c r="K86" s="237">
        <v>4</v>
      </c>
      <c r="L86" s="225">
        <v>3</v>
      </c>
      <c r="M86" s="225">
        <v>3</v>
      </c>
      <c r="N86" s="235">
        <v>2</v>
      </c>
      <c r="O86" s="235">
        <v>2</v>
      </c>
      <c r="P86" s="225">
        <v>3</v>
      </c>
      <c r="Q86" s="235">
        <v>3</v>
      </c>
      <c r="R86" s="225">
        <v>3</v>
      </c>
      <c r="S86" s="225">
        <v>3</v>
      </c>
      <c r="T86" s="225">
        <v>3</v>
      </c>
      <c r="U86" s="225">
        <v>3</v>
      </c>
      <c r="V86" s="225">
        <v>4</v>
      </c>
      <c r="W86" s="348">
        <v>3</v>
      </c>
      <c r="X86" s="239">
        <v>5</v>
      </c>
      <c r="Y86" s="228"/>
      <c r="Z86" s="228"/>
      <c r="AA86" s="228"/>
      <c r="AB86" s="228"/>
      <c r="AC86" s="228"/>
      <c r="AD86" s="228"/>
      <c r="AE86" s="228"/>
      <c r="AF86" s="229"/>
      <c r="AG86" s="166">
        <v>58</v>
      </c>
      <c r="AH86" s="186">
        <v>184</v>
      </c>
      <c r="AI86" s="186">
        <v>17</v>
      </c>
    </row>
    <row r="87" spans="1:35" ht="15.75" customHeight="1" thickBot="1" x14ac:dyDescent="0.3">
      <c r="A87" s="476"/>
      <c r="B87" s="502"/>
      <c r="C87" s="505"/>
      <c r="D87" s="45" t="s">
        <v>350</v>
      </c>
      <c r="E87" s="46" t="s">
        <v>35</v>
      </c>
      <c r="F87" s="367">
        <v>5</v>
      </c>
      <c r="G87" s="225">
        <v>3</v>
      </c>
      <c r="H87" s="235">
        <v>2</v>
      </c>
      <c r="I87" s="228"/>
      <c r="J87" s="228"/>
      <c r="K87" s="228"/>
      <c r="L87" s="228"/>
      <c r="M87" s="228"/>
      <c r="N87" s="228"/>
      <c r="O87" s="225">
        <v>3</v>
      </c>
      <c r="P87" s="235">
        <v>2</v>
      </c>
      <c r="Q87" s="225">
        <v>4</v>
      </c>
      <c r="R87" s="228"/>
      <c r="S87" s="225">
        <v>3</v>
      </c>
      <c r="T87" s="225">
        <v>3</v>
      </c>
      <c r="U87" s="228"/>
      <c r="V87" s="228"/>
      <c r="W87" s="348">
        <v>3</v>
      </c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28</v>
      </c>
      <c r="AH87" s="186">
        <v>212</v>
      </c>
      <c r="AI87" s="186">
        <v>16</v>
      </c>
    </row>
    <row r="88" spans="1:35" ht="15.75" hidden="1" customHeight="1" thickBot="1" x14ac:dyDescent="0.3">
      <c r="A88" s="477"/>
      <c r="B88" s="503"/>
      <c r="C88" s="506"/>
      <c r="D88" s="47" t="s">
        <v>350</v>
      </c>
      <c r="E88" s="48" t="s">
        <v>36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212</v>
      </c>
      <c r="AI88" s="187">
        <v>16</v>
      </c>
    </row>
    <row r="89" spans="1:35" ht="15" customHeight="1" x14ac:dyDescent="0.25">
      <c r="A89" s="475">
        <v>17</v>
      </c>
      <c r="B89" s="501">
        <v>17</v>
      </c>
      <c r="C89" s="504" t="s">
        <v>681</v>
      </c>
      <c r="D89" s="43" t="s">
        <v>681</v>
      </c>
      <c r="E89" s="44" t="s">
        <v>32</v>
      </c>
      <c r="F89" s="368">
        <v>5</v>
      </c>
      <c r="G89" s="222">
        <v>3</v>
      </c>
      <c r="H89" s="222">
        <v>3</v>
      </c>
      <c r="I89" s="241">
        <v>2</v>
      </c>
      <c r="J89" s="222">
        <v>3</v>
      </c>
      <c r="K89" s="241">
        <v>2</v>
      </c>
      <c r="L89" s="222">
        <v>3</v>
      </c>
      <c r="M89" s="236">
        <v>4</v>
      </c>
      <c r="N89" s="222">
        <v>3</v>
      </c>
      <c r="O89" s="222">
        <v>3</v>
      </c>
      <c r="P89" s="222">
        <v>3</v>
      </c>
      <c r="Q89" s="236">
        <v>5</v>
      </c>
      <c r="R89" s="222">
        <v>3</v>
      </c>
      <c r="S89" s="222">
        <v>3</v>
      </c>
      <c r="T89" s="222">
        <v>3</v>
      </c>
      <c r="U89" s="238">
        <v>5</v>
      </c>
      <c r="V89" s="238">
        <v>6</v>
      </c>
      <c r="W89" s="350">
        <v>5</v>
      </c>
      <c r="X89" s="222">
        <v>3</v>
      </c>
      <c r="Y89" s="226"/>
      <c r="Z89" s="226"/>
      <c r="AA89" s="226"/>
      <c r="AB89" s="226"/>
      <c r="AC89" s="226"/>
      <c r="AD89" s="226"/>
      <c r="AE89" s="226"/>
      <c r="AF89" s="227"/>
      <c r="AG89" s="184">
        <v>67</v>
      </c>
      <c r="AH89" s="185">
        <v>67</v>
      </c>
      <c r="AI89" s="185">
        <v>32</v>
      </c>
    </row>
    <row r="90" spans="1:35" ht="15" customHeight="1" x14ac:dyDescent="0.25">
      <c r="A90" s="476"/>
      <c r="B90" s="502"/>
      <c r="C90" s="505"/>
      <c r="D90" s="45" t="s">
        <v>681</v>
      </c>
      <c r="E90" s="46" t="s">
        <v>33</v>
      </c>
      <c r="F90" s="240">
        <v>2</v>
      </c>
      <c r="G90" s="225">
        <v>3</v>
      </c>
      <c r="H90" s="225">
        <v>3</v>
      </c>
      <c r="I90" s="225">
        <v>3</v>
      </c>
      <c r="J90" s="225">
        <v>3</v>
      </c>
      <c r="K90" s="225">
        <v>3</v>
      </c>
      <c r="L90" s="225">
        <v>3</v>
      </c>
      <c r="M90" s="225">
        <v>3</v>
      </c>
      <c r="N90" s="237">
        <v>4</v>
      </c>
      <c r="O90" s="225">
        <v>3</v>
      </c>
      <c r="P90" s="225">
        <v>3</v>
      </c>
      <c r="Q90" s="225">
        <v>4</v>
      </c>
      <c r="R90" s="225">
        <v>3</v>
      </c>
      <c r="S90" s="235">
        <v>2</v>
      </c>
      <c r="T90" s="225">
        <v>3</v>
      </c>
      <c r="U90" s="225">
        <v>3</v>
      </c>
      <c r="V90" s="225">
        <v>4</v>
      </c>
      <c r="W90" s="349">
        <v>4</v>
      </c>
      <c r="X90" s="235">
        <v>2</v>
      </c>
      <c r="Y90" s="228"/>
      <c r="Z90" s="228"/>
      <c r="AA90" s="228"/>
      <c r="AB90" s="228"/>
      <c r="AC90" s="228"/>
      <c r="AD90" s="228"/>
      <c r="AE90" s="228"/>
      <c r="AF90" s="229"/>
      <c r="AG90" s="166">
        <v>58</v>
      </c>
      <c r="AH90" s="186">
        <v>125</v>
      </c>
      <c r="AI90" s="186">
        <v>18</v>
      </c>
    </row>
    <row r="91" spans="1:35" ht="15" customHeight="1" x14ac:dyDescent="0.25">
      <c r="A91" s="476"/>
      <c r="B91" s="502"/>
      <c r="C91" s="505"/>
      <c r="D91" s="45" t="s">
        <v>681</v>
      </c>
      <c r="E91" s="46" t="s">
        <v>34</v>
      </c>
      <c r="F91" s="224">
        <v>3</v>
      </c>
      <c r="G91" s="225">
        <v>3</v>
      </c>
      <c r="H91" s="225">
        <v>3</v>
      </c>
      <c r="I91" s="239">
        <v>5</v>
      </c>
      <c r="J91" s="225">
        <v>3</v>
      </c>
      <c r="K91" s="225">
        <v>3</v>
      </c>
      <c r="L91" s="225">
        <v>3</v>
      </c>
      <c r="M91" s="237">
        <v>4</v>
      </c>
      <c r="N91" s="237">
        <v>4</v>
      </c>
      <c r="O91" s="225">
        <v>3</v>
      </c>
      <c r="P91" s="225">
        <v>3</v>
      </c>
      <c r="Q91" s="225">
        <v>4</v>
      </c>
      <c r="R91" s="225">
        <v>3</v>
      </c>
      <c r="S91" s="225">
        <v>3</v>
      </c>
      <c r="T91" s="225">
        <v>3</v>
      </c>
      <c r="U91" s="235">
        <v>2</v>
      </c>
      <c r="V91" s="235">
        <v>3</v>
      </c>
      <c r="W91" s="349">
        <v>4</v>
      </c>
      <c r="X91" s="225">
        <v>3</v>
      </c>
      <c r="Y91" s="228"/>
      <c r="Z91" s="228"/>
      <c r="AA91" s="228"/>
      <c r="AB91" s="228"/>
      <c r="AC91" s="228"/>
      <c r="AD91" s="228"/>
      <c r="AE91" s="228"/>
      <c r="AF91" s="229"/>
      <c r="AG91" s="166">
        <v>62</v>
      </c>
      <c r="AH91" s="186">
        <v>187</v>
      </c>
      <c r="AI91" s="186">
        <v>19</v>
      </c>
    </row>
    <row r="92" spans="1:35" ht="15.75" customHeight="1" thickBot="1" x14ac:dyDescent="0.3">
      <c r="A92" s="476"/>
      <c r="B92" s="502"/>
      <c r="C92" s="505"/>
      <c r="D92" s="45" t="s">
        <v>681</v>
      </c>
      <c r="E92" s="46" t="s">
        <v>35</v>
      </c>
      <c r="F92" s="224">
        <v>3</v>
      </c>
      <c r="G92" s="225">
        <v>3</v>
      </c>
      <c r="H92" s="225">
        <v>3</v>
      </c>
      <c r="I92" s="228"/>
      <c r="J92" s="228"/>
      <c r="K92" s="228"/>
      <c r="L92" s="228"/>
      <c r="M92" s="228"/>
      <c r="N92" s="228"/>
      <c r="O92" s="225">
        <v>3</v>
      </c>
      <c r="P92" s="225">
        <v>3</v>
      </c>
      <c r="Q92" s="225">
        <v>4</v>
      </c>
      <c r="R92" s="228"/>
      <c r="S92" s="225">
        <v>3</v>
      </c>
      <c r="T92" s="225">
        <v>3</v>
      </c>
      <c r="U92" s="228"/>
      <c r="V92" s="228"/>
      <c r="W92" s="349">
        <v>4</v>
      </c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29</v>
      </c>
      <c r="AH92" s="186">
        <v>216</v>
      </c>
      <c r="AI92" s="186">
        <v>17</v>
      </c>
    </row>
    <row r="93" spans="1:35" ht="15.75" hidden="1" customHeight="1" thickBot="1" x14ac:dyDescent="0.3">
      <c r="A93" s="477"/>
      <c r="B93" s="503"/>
      <c r="C93" s="506"/>
      <c r="D93" s="47" t="s">
        <v>681</v>
      </c>
      <c r="E93" s="48" t="s">
        <v>36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216</v>
      </c>
      <c r="AI93" s="187">
        <v>17</v>
      </c>
    </row>
    <row r="94" spans="1:35" ht="15" customHeight="1" x14ac:dyDescent="0.25">
      <c r="A94" s="475">
        <v>18</v>
      </c>
      <c r="B94" s="501">
        <v>18</v>
      </c>
      <c r="C94" s="504" t="s">
        <v>355</v>
      </c>
      <c r="D94" s="43" t="s">
        <v>355</v>
      </c>
      <c r="E94" s="44" t="s">
        <v>32</v>
      </c>
      <c r="F94" s="245">
        <v>2</v>
      </c>
      <c r="G94" s="222">
        <v>3</v>
      </c>
      <c r="H94" s="222">
        <v>3</v>
      </c>
      <c r="I94" s="238">
        <v>5</v>
      </c>
      <c r="J94" s="222">
        <v>3</v>
      </c>
      <c r="K94" s="236">
        <v>4</v>
      </c>
      <c r="L94" s="236">
        <v>4</v>
      </c>
      <c r="M94" s="222">
        <v>3</v>
      </c>
      <c r="N94" s="241">
        <v>2</v>
      </c>
      <c r="O94" s="222">
        <v>3</v>
      </c>
      <c r="P94" s="222">
        <v>3</v>
      </c>
      <c r="Q94" s="222">
        <v>4</v>
      </c>
      <c r="R94" s="241">
        <v>2</v>
      </c>
      <c r="S94" s="222">
        <v>3</v>
      </c>
      <c r="T94" s="222">
        <v>3</v>
      </c>
      <c r="U94" s="222">
        <v>3</v>
      </c>
      <c r="V94" s="241">
        <v>3</v>
      </c>
      <c r="W94" s="365">
        <v>4</v>
      </c>
      <c r="X94" s="222">
        <v>3</v>
      </c>
      <c r="Y94" s="226"/>
      <c r="Z94" s="226"/>
      <c r="AA94" s="226"/>
      <c r="AB94" s="226"/>
      <c r="AC94" s="226"/>
      <c r="AD94" s="226"/>
      <c r="AE94" s="226"/>
      <c r="AF94" s="227"/>
      <c r="AG94" s="184">
        <v>60</v>
      </c>
      <c r="AH94" s="185">
        <v>60</v>
      </c>
      <c r="AI94" s="185">
        <v>11</v>
      </c>
    </row>
    <row r="95" spans="1:35" ht="15" customHeight="1" x14ac:dyDescent="0.25">
      <c r="A95" s="476"/>
      <c r="B95" s="502"/>
      <c r="C95" s="505"/>
      <c r="D95" s="45" t="s">
        <v>355</v>
      </c>
      <c r="E95" s="46" t="s">
        <v>33</v>
      </c>
      <c r="F95" s="364">
        <v>4</v>
      </c>
      <c r="G95" s="225">
        <v>3</v>
      </c>
      <c r="H95" s="225">
        <v>3</v>
      </c>
      <c r="I95" s="237">
        <v>4</v>
      </c>
      <c r="J95" s="225">
        <v>3</v>
      </c>
      <c r="K95" s="225">
        <v>3</v>
      </c>
      <c r="L95" s="237">
        <v>4</v>
      </c>
      <c r="M95" s="237">
        <v>4</v>
      </c>
      <c r="N95" s="225">
        <v>3</v>
      </c>
      <c r="O95" s="225">
        <v>3</v>
      </c>
      <c r="P95" s="225">
        <v>3</v>
      </c>
      <c r="Q95" s="225">
        <v>4</v>
      </c>
      <c r="R95" s="225">
        <v>3</v>
      </c>
      <c r="S95" s="237">
        <v>4</v>
      </c>
      <c r="T95" s="225">
        <v>3</v>
      </c>
      <c r="U95" s="237">
        <v>4</v>
      </c>
      <c r="V95" s="235">
        <v>3</v>
      </c>
      <c r="W95" s="349">
        <v>4</v>
      </c>
      <c r="X95" s="225">
        <v>3</v>
      </c>
      <c r="Y95" s="228"/>
      <c r="Z95" s="228"/>
      <c r="AA95" s="228"/>
      <c r="AB95" s="228"/>
      <c r="AC95" s="228"/>
      <c r="AD95" s="228"/>
      <c r="AE95" s="228"/>
      <c r="AF95" s="229"/>
      <c r="AG95" s="166">
        <v>65</v>
      </c>
      <c r="AH95" s="186">
        <v>125</v>
      </c>
      <c r="AI95" s="186">
        <v>18</v>
      </c>
    </row>
    <row r="96" spans="1:35" ht="15" customHeight="1" x14ac:dyDescent="0.25">
      <c r="A96" s="476"/>
      <c r="B96" s="502"/>
      <c r="C96" s="505"/>
      <c r="D96" s="45" t="s">
        <v>355</v>
      </c>
      <c r="E96" s="46" t="s">
        <v>34</v>
      </c>
      <c r="F96" s="364">
        <v>4</v>
      </c>
      <c r="G96" s="237">
        <v>4</v>
      </c>
      <c r="H96" s="225">
        <v>3</v>
      </c>
      <c r="I96" s="237">
        <v>4</v>
      </c>
      <c r="J96" s="225">
        <v>3</v>
      </c>
      <c r="K96" s="225">
        <v>3</v>
      </c>
      <c r="L96" s="225">
        <v>3</v>
      </c>
      <c r="M96" s="237">
        <v>4</v>
      </c>
      <c r="N96" s="225">
        <v>3</v>
      </c>
      <c r="O96" s="225">
        <v>3</v>
      </c>
      <c r="P96" s="225">
        <v>3</v>
      </c>
      <c r="Q96" s="225">
        <v>4</v>
      </c>
      <c r="R96" s="235">
        <v>2</v>
      </c>
      <c r="S96" s="225">
        <v>3</v>
      </c>
      <c r="T96" s="225">
        <v>3</v>
      </c>
      <c r="U96" s="225">
        <v>3</v>
      </c>
      <c r="V96" s="225">
        <v>4</v>
      </c>
      <c r="W96" s="348">
        <v>3</v>
      </c>
      <c r="X96" s="237">
        <v>4</v>
      </c>
      <c r="Y96" s="228"/>
      <c r="Z96" s="228"/>
      <c r="AA96" s="228"/>
      <c r="AB96" s="228"/>
      <c r="AC96" s="228"/>
      <c r="AD96" s="228"/>
      <c r="AE96" s="228"/>
      <c r="AF96" s="229"/>
      <c r="AG96" s="166">
        <v>63</v>
      </c>
      <c r="AH96" s="186">
        <v>188</v>
      </c>
      <c r="AI96" s="186">
        <v>21</v>
      </c>
    </row>
    <row r="97" spans="1:35" ht="15.75" customHeight="1" thickBot="1" x14ac:dyDescent="0.3">
      <c r="A97" s="476"/>
      <c r="B97" s="502"/>
      <c r="C97" s="505"/>
      <c r="D97" s="45" t="s">
        <v>355</v>
      </c>
      <c r="E97" s="46" t="s">
        <v>35</v>
      </c>
      <c r="F97" s="224">
        <v>3</v>
      </c>
      <c r="G97" s="225">
        <v>3</v>
      </c>
      <c r="H97" s="225">
        <v>3</v>
      </c>
      <c r="I97" s="228"/>
      <c r="J97" s="228"/>
      <c r="K97" s="228"/>
      <c r="L97" s="228"/>
      <c r="M97" s="228"/>
      <c r="N97" s="228"/>
      <c r="O97" s="235">
        <v>2</v>
      </c>
      <c r="P97" s="225">
        <v>3</v>
      </c>
      <c r="Q97" s="225">
        <v>4</v>
      </c>
      <c r="R97" s="228"/>
      <c r="S97" s="237">
        <v>4</v>
      </c>
      <c r="T97" s="225">
        <v>3</v>
      </c>
      <c r="U97" s="228"/>
      <c r="V97" s="228"/>
      <c r="W97" s="366">
        <v>5</v>
      </c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30</v>
      </c>
      <c r="AH97" s="186">
        <v>218</v>
      </c>
      <c r="AI97" s="186">
        <v>18</v>
      </c>
    </row>
    <row r="98" spans="1:35" ht="15.75" hidden="1" customHeight="1" thickBot="1" x14ac:dyDescent="0.3">
      <c r="A98" s="477"/>
      <c r="B98" s="503"/>
      <c r="C98" s="506"/>
      <c r="D98" s="47" t="s">
        <v>355</v>
      </c>
      <c r="E98" s="48" t="s">
        <v>36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218</v>
      </c>
      <c r="AI98" s="187">
        <v>18</v>
      </c>
    </row>
    <row r="99" spans="1:35" ht="15" customHeight="1" x14ac:dyDescent="0.25">
      <c r="A99" s="475">
        <v>19</v>
      </c>
      <c r="B99" s="501">
        <v>19</v>
      </c>
      <c r="C99" s="504" t="s">
        <v>19</v>
      </c>
      <c r="D99" s="43" t="s">
        <v>19</v>
      </c>
      <c r="E99" s="44" t="s">
        <v>32</v>
      </c>
      <c r="F99" s="223">
        <v>3</v>
      </c>
      <c r="G99" s="222">
        <v>3</v>
      </c>
      <c r="H99" s="222">
        <v>3</v>
      </c>
      <c r="I99" s="222">
        <v>3</v>
      </c>
      <c r="J99" s="222">
        <v>3</v>
      </c>
      <c r="K99" s="222">
        <v>3</v>
      </c>
      <c r="L99" s="222">
        <v>3</v>
      </c>
      <c r="M99" s="222">
        <v>3</v>
      </c>
      <c r="N99" s="236">
        <v>4</v>
      </c>
      <c r="O99" s="222">
        <v>3</v>
      </c>
      <c r="P99" s="236">
        <v>4</v>
      </c>
      <c r="Q99" s="236">
        <v>5</v>
      </c>
      <c r="R99" s="222">
        <v>3</v>
      </c>
      <c r="S99" s="222">
        <v>3</v>
      </c>
      <c r="T99" s="222">
        <v>3</v>
      </c>
      <c r="U99" s="236">
        <v>4</v>
      </c>
      <c r="V99" s="222">
        <v>4</v>
      </c>
      <c r="W99" s="347">
        <v>3</v>
      </c>
      <c r="X99" s="222">
        <v>3</v>
      </c>
      <c r="Y99" s="226"/>
      <c r="Z99" s="226"/>
      <c r="AA99" s="226"/>
      <c r="AB99" s="226"/>
      <c r="AC99" s="226"/>
      <c r="AD99" s="226"/>
      <c r="AE99" s="226"/>
      <c r="AF99" s="227"/>
      <c r="AG99" s="184">
        <v>63</v>
      </c>
      <c r="AH99" s="185">
        <v>63</v>
      </c>
      <c r="AI99" s="185">
        <v>18</v>
      </c>
    </row>
    <row r="100" spans="1:35" ht="15" customHeight="1" x14ac:dyDescent="0.25">
      <c r="A100" s="476"/>
      <c r="B100" s="502"/>
      <c r="C100" s="505"/>
      <c r="D100" s="45" t="s">
        <v>19</v>
      </c>
      <c r="E100" s="46" t="s">
        <v>33</v>
      </c>
      <c r="F100" s="224">
        <v>3</v>
      </c>
      <c r="G100" s="225">
        <v>3</v>
      </c>
      <c r="H100" s="225">
        <v>3</v>
      </c>
      <c r="I100" s="237">
        <v>4</v>
      </c>
      <c r="J100" s="225">
        <v>3</v>
      </c>
      <c r="K100" s="225">
        <v>3</v>
      </c>
      <c r="L100" s="237">
        <v>4</v>
      </c>
      <c r="M100" s="225">
        <v>3</v>
      </c>
      <c r="N100" s="235">
        <v>2</v>
      </c>
      <c r="O100" s="225">
        <v>3</v>
      </c>
      <c r="P100" s="235">
        <v>2</v>
      </c>
      <c r="Q100" s="225">
        <v>4</v>
      </c>
      <c r="R100" s="225">
        <v>3</v>
      </c>
      <c r="S100" s="225">
        <v>3</v>
      </c>
      <c r="T100" s="237">
        <v>4</v>
      </c>
      <c r="U100" s="225">
        <v>3</v>
      </c>
      <c r="V100" s="225">
        <v>4</v>
      </c>
      <c r="W100" s="348">
        <v>3</v>
      </c>
      <c r="X100" s="225">
        <v>3</v>
      </c>
      <c r="Y100" s="228"/>
      <c r="Z100" s="228"/>
      <c r="AA100" s="228"/>
      <c r="AB100" s="228"/>
      <c r="AC100" s="228"/>
      <c r="AD100" s="228"/>
      <c r="AE100" s="228"/>
      <c r="AF100" s="229"/>
      <c r="AG100" s="166">
        <v>60</v>
      </c>
      <c r="AH100" s="186">
        <v>123</v>
      </c>
      <c r="AI100" s="186">
        <v>17</v>
      </c>
    </row>
    <row r="101" spans="1:35" ht="15" customHeight="1" x14ac:dyDescent="0.25">
      <c r="A101" s="476"/>
      <c r="B101" s="502"/>
      <c r="C101" s="505"/>
      <c r="D101" s="45" t="s">
        <v>19</v>
      </c>
      <c r="E101" s="46" t="s">
        <v>34</v>
      </c>
      <c r="F101" s="224">
        <v>3</v>
      </c>
      <c r="G101" s="225">
        <v>3</v>
      </c>
      <c r="H101" s="235">
        <v>2</v>
      </c>
      <c r="I101" s="225">
        <v>3</v>
      </c>
      <c r="J101" s="225">
        <v>3</v>
      </c>
      <c r="K101" s="225">
        <v>3</v>
      </c>
      <c r="L101" s="225">
        <v>3</v>
      </c>
      <c r="M101" s="237">
        <v>4</v>
      </c>
      <c r="N101" s="237">
        <v>4</v>
      </c>
      <c r="O101" s="225">
        <v>3</v>
      </c>
      <c r="P101" s="225">
        <v>3</v>
      </c>
      <c r="Q101" s="225">
        <v>4</v>
      </c>
      <c r="R101" s="225">
        <v>3</v>
      </c>
      <c r="S101" s="225">
        <v>3</v>
      </c>
      <c r="T101" s="225">
        <v>3</v>
      </c>
      <c r="U101" s="225">
        <v>3</v>
      </c>
      <c r="V101" s="225">
        <v>4</v>
      </c>
      <c r="W101" s="349">
        <v>4</v>
      </c>
      <c r="X101" s="237">
        <v>4</v>
      </c>
      <c r="Y101" s="228"/>
      <c r="Z101" s="228"/>
      <c r="AA101" s="228"/>
      <c r="AB101" s="228"/>
      <c r="AC101" s="228"/>
      <c r="AD101" s="228"/>
      <c r="AE101" s="228"/>
      <c r="AF101" s="229"/>
      <c r="AG101" s="166">
        <v>62</v>
      </c>
      <c r="AH101" s="186">
        <v>185</v>
      </c>
      <c r="AI101" s="186">
        <v>18</v>
      </c>
    </row>
    <row r="102" spans="1:35" ht="15.75" customHeight="1" thickBot="1" x14ac:dyDescent="0.3">
      <c r="A102" s="476"/>
      <c r="B102" s="502"/>
      <c r="C102" s="505"/>
      <c r="D102" s="45" t="s">
        <v>19</v>
      </c>
      <c r="E102" s="46" t="s">
        <v>35</v>
      </c>
      <c r="F102" s="367">
        <v>5</v>
      </c>
      <c r="G102" s="225">
        <v>3</v>
      </c>
      <c r="H102" s="237">
        <v>4</v>
      </c>
      <c r="I102" s="228"/>
      <c r="J102" s="228"/>
      <c r="K102" s="228"/>
      <c r="L102" s="228"/>
      <c r="M102" s="228"/>
      <c r="N102" s="228"/>
      <c r="O102" s="237">
        <v>4</v>
      </c>
      <c r="P102" s="225">
        <v>3</v>
      </c>
      <c r="Q102" s="237">
        <v>5</v>
      </c>
      <c r="R102" s="228"/>
      <c r="S102" s="225">
        <v>3</v>
      </c>
      <c r="T102" s="225">
        <v>3</v>
      </c>
      <c r="U102" s="228"/>
      <c r="V102" s="228"/>
      <c r="W102" s="349">
        <v>4</v>
      </c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34</v>
      </c>
      <c r="AH102" s="186">
        <v>219</v>
      </c>
      <c r="AI102" s="186">
        <v>19</v>
      </c>
    </row>
    <row r="103" spans="1:35" ht="15.75" hidden="1" customHeight="1" thickBot="1" x14ac:dyDescent="0.3">
      <c r="A103" s="477"/>
      <c r="B103" s="503"/>
      <c r="C103" s="506"/>
      <c r="D103" s="47" t="s">
        <v>19</v>
      </c>
      <c r="E103" s="48" t="s">
        <v>36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219</v>
      </c>
      <c r="AI103" s="187">
        <v>19</v>
      </c>
    </row>
    <row r="104" spans="1:35" ht="15" customHeight="1" x14ac:dyDescent="0.25">
      <c r="A104" s="475">
        <v>20</v>
      </c>
      <c r="B104" s="501">
        <v>19</v>
      </c>
      <c r="C104" s="504" t="s">
        <v>201</v>
      </c>
      <c r="D104" s="43" t="s">
        <v>201</v>
      </c>
      <c r="E104" s="44" t="s">
        <v>32</v>
      </c>
      <c r="F104" s="223">
        <v>3</v>
      </c>
      <c r="G104" s="236">
        <v>4</v>
      </c>
      <c r="H104" s="236">
        <v>4</v>
      </c>
      <c r="I104" s="222">
        <v>3</v>
      </c>
      <c r="J104" s="222">
        <v>3</v>
      </c>
      <c r="K104" s="236">
        <v>4</v>
      </c>
      <c r="L104" s="222">
        <v>3</v>
      </c>
      <c r="M104" s="236">
        <v>4</v>
      </c>
      <c r="N104" s="241">
        <v>2</v>
      </c>
      <c r="O104" s="236">
        <v>4</v>
      </c>
      <c r="P104" s="222">
        <v>3</v>
      </c>
      <c r="Q104" s="241">
        <v>3</v>
      </c>
      <c r="R104" s="241">
        <v>2</v>
      </c>
      <c r="S104" s="241">
        <v>2</v>
      </c>
      <c r="T104" s="222">
        <v>3</v>
      </c>
      <c r="U104" s="222">
        <v>3</v>
      </c>
      <c r="V104" s="241">
        <v>3</v>
      </c>
      <c r="W104" s="347">
        <v>3</v>
      </c>
      <c r="X104" s="241">
        <v>2</v>
      </c>
      <c r="Y104" s="226"/>
      <c r="Z104" s="226"/>
      <c r="AA104" s="226"/>
      <c r="AB104" s="226"/>
      <c r="AC104" s="226"/>
      <c r="AD104" s="226"/>
      <c r="AE104" s="226"/>
      <c r="AF104" s="227"/>
      <c r="AG104" s="184">
        <v>58</v>
      </c>
      <c r="AH104" s="185">
        <v>58</v>
      </c>
      <c r="AI104" s="185">
        <v>7</v>
      </c>
    </row>
    <row r="105" spans="1:35" ht="15" customHeight="1" x14ac:dyDescent="0.25">
      <c r="A105" s="476"/>
      <c r="B105" s="502"/>
      <c r="C105" s="505"/>
      <c r="D105" s="45" t="s">
        <v>201</v>
      </c>
      <c r="E105" s="46" t="s">
        <v>33</v>
      </c>
      <c r="F105" s="364">
        <v>4</v>
      </c>
      <c r="G105" s="237">
        <v>4</v>
      </c>
      <c r="H105" s="225">
        <v>3</v>
      </c>
      <c r="I105" s="225">
        <v>3</v>
      </c>
      <c r="J105" s="225">
        <v>3</v>
      </c>
      <c r="K105" s="225">
        <v>3</v>
      </c>
      <c r="L105" s="235">
        <v>2</v>
      </c>
      <c r="M105" s="225">
        <v>3</v>
      </c>
      <c r="N105" s="235">
        <v>2</v>
      </c>
      <c r="O105" s="225">
        <v>3</v>
      </c>
      <c r="P105" s="225">
        <v>3</v>
      </c>
      <c r="Q105" s="237">
        <v>5</v>
      </c>
      <c r="R105" s="235">
        <v>2</v>
      </c>
      <c r="S105" s="237">
        <v>4</v>
      </c>
      <c r="T105" s="225">
        <v>3</v>
      </c>
      <c r="U105" s="225">
        <v>3</v>
      </c>
      <c r="V105" s="235">
        <v>3</v>
      </c>
      <c r="W105" s="349">
        <v>4</v>
      </c>
      <c r="X105" s="225">
        <v>3</v>
      </c>
      <c r="Y105" s="228"/>
      <c r="Z105" s="228"/>
      <c r="AA105" s="228"/>
      <c r="AB105" s="228"/>
      <c r="AC105" s="228"/>
      <c r="AD105" s="228"/>
      <c r="AE105" s="228"/>
      <c r="AF105" s="229"/>
      <c r="AG105" s="166">
        <v>60</v>
      </c>
      <c r="AH105" s="186">
        <v>118</v>
      </c>
      <c r="AI105" s="186">
        <v>9</v>
      </c>
    </row>
    <row r="106" spans="1:35" ht="15" customHeight="1" x14ac:dyDescent="0.25">
      <c r="A106" s="476"/>
      <c r="B106" s="502"/>
      <c r="C106" s="505"/>
      <c r="D106" s="45" t="s">
        <v>201</v>
      </c>
      <c r="E106" s="46" t="s">
        <v>34</v>
      </c>
      <c r="F106" s="240">
        <v>2</v>
      </c>
      <c r="G106" s="237">
        <v>4</v>
      </c>
      <c r="H106" s="225">
        <v>3</v>
      </c>
      <c r="I106" s="225">
        <v>3</v>
      </c>
      <c r="J106" s="237">
        <v>4</v>
      </c>
      <c r="K106" s="225">
        <v>3</v>
      </c>
      <c r="L106" s="237">
        <v>4</v>
      </c>
      <c r="M106" s="237">
        <v>4</v>
      </c>
      <c r="N106" s="237">
        <v>4</v>
      </c>
      <c r="O106" s="237">
        <v>4</v>
      </c>
      <c r="P106" s="237">
        <v>4</v>
      </c>
      <c r="Q106" s="237">
        <v>5</v>
      </c>
      <c r="R106" s="225">
        <v>3</v>
      </c>
      <c r="S106" s="225">
        <v>3</v>
      </c>
      <c r="T106" s="237">
        <v>4</v>
      </c>
      <c r="U106" s="237">
        <v>4</v>
      </c>
      <c r="V106" s="225">
        <v>4</v>
      </c>
      <c r="W106" s="348">
        <v>3</v>
      </c>
      <c r="X106" s="237">
        <v>4</v>
      </c>
      <c r="Y106" s="228"/>
      <c r="Z106" s="228"/>
      <c r="AA106" s="228"/>
      <c r="AB106" s="228"/>
      <c r="AC106" s="228"/>
      <c r="AD106" s="228"/>
      <c r="AE106" s="228"/>
      <c r="AF106" s="229"/>
      <c r="AG106" s="166">
        <v>69</v>
      </c>
      <c r="AH106" s="186">
        <v>187</v>
      </c>
      <c r="AI106" s="186">
        <v>19</v>
      </c>
    </row>
    <row r="107" spans="1:35" ht="15.75" customHeight="1" thickBot="1" x14ac:dyDescent="0.3">
      <c r="A107" s="476"/>
      <c r="B107" s="502"/>
      <c r="C107" s="505"/>
      <c r="D107" s="45" t="s">
        <v>201</v>
      </c>
      <c r="E107" s="46" t="s">
        <v>35</v>
      </c>
      <c r="F107" s="224">
        <v>3</v>
      </c>
      <c r="G107" s="225">
        <v>3</v>
      </c>
      <c r="H107" s="239">
        <v>5</v>
      </c>
      <c r="I107" s="228"/>
      <c r="J107" s="228"/>
      <c r="K107" s="228"/>
      <c r="L107" s="228"/>
      <c r="M107" s="228"/>
      <c r="N107" s="228"/>
      <c r="O107" s="237">
        <v>4</v>
      </c>
      <c r="P107" s="225">
        <v>3</v>
      </c>
      <c r="Q107" s="225">
        <v>4</v>
      </c>
      <c r="R107" s="228"/>
      <c r="S107" s="225">
        <v>3</v>
      </c>
      <c r="T107" s="225">
        <v>3</v>
      </c>
      <c r="U107" s="228"/>
      <c r="V107" s="228"/>
      <c r="W107" s="349">
        <v>4</v>
      </c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32</v>
      </c>
      <c r="AH107" s="186">
        <v>219</v>
      </c>
      <c r="AI107" s="186">
        <v>19</v>
      </c>
    </row>
    <row r="108" spans="1:35" ht="15.75" hidden="1" customHeight="1" thickBot="1" x14ac:dyDescent="0.3">
      <c r="A108" s="477"/>
      <c r="B108" s="503"/>
      <c r="C108" s="506"/>
      <c r="D108" s="47" t="s">
        <v>201</v>
      </c>
      <c r="E108" s="48" t="s">
        <v>36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219</v>
      </c>
      <c r="AI108" s="187">
        <v>19</v>
      </c>
    </row>
    <row r="109" spans="1:35" ht="15" customHeight="1" x14ac:dyDescent="0.25">
      <c r="A109" s="475">
        <v>21</v>
      </c>
      <c r="B109" s="501">
        <v>21</v>
      </c>
      <c r="C109" s="504" t="s">
        <v>682</v>
      </c>
      <c r="D109" s="43" t="s">
        <v>682</v>
      </c>
      <c r="E109" s="44" t="s">
        <v>32</v>
      </c>
      <c r="F109" s="363">
        <v>4</v>
      </c>
      <c r="G109" s="236">
        <v>4</v>
      </c>
      <c r="H109" s="222">
        <v>3</v>
      </c>
      <c r="I109" s="222">
        <v>3</v>
      </c>
      <c r="J109" s="222">
        <v>3</v>
      </c>
      <c r="K109" s="222">
        <v>3</v>
      </c>
      <c r="L109" s="222">
        <v>3</v>
      </c>
      <c r="M109" s="236">
        <v>4</v>
      </c>
      <c r="N109" s="222">
        <v>3</v>
      </c>
      <c r="O109" s="222">
        <v>3</v>
      </c>
      <c r="P109" s="222">
        <v>3</v>
      </c>
      <c r="Q109" s="222">
        <v>4</v>
      </c>
      <c r="R109" s="222">
        <v>3</v>
      </c>
      <c r="S109" s="236">
        <v>4</v>
      </c>
      <c r="T109" s="222">
        <v>3</v>
      </c>
      <c r="U109" s="241">
        <v>2</v>
      </c>
      <c r="V109" s="241">
        <v>3</v>
      </c>
      <c r="W109" s="347">
        <v>3</v>
      </c>
      <c r="X109" s="241">
        <v>2</v>
      </c>
      <c r="Y109" s="226"/>
      <c r="Z109" s="226"/>
      <c r="AA109" s="226"/>
      <c r="AB109" s="226"/>
      <c r="AC109" s="226"/>
      <c r="AD109" s="226"/>
      <c r="AE109" s="226"/>
      <c r="AF109" s="227"/>
      <c r="AG109" s="184">
        <v>60</v>
      </c>
      <c r="AH109" s="185">
        <v>60</v>
      </c>
      <c r="AI109" s="185">
        <v>11</v>
      </c>
    </row>
    <row r="110" spans="1:35" ht="15" customHeight="1" x14ac:dyDescent="0.25">
      <c r="A110" s="476"/>
      <c r="B110" s="502"/>
      <c r="C110" s="505"/>
      <c r="D110" s="45" t="s">
        <v>682</v>
      </c>
      <c r="E110" s="46" t="s">
        <v>33</v>
      </c>
      <c r="F110" s="240">
        <v>2</v>
      </c>
      <c r="G110" s="237">
        <v>4</v>
      </c>
      <c r="H110" s="225">
        <v>3</v>
      </c>
      <c r="I110" s="237">
        <v>4</v>
      </c>
      <c r="J110" s="225">
        <v>3</v>
      </c>
      <c r="K110" s="237">
        <v>4</v>
      </c>
      <c r="L110" s="225">
        <v>3</v>
      </c>
      <c r="M110" s="239">
        <v>5</v>
      </c>
      <c r="N110" s="225">
        <v>3</v>
      </c>
      <c r="O110" s="225">
        <v>3</v>
      </c>
      <c r="P110" s="225">
        <v>3</v>
      </c>
      <c r="Q110" s="239">
        <v>6</v>
      </c>
      <c r="R110" s="225">
        <v>3</v>
      </c>
      <c r="S110" s="237">
        <v>4</v>
      </c>
      <c r="T110" s="237">
        <v>4</v>
      </c>
      <c r="U110" s="237">
        <v>4</v>
      </c>
      <c r="V110" s="225">
        <v>4</v>
      </c>
      <c r="W110" s="348">
        <v>3</v>
      </c>
      <c r="X110" s="235">
        <v>2</v>
      </c>
      <c r="Y110" s="228"/>
      <c r="Z110" s="228"/>
      <c r="AA110" s="228"/>
      <c r="AB110" s="228"/>
      <c r="AC110" s="228"/>
      <c r="AD110" s="228"/>
      <c r="AE110" s="228"/>
      <c r="AF110" s="229"/>
      <c r="AG110" s="166">
        <v>67</v>
      </c>
      <c r="AH110" s="186">
        <v>127</v>
      </c>
      <c r="AI110" s="186">
        <v>22</v>
      </c>
    </row>
    <row r="111" spans="1:35" ht="15" customHeight="1" x14ac:dyDescent="0.25">
      <c r="A111" s="476"/>
      <c r="B111" s="502"/>
      <c r="C111" s="505"/>
      <c r="D111" s="45" t="s">
        <v>682</v>
      </c>
      <c r="E111" s="46" t="s">
        <v>34</v>
      </c>
      <c r="F111" s="367">
        <v>5</v>
      </c>
      <c r="G111" s="237">
        <v>4</v>
      </c>
      <c r="H111" s="237">
        <v>4</v>
      </c>
      <c r="I111" s="235">
        <v>2</v>
      </c>
      <c r="J111" s="225">
        <v>3</v>
      </c>
      <c r="K111" s="237">
        <v>4</v>
      </c>
      <c r="L111" s="225">
        <v>3</v>
      </c>
      <c r="M111" s="225">
        <v>3</v>
      </c>
      <c r="N111" s="225">
        <v>3</v>
      </c>
      <c r="O111" s="225">
        <v>3</v>
      </c>
      <c r="P111" s="237">
        <v>4</v>
      </c>
      <c r="Q111" s="225">
        <v>4</v>
      </c>
      <c r="R111" s="225">
        <v>3</v>
      </c>
      <c r="S111" s="237">
        <v>4</v>
      </c>
      <c r="T111" s="225">
        <v>3</v>
      </c>
      <c r="U111" s="225">
        <v>3</v>
      </c>
      <c r="V111" s="235">
        <v>3</v>
      </c>
      <c r="W111" s="348">
        <v>3</v>
      </c>
      <c r="X111" s="225">
        <v>3</v>
      </c>
      <c r="Y111" s="228"/>
      <c r="Z111" s="228"/>
      <c r="AA111" s="228"/>
      <c r="AB111" s="228"/>
      <c r="AC111" s="228"/>
      <c r="AD111" s="228"/>
      <c r="AE111" s="228"/>
      <c r="AF111" s="229"/>
      <c r="AG111" s="166">
        <v>64</v>
      </c>
      <c r="AH111" s="186">
        <v>191</v>
      </c>
      <c r="AI111" s="186">
        <v>22</v>
      </c>
    </row>
    <row r="112" spans="1:35" ht="15.75" customHeight="1" thickBot="1" x14ac:dyDescent="0.3">
      <c r="A112" s="476"/>
      <c r="B112" s="502"/>
      <c r="C112" s="505"/>
      <c r="D112" s="45" t="s">
        <v>682</v>
      </c>
      <c r="E112" s="46" t="s">
        <v>35</v>
      </c>
      <c r="F112" s="224">
        <v>3</v>
      </c>
      <c r="G112" s="225">
        <v>3</v>
      </c>
      <c r="H112" s="237">
        <v>4</v>
      </c>
      <c r="I112" s="228"/>
      <c r="J112" s="228"/>
      <c r="K112" s="228"/>
      <c r="L112" s="228"/>
      <c r="M112" s="228"/>
      <c r="N112" s="228"/>
      <c r="O112" s="225">
        <v>3</v>
      </c>
      <c r="P112" s="237">
        <v>4</v>
      </c>
      <c r="Q112" s="225">
        <v>4</v>
      </c>
      <c r="R112" s="228"/>
      <c r="S112" s="225">
        <v>3</v>
      </c>
      <c r="T112" s="225">
        <v>3</v>
      </c>
      <c r="U112" s="228"/>
      <c r="V112" s="228"/>
      <c r="W112" s="348">
        <v>3</v>
      </c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30</v>
      </c>
      <c r="AH112" s="186">
        <v>221</v>
      </c>
      <c r="AI112" s="186">
        <v>21</v>
      </c>
    </row>
    <row r="113" spans="1:35" ht="15.75" hidden="1" customHeight="1" thickBot="1" x14ac:dyDescent="0.3">
      <c r="A113" s="477"/>
      <c r="B113" s="503"/>
      <c r="C113" s="506"/>
      <c r="D113" s="47" t="s">
        <v>682</v>
      </c>
      <c r="E113" s="48" t="s">
        <v>36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221</v>
      </c>
      <c r="AI113" s="187">
        <v>21</v>
      </c>
    </row>
    <row r="114" spans="1:35" ht="15" customHeight="1" x14ac:dyDescent="0.25">
      <c r="A114" s="475">
        <v>22</v>
      </c>
      <c r="B114" s="501">
        <v>22</v>
      </c>
      <c r="C114" s="504" t="s">
        <v>213</v>
      </c>
      <c r="D114" s="43" t="s">
        <v>213</v>
      </c>
      <c r="E114" s="44" t="s">
        <v>32</v>
      </c>
      <c r="F114" s="223">
        <v>3</v>
      </c>
      <c r="G114" s="222">
        <v>3</v>
      </c>
      <c r="H114" s="222">
        <v>3</v>
      </c>
      <c r="I114" s="222">
        <v>3</v>
      </c>
      <c r="J114" s="241">
        <v>2</v>
      </c>
      <c r="K114" s="238">
        <v>5</v>
      </c>
      <c r="L114" s="236">
        <v>4</v>
      </c>
      <c r="M114" s="236">
        <v>4</v>
      </c>
      <c r="N114" s="222">
        <v>3</v>
      </c>
      <c r="O114" s="222">
        <v>3</v>
      </c>
      <c r="P114" s="222">
        <v>3</v>
      </c>
      <c r="Q114" s="222">
        <v>4</v>
      </c>
      <c r="R114" s="222">
        <v>3</v>
      </c>
      <c r="S114" s="222">
        <v>3</v>
      </c>
      <c r="T114" s="222">
        <v>3</v>
      </c>
      <c r="U114" s="222">
        <v>3</v>
      </c>
      <c r="V114" s="236">
        <v>5</v>
      </c>
      <c r="W114" s="365">
        <v>4</v>
      </c>
      <c r="X114" s="236">
        <v>4</v>
      </c>
      <c r="Y114" s="226"/>
      <c r="Z114" s="226"/>
      <c r="AA114" s="226"/>
      <c r="AB114" s="226"/>
      <c r="AC114" s="226"/>
      <c r="AD114" s="226"/>
      <c r="AE114" s="226"/>
      <c r="AF114" s="227"/>
      <c r="AG114" s="184">
        <v>65</v>
      </c>
      <c r="AH114" s="185">
        <v>65</v>
      </c>
      <c r="AI114" s="185">
        <v>26</v>
      </c>
    </row>
    <row r="115" spans="1:35" ht="15" customHeight="1" x14ac:dyDescent="0.25">
      <c r="A115" s="476"/>
      <c r="B115" s="502"/>
      <c r="C115" s="505"/>
      <c r="D115" s="45" t="s">
        <v>213</v>
      </c>
      <c r="E115" s="46" t="s">
        <v>33</v>
      </c>
      <c r="F115" s="364">
        <v>4</v>
      </c>
      <c r="G115" s="237">
        <v>4</v>
      </c>
      <c r="H115" s="225">
        <v>3</v>
      </c>
      <c r="I115" s="239">
        <v>5</v>
      </c>
      <c r="J115" s="225">
        <v>3</v>
      </c>
      <c r="K115" s="237">
        <v>4</v>
      </c>
      <c r="L115" s="225">
        <v>3</v>
      </c>
      <c r="M115" s="239">
        <v>5</v>
      </c>
      <c r="N115" s="237">
        <v>4</v>
      </c>
      <c r="O115" s="225">
        <v>3</v>
      </c>
      <c r="P115" s="225">
        <v>3</v>
      </c>
      <c r="Q115" s="225">
        <v>4</v>
      </c>
      <c r="R115" s="237">
        <v>4</v>
      </c>
      <c r="S115" s="237">
        <v>4</v>
      </c>
      <c r="T115" s="225">
        <v>3</v>
      </c>
      <c r="U115" s="239">
        <v>5</v>
      </c>
      <c r="V115" s="225">
        <v>4</v>
      </c>
      <c r="W115" s="348">
        <v>3</v>
      </c>
      <c r="X115" s="225">
        <v>3</v>
      </c>
      <c r="Y115" s="228"/>
      <c r="Z115" s="228"/>
      <c r="AA115" s="228"/>
      <c r="AB115" s="228"/>
      <c r="AC115" s="228"/>
      <c r="AD115" s="228"/>
      <c r="AE115" s="228"/>
      <c r="AF115" s="229"/>
      <c r="AG115" s="166">
        <v>71</v>
      </c>
      <c r="AH115" s="186">
        <v>136</v>
      </c>
      <c r="AI115" s="186">
        <v>37</v>
      </c>
    </row>
    <row r="116" spans="1:35" ht="15" customHeight="1" x14ac:dyDescent="0.25">
      <c r="A116" s="476"/>
      <c r="B116" s="502"/>
      <c r="C116" s="505"/>
      <c r="D116" s="45" t="s">
        <v>213</v>
      </c>
      <c r="E116" s="46" t="s">
        <v>34</v>
      </c>
      <c r="F116" s="364">
        <v>4</v>
      </c>
      <c r="G116" s="225">
        <v>3</v>
      </c>
      <c r="H116" s="225">
        <v>3</v>
      </c>
      <c r="I116" s="235">
        <v>2</v>
      </c>
      <c r="J116" s="225">
        <v>3</v>
      </c>
      <c r="K116" s="225">
        <v>3</v>
      </c>
      <c r="L116" s="225">
        <v>3</v>
      </c>
      <c r="M116" s="225">
        <v>3</v>
      </c>
      <c r="N116" s="225">
        <v>3</v>
      </c>
      <c r="O116" s="225">
        <v>3</v>
      </c>
      <c r="P116" s="235">
        <v>2</v>
      </c>
      <c r="Q116" s="239">
        <v>6</v>
      </c>
      <c r="R116" s="225">
        <v>3</v>
      </c>
      <c r="S116" s="225">
        <v>3</v>
      </c>
      <c r="T116" s="225">
        <v>3</v>
      </c>
      <c r="U116" s="225">
        <v>3</v>
      </c>
      <c r="V116" s="235">
        <v>3</v>
      </c>
      <c r="W116" s="348">
        <v>3</v>
      </c>
      <c r="X116" s="235">
        <v>2</v>
      </c>
      <c r="Y116" s="228"/>
      <c r="Z116" s="228"/>
      <c r="AA116" s="228"/>
      <c r="AB116" s="228"/>
      <c r="AC116" s="228"/>
      <c r="AD116" s="228"/>
      <c r="AE116" s="228"/>
      <c r="AF116" s="229"/>
      <c r="AG116" s="166">
        <v>58</v>
      </c>
      <c r="AH116" s="186">
        <v>194</v>
      </c>
      <c r="AI116" s="186">
        <v>24</v>
      </c>
    </row>
    <row r="117" spans="1:35" ht="15.75" customHeight="1" thickBot="1" x14ac:dyDescent="0.3">
      <c r="A117" s="476"/>
      <c r="B117" s="502"/>
      <c r="C117" s="505"/>
      <c r="D117" s="45" t="s">
        <v>213</v>
      </c>
      <c r="E117" s="46" t="s">
        <v>35</v>
      </c>
      <c r="F117" s="364">
        <v>4</v>
      </c>
      <c r="G117" s="239">
        <v>5</v>
      </c>
      <c r="H117" s="235">
        <v>2</v>
      </c>
      <c r="I117" s="228"/>
      <c r="J117" s="228"/>
      <c r="K117" s="228"/>
      <c r="L117" s="228"/>
      <c r="M117" s="228"/>
      <c r="N117" s="228"/>
      <c r="O117" s="225">
        <v>3</v>
      </c>
      <c r="P117" s="225">
        <v>3</v>
      </c>
      <c r="Q117" s="225">
        <v>4</v>
      </c>
      <c r="R117" s="228"/>
      <c r="S117" s="235">
        <v>2</v>
      </c>
      <c r="T117" s="235">
        <v>2</v>
      </c>
      <c r="U117" s="228"/>
      <c r="V117" s="228"/>
      <c r="W117" s="349">
        <v>4</v>
      </c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29</v>
      </c>
      <c r="AH117" s="186">
        <v>223</v>
      </c>
      <c r="AI117" s="186">
        <v>22</v>
      </c>
    </row>
    <row r="118" spans="1:35" ht="15.75" hidden="1" customHeight="1" thickBot="1" x14ac:dyDescent="0.3">
      <c r="A118" s="477"/>
      <c r="B118" s="503"/>
      <c r="C118" s="506"/>
      <c r="D118" s="47" t="s">
        <v>213</v>
      </c>
      <c r="E118" s="48" t="s">
        <v>36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223</v>
      </c>
      <c r="AI118" s="187">
        <v>22</v>
      </c>
    </row>
    <row r="119" spans="1:35" ht="15" customHeight="1" x14ac:dyDescent="0.25">
      <c r="A119" s="475">
        <v>23</v>
      </c>
      <c r="B119" s="501">
        <v>23</v>
      </c>
      <c r="C119" s="504" t="s">
        <v>443</v>
      </c>
      <c r="D119" s="43" t="s">
        <v>443</v>
      </c>
      <c r="E119" s="44" t="s">
        <v>32</v>
      </c>
      <c r="F119" s="223">
        <v>3</v>
      </c>
      <c r="G119" s="238">
        <v>5</v>
      </c>
      <c r="H119" s="236">
        <v>4</v>
      </c>
      <c r="I119" s="241">
        <v>2</v>
      </c>
      <c r="J119" s="222">
        <v>3</v>
      </c>
      <c r="K119" s="222">
        <v>3</v>
      </c>
      <c r="L119" s="236">
        <v>4</v>
      </c>
      <c r="M119" s="238">
        <v>6</v>
      </c>
      <c r="N119" s="222">
        <v>3</v>
      </c>
      <c r="O119" s="241">
        <v>2</v>
      </c>
      <c r="P119" s="236">
        <v>4</v>
      </c>
      <c r="Q119" s="222">
        <v>4</v>
      </c>
      <c r="R119" s="236">
        <v>4</v>
      </c>
      <c r="S119" s="236">
        <v>4</v>
      </c>
      <c r="T119" s="236">
        <v>4</v>
      </c>
      <c r="U119" s="222">
        <v>3</v>
      </c>
      <c r="V119" s="222">
        <v>4</v>
      </c>
      <c r="W119" s="365">
        <v>4</v>
      </c>
      <c r="X119" s="236">
        <v>4</v>
      </c>
      <c r="Y119" s="226"/>
      <c r="Z119" s="226"/>
      <c r="AA119" s="226"/>
      <c r="AB119" s="226"/>
      <c r="AC119" s="226"/>
      <c r="AD119" s="226"/>
      <c r="AE119" s="226"/>
      <c r="AF119" s="227"/>
      <c r="AG119" s="184">
        <v>70</v>
      </c>
      <c r="AH119" s="185">
        <v>70</v>
      </c>
      <c r="AI119" s="185">
        <v>42</v>
      </c>
    </row>
    <row r="120" spans="1:35" ht="15" customHeight="1" x14ac:dyDescent="0.25">
      <c r="A120" s="476"/>
      <c r="B120" s="502"/>
      <c r="C120" s="505"/>
      <c r="D120" s="45" t="s">
        <v>443</v>
      </c>
      <c r="E120" s="46" t="s">
        <v>33</v>
      </c>
      <c r="F120" s="240">
        <v>2</v>
      </c>
      <c r="G120" s="239">
        <v>5</v>
      </c>
      <c r="H120" s="225">
        <v>3</v>
      </c>
      <c r="I120" s="237">
        <v>4</v>
      </c>
      <c r="J120" s="237">
        <v>4</v>
      </c>
      <c r="K120" s="225">
        <v>3</v>
      </c>
      <c r="L120" s="235">
        <v>2</v>
      </c>
      <c r="M120" s="235">
        <v>2</v>
      </c>
      <c r="N120" s="235">
        <v>2</v>
      </c>
      <c r="O120" s="235">
        <v>2</v>
      </c>
      <c r="P120" s="237">
        <v>4</v>
      </c>
      <c r="Q120" s="225">
        <v>4</v>
      </c>
      <c r="R120" s="225">
        <v>3</v>
      </c>
      <c r="S120" s="225">
        <v>3</v>
      </c>
      <c r="T120" s="225">
        <v>3</v>
      </c>
      <c r="U120" s="235">
        <v>2</v>
      </c>
      <c r="V120" s="225">
        <v>4</v>
      </c>
      <c r="W120" s="349">
        <v>4</v>
      </c>
      <c r="X120" s="225">
        <v>3</v>
      </c>
      <c r="Y120" s="228"/>
      <c r="Z120" s="228"/>
      <c r="AA120" s="228"/>
      <c r="AB120" s="228"/>
      <c r="AC120" s="228"/>
      <c r="AD120" s="228"/>
      <c r="AE120" s="228"/>
      <c r="AF120" s="229"/>
      <c r="AG120" s="166">
        <v>59</v>
      </c>
      <c r="AH120" s="186">
        <v>129</v>
      </c>
      <c r="AI120" s="186">
        <v>26</v>
      </c>
    </row>
    <row r="121" spans="1:35" ht="15" customHeight="1" x14ac:dyDescent="0.25">
      <c r="A121" s="476"/>
      <c r="B121" s="502"/>
      <c r="C121" s="505"/>
      <c r="D121" s="45" t="s">
        <v>443</v>
      </c>
      <c r="E121" s="46" t="s">
        <v>34</v>
      </c>
      <c r="F121" s="364">
        <v>4</v>
      </c>
      <c r="G121" s="237">
        <v>4</v>
      </c>
      <c r="H121" s="225">
        <v>3</v>
      </c>
      <c r="I121" s="225">
        <v>3</v>
      </c>
      <c r="J121" s="225">
        <v>3</v>
      </c>
      <c r="K121" s="225">
        <v>3</v>
      </c>
      <c r="L121" s="235">
        <v>2</v>
      </c>
      <c r="M121" s="225">
        <v>3</v>
      </c>
      <c r="N121" s="225">
        <v>3</v>
      </c>
      <c r="O121" s="225">
        <v>3</v>
      </c>
      <c r="P121" s="225">
        <v>3</v>
      </c>
      <c r="Q121" s="237">
        <v>5</v>
      </c>
      <c r="R121" s="235">
        <v>2</v>
      </c>
      <c r="S121" s="239">
        <v>5</v>
      </c>
      <c r="T121" s="225">
        <v>3</v>
      </c>
      <c r="U121" s="225">
        <v>3</v>
      </c>
      <c r="V121" s="235">
        <v>3</v>
      </c>
      <c r="W121" s="366">
        <v>5</v>
      </c>
      <c r="X121" s="237">
        <v>4</v>
      </c>
      <c r="Y121" s="228"/>
      <c r="Z121" s="228"/>
      <c r="AA121" s="228"/>
      <c r="AB121" s="228"/>
      <c r="AC121" s="228"/>
      <c r="AD121" s="228"/>
      <c r="AE121" s="228"/>
      <c r="AF121" s="229"/>
      <c r="AG121" s="166">
        <v>64</v>
      </c>
      <c r="AH121" s="186">
        <v>193</v>
      </c>
      <c r="AI121" s="186">
        <v>23</v>
      </c>
    </row>
    <row r="122" spans="1:35" ht="15.75" customHeight="1" thickBot="1" x14ac:dyDescent="0.3">
      <c r="A122" s="476"/>
      <c r="B122" s="502"/>
      <c r="C122" s="505"/>
      <c r="D122" s="45" t="s">
        <v>443</v>
      </c>
      <c r="E122" s="46" t="s">
        <v>35</v>
      </c>
      <c r="F122" s="364">
        <v>4</v>
      </c>
      <c r="G122" s="237">
        <v>4</v>
      </c>
      <c r="H122" s="225">
        <v>3</v>
      </c>
      <c r="I122" s="228"/>
      <c r="J122" s="228"/>
      <c r="K122" s="228"/>
      <c r="L122" s="228"/>
      <c r="M122" s="228"/>
      <c r="N122" s="228"/>
      <c r="O122" s="225">
        <v>3</v>
      </c>
      <c r="P122" s="235">
        <v>2</v>
      </c>
      <c r="Q122" s="237">
        <v>5</v>
      </c>
      <c r="R122" s="228"/>
      <c r="S122" s="225">
        <v>3</v>
      </c>
      <c r="T122" s="225">
        <v>3</v>
      </c>
      <c r="U122" s="228"/>
      <c r="V122" s="228"/>
      <c r="W122" s="349">
        <v>4</v>
      </c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31</v>
      </c>
      <c r="AH122" s="186">
        <v>224</v>
      </c>
      <c r="AI122" s="186">
        <v>23</v>
      </c>
    </row>
    <row r="123" spans="1:35" ht="15.75" hidden="1" customHeight="1" thickBot="1" x14ac:dyDescent="0.3">
      <c r="A123" s="477"/>
      <c r="B123" s="503"/>
      <c r="C123" s="506"/>
      <c r="D123" s="47" t="s">
        <v>443</v>
      </c>
      <c r="E123" s="48" t="s">
        <v>36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224</v>
      </c>
      <c r="AI123" s="187">
        <v>23</v>
      </c>
    </row>
    <row r="124" spans="1:35" ht="15" customHeight="1" x14ac:dyDescent="0.25">
      <c r="A124" s="475">
        <v>24</v>
      </c>
      <c r="B124" s="501">
        <v>23</v>
      </c>
      <c r="C124" s="504" t="s">
        <v>423</v>
      </c>
      <c r="D124" s="43" t="s">
        <v>423</v>
      </c>
      <c r="E124" s="44" t="s">
        <v>32</v>
      </c>
      <c r="F124" s="223">
        <v>3</v>
      </c>
      <c r="G124" s="236">
        <v>4</v>
      </c>
      <c r="H124" s="222">
        <v>3</v>
      </c>
      <c r="I124" s="222">
        <v>3</v>
      </c>
      <c r="J124" s="236">
        <v>4</v>
      </c>
      <c r="K124" s="222">
        <v>3</v>
      </c>
      <c r="L124" s="222">
        <v>3</v>
      </c>
      <c r="M124" s="236">
        <v>4</v>
      </c>
      <c r="N124" s="241">
        <v>2</v>
      </c>
      <c r="O124" s="222">
        <v>3</v>
      </c>
      <c r="P124" s="222">
        <v>3</v>
      </c>
      <c r="Q124" s="236">
        <v>5</v>
      </c>
      <c r="R124" s="222">
        <v>3</v>
      </c>
      <c r="S124" s="222">
        <v>3</v>
      </c>
      <c r="T124" s="222">
        <v>3</v>
      </c>
      <c r="U124" s="236">
        <v>4</v>
      </c>
      <c r="V124" s="236">
        <v>5</v>
      </c>
      <c r="W124" s="347">
        <v>3</v>
      </c>
      <c r="X124" s="238">
        <v>5</v>
      </c>
      <c r="Y124" s="226"/>
      <c r="Z124" s="226"/>
      <c r="AA124" s="226"/>
      <c r="AB124" s="226"/>
      <c r="AC124" s="226"/>
      <c r="AD124" s="226"/>
      <c r="AE124" s="226"/>
      <c r="AF124" s="227"/>
      <c r="AG124" s="184">
        <v>66</v>
      </c>
      <c r="AH124" s="185">
        <v>66</v>
      </c>
      <c r="AI124" s="185">
        <v>29</v>
      </c>
    </row>
    <row r="125" spans="1:35" ht="15" customHeight="1" x14ac:dyDescent="0.25">
      <c r="A125" s="476"/>
      <c r="B125" s="502"/>
      <c r="C125" s="505"/>
      <c r="D125" s="45" t="s">
        <v>423</v>
      </c>
      <c r="E125" s="46" t="s">
        <v>33</v>
      </c>
      <c r="F125" s="240">
        <v>2</v>
      </c>
      <c r="G125" s="225">
        <v>3</v>
      </c>
      <c r="H125" s="225">
        <v>3</v>
      </c>
      <c r="I125" s="237">
        <v>4</v>
      </c>
      <c r="J125" s="237">
        <v>4</v>
      </c>
      <c r="K125" s="225">
        <v>3</v>
      </c>
      <c r="L125" s="225">
        <v>3</v>
      </c>
      <c r="M125" s="237">
        <v>4</v>
      </c>
      <c r="N125" s="237">
        <v>4</v>
      </c>
      <c r="O125" s="225">
        <v>3</v>
      </c>
      <c r="P125" s="237">
        <v>4</v>
      </c>
      <c r="Q125" s="225">
        <v>4</v>
      </c>
      <c r="R125" s="225">
        <v>3</v>
      </c>
      <c r="S125" s="237">
        <v>4</v>
      </c>
      <c r="T125" s="237">
        <v>4</v>
      </c>
      <c r="U125" s="225">
        <v>3</v>
      </c>
      <c r="V125" s="237">
        <v>5</v>
      </c>
      <c r="W125" s="366">
        <v>5</v>
      </c>
      <c r="X125" s="235">
        <v>2</v>
      </c>
      <c r="Y125" s="228"/>
      <c r="Z125" s="228"/>
      <c r="AA125" s="228"/>
      <c r="AB125" s="228"/>
      <c r="AC125" s="228"/>
      <c r="AD125" s="228"/>
      <c r="AE125" s="228"/>
      <c r="AF125" s="229"/>
      <c r="AG125" s="166">
        <v>67</v>
      </c>
      <c r="AH125" s="186">
        <v>133</v>
      </c>
      <c r="AI125" s="186">
        <v>31</v>
      </c>
    </row>
    <row r="126" spans="1:35" ht="15" customHeight="1" x14ac:dyDescent="0.25">
      <c r="A126" s="476"/>
      <c r="B126" s="502"/>
      <c r="C126" s="505"/>
      <c r="D126" s="45" t="s">
        <v>423</v>
      </c>
      <c r="E126" s="46" t="s">
        <v>34</v>
      </c>
      <c r="F126" s="224">
        <v>3</v>
      </c>
      <c r="G126" s="225">
        <v>3</v>
      </c>
      <c r="H126" s="235">
        <v>2</v>
      </c>
      <c r="I126" s="235">
        <v>2</v>
      </c>
      <c r="J126" s="237">
        <v>4</v>
      </c>
      <c r="K126" s="237">
        <v>4</v>
      </c>
      <c r="L126" s="225">
        <v>3</v>
      </c>
      <c r="M126" s="237">
        <v>4</v>
      </c>
      <c r="N126" s="225">
        <v>3</v>
      </c>
      <c r="O126" s="237">
        <v>4</v>
      </c>
      <c r="P126" s="225">
        <v>3</v>
      </c>
      <c r="Q126" s="225">
        <v>4</v>
      </c>
      <c r="R126" s="225">
        <v>3</v>
      </c>
      <c r="S126" s="239">
        <v>5</v>
      </c>
      <c r="T126" s="225">
        <v>3</v>
      </c>
      <c r="U126" s="225">
        <v>3</v>
      </c>
      <c r="V126" s="235">
        <v>3</v>
      </c>
      <c r="W126" s="348">
        <v>3</v>
      </c>
      <c r="X126" s="235">
        <v>2</v>
      </c>
      <c r="Y126" s="228"/>
      <c r="Z126" s="228"/>
      <c r="AA126" s="228"/>
      <c r="AB126" s="228"/>
      <c r="AC126" s="228"/>
      <c r="AD126" s="228"/>
      <c r="AE126" s="228"/>
      <c r="AF126" s="229"/>
      <c r="AG126" s="166">
        <v>61</v>
      </c>
      <c r="AH126" s="186">
        <v>194</v>
      </c>
      <c r="AI126" s="186">
        <v>24</v>
      </c>
    </row>
    <row r="127" spans="1:35" ht="15.75" customHeight="1" thickBot="1" x14ac:dyDescent="0.3">
      <c r="A127" s="476"/>
      <c r="B127" s="502"/>
      <c r="C127" s="505"/>
      <c r="D127" s="45" t="s">
        <v>423</v>
      </c>
      <c r="E127" s="46" t="s">
        <v>35</v>
      </c>
      <c r="F127" s="240">
        <v>2</v>
      </c>
      <c r="G127" s="225">
        <v>3</v>
      </c>
      <c r="H127" s="235">
        <v>2</v>
      </c>
      <c r="I127" s="228"/>
      <c r="J127" s="228"/>
      <c r="K127" s="228"/>
      <c r="L127" s="228"/>
      <c r="M127" s="228"/>
      <c r="N127" s="228"/>
      <c r="O127" s="235">
        <v>2</v>
      </c>
      <c r="P127" s="225">
        <v>3</v>
      </c>
      <c r="Q127" s="225">
        <v>4</v>
      </c>
      <c r="R127" s="228"/>
      <c r="S127" s="239">
        <v>8</v>
      </c>
      <c r="T127" s="225">
        <v>3</v>
      </c>
      <c r="U127" s="228"/>
      <c r="V127" s="228"/>
      <c r="W127" s="348">
        <v>3</v>
      </c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30</v>
      </c>
      <c r="AH127" s="186">
        <v>224</v>
      </c>
      <c r="AI127" s="186">
        <v>23</v>
      </c>
    </row>
    <row r="128" spans="1:35" ht="15.75" hidden="1" customHeight="1" thickBot="1" x14ac:dyDescent="0.3">
      <c r="A128" s="477"/>
      <c r="B128" s="503"/>
      <c r="C128" s="506"/>
      <c r="D128" s="47" t="s">
        <v>423</v>
      </c>
      <c r="E128" s="48" t="s">
        <v>36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224</v>
      </c>
      <c r="AI128" s="187">
        <v>23</v>
      </c>
    </row>
    <row r="129" spans="1:35" ht="15" customHeight="1" x14ac:dyDescent="0.25">
      <c r="A129" s="475">
        <v>25</v>
      </c>
      <c r="B129" s="501">
        <v>23</v>
      </c>
      <c r="C129" s="504" t="s">
        <v>530</v>
      </c>
      <c r="D129" s="43" t="s">
        <v>530</v>
      </c>
      <c r="E129" s="44" t="s">
        <v>32</v>
      </c>
      <c r="F129" s="245">
        <v>2</v>
      </c>
      <c r="G129" s="238">
        <v>5</v>
      </c>
      <c r="H129" s="222">
        <v>3</v>
      </c>
      <c r="I129" s="222">
        <v>3</v>
      </c>
      <c r="J129" s="222">
        <v>3</v>
      </c>
      <c r="K129" s="222">
        <v>3</v>
      </c>
      <c r="L129" s="222">
        <v>3</v>
      </c>
      <c r="M129" s="236">
        <v>4</v>
      </c>
      <c r="N129" s="222">
        <v>3</v>
      </c>
      <c r="O129" s="222">
        <v>3</v>
      </c>
      <c r="P129" s="222">
        <v>3</v>
      </c>
      <c r="Q129" s="238">
        <v>6</v>
      </c>
      <c r="R129" s="222">
        <v>3</v>
      </c>
      <c r="S129" s="222">
        <v>3</v>
      </c>
      <c r="T129" s="222">
        <v>3</v>
      </c>
      <c r="U129" s="236">
        <v>4</v>
      </c>
      <c r="V129" s="236">
        <v>5</v>
      </c>
      <c r="W129" s="347">
        <v>3</v>
      </c>
      <c r="X129" s="222">
        <v>3</v>
      </c>
      <c r="Y129" s="226"/>
      <c r="Z129" s="226"/>
      <c r="AA129" s="226"/>
      <c r="AB129" s="226"/>
      <c r="AC129" s="226"/>
      <c r="AD129" s="226"/>
      <c r="AE129" s="226"/>
      <c r="AF129" s="227"/>
      <c r="AG129" s="184">
        <v>65</v>
      </c>
      <c r="AH129" s="185">
        <v>65</v>
      </c>
      <c r="AI129" s="185">
        <v>26</v>
      </c>
    </row>
    <row r="130" spans="1:35" ht="15" customHeight="1" x14ac:dyDescent="0.25">
      <c r="A130" s="476"/>
      <c r="B130" s="502"/>
      <c r="C130" s="505"/>
      <c r="D130" s="45" t="s">
        <v>530</v>
      </c>
      <c r="E130" s="46" t="s">
        <v>33</v>
      </c>
      <c r="F130" s="224">
        <v>3</v>
      </c>
      <c r="G130" s="239">
        <v>5</v>
      </c>
      <c r="H130" s="239">
        <v>5</v>
      </c>
      <c r="I130" s="237">
        <v>4</v>
      </c>
      <c r="J130" s="225">
        <v>3</v>
      </c>
      <c r="K130" s="239">
        <v>5</v>
      </c>
      <c r="L130" s="225">
        <v>3</v>
      </c>
      <c r="M130" s="225">
        <v>3</v>
      </c>
      <c r="N130" s="225">
        <v>3</v>
      </c>
      <c r="O130" s="225">
        <v>3</v>
      </c>
      <c r="P130" s="237">
        <v>4</v>
      </c>
      <c r="Q130" s="237">
        <v>5</v>
      </c>
      <c r="R130" s="239">
        <v>5</v>
      </c>
      <c r="S130" s="225">
        <v>3</v>
      </c>
      <c r="T130" s="225">
        <v>3</v>
      </c>
      <c r="U130" s="225">
        <v>3</v>
      </c>
      <c r="V130" s="225">
        <v>4</v>
      </c>
      <c r="W130" s="348">
        <v>3</v>
      </c>
      <c r="X130" s="225">
        <v>3</v>
      </c>
      <c r="Y130" s="228"/>
      <c r="Z130" s="228"/>
      <c r="AA130" s="228"/>
      <c r="AB130" s="228"/>
      <c r="AC130" s="228"/>
      <c r="AD130" s="228"/>
      <c r="AE130" s="228"/>
      <c r="AF130" s="229"/>
      <c r="AG130" s="166">
        <v>70</v>
      </c>
      <c r="AH130" s="186">
        <v>135</v>
      </c>
      <c r="AI130" s="186">
        <v>35</v>
      </c>
    </row>
    <row r="131" spans="1:35" ht="15" customHeight="1" x14ac:dyDescent="0.25">
      <c r="A131" s="476"/>
      <c r="B131" s="502"/>
      <c r="C131" s="505"/>
      <c r="D131" s="45" t="s">
        <v>530</v>
      </c>
      <c r="E131" s="46" t="s">
        <v>34</v>
      </c>
      <c r="F131" s="240">
        <v>2</v>
      </c>
      <c r="G131" s="237">
        <v>4</v>
      </c>
      <c r="H131" s="235">
        <v>2</v>
      </c>
      <c r="I131" s="237">
        <v>4</v>
      </c>
      <c r="J131" s="225">
        <v>3</v>
      </c>
      <c r="K131" s="225">
        <v>3</v>
      </c>
      <c r="L131" s="235">
        <v>2</v>
      </c>
      <c r="M131" s="225">
        <v>3</v>
      </c>
      <c r="N131" s="225">
        <v>3</v>
      </c>
      <c r="O131" s="237">
        <v>4</v>
      </c>
      <c r="P131" s="237">
        <v>4</v>
      </c>
      <c r="Q131" s="225">
        <v>4</v>
      </c>
      <c r="R131" s="235">
        <v>2</v>
      </c>
      <c r="S131" s="225">
        <v>3</v>
      </c>
      <c r="T131" s="225">
        <v>3</v>
      </c>
      <c r="U131" s="225">
        <v>3</v>
      </c>
      <c r="V131" s="237">
        <v>5</v>
      </c>
      <c r="W131" s="348">
        <v>3</v>
      </c>
      <c r="X131" s="235">
        <v>2</v>
      </c>
      <c r="Y131" s="228"/>
      <c r="Z131" s="228"/>
      <c r="AA131" s="228"/>
      <c r="AB131" s="228"/>
      <c r="AC131" s="228"/>
      <c r="AD131" s="228"/>
      <c r="AE131" s="228"/>
      <c r="AF131" s="229"/>
      <c r="AG131" s="166">
        <v>59</v>
      </c>
      <c r="AH131" s="186">
        <v>194</v>
      </c>
      <c r="AI131" s="186">
        <v>24</v>
      </c>
    </row>
    <row r="132" spans="1:35" ht="15.75" customHeight="1" thickBot="1" x14ac:dyDescent="0.3">
      <c r="A132" s="476"/>
      <c r="B132" s="502"/>
      <c r="C132" s="505"/>
      <c r="D132" s="45" t="s">
        <v>530</v>
      </c>
      <c r="E132" s="46" t="s">
        <v>35</v>
      </c>
      <c r="F132" s="224">
        <v>3</v>
      </c>
      <c r="G132" s="225">
        <v>3</v>
      </c>
      <c r="H132" s="225">
        <v>3</v>
      </c>
      <c r="I132" s="228"/>
      <c r="J132" s="228"/>
      <c r="K132" s="228"/>
      <c r="L132" s="228"/>
      <c r="M132" s="228"/>
      <c r="N132" s="228"/>
      <c r="O132" s="225">
        <v>3</v>
      </c>
      <c r="P132" s="237">
        <v>4</v>
      </c>
      <c r="Q132" s="225">
        <v>4</v>
      </c>
      <c r="R132" s="228"/>
      <c r="S132" s="237">
        <v>4</v>
      </c>
      <c r="T132" s="225">
        <v>3</v>
      </c>
      <c r="U132" s="228"/>
      <c r="V132" s="228"/>
      <c r="W132" s="348">
        <v>3</v>
      </c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30</v>
      </c>
      <c r="AH132" s="186">
        <v>224</v>
      </c>
      <c r="AI132" s="186">
        <v>23</v>
      </c>
    </row>
    <row r="133" spans="1:35" ht="15.75" hidden="1" customHeight="1" thickBot="1" x14ac:dyDescent="0.3">
      <c r="A133" s="477"/>
      <c r="B133" s="503"/>
      <c r="C133" s="506"/>
      <c r="D133" s="47" t="s">
        <v>530</v>
      </c>
      <c r="E133" s="48" t="s">
        <v>36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224</v>
      </c>
      <c r="AI133" s="187">
        <v>23</v>
      </c>
    </row>
    <row r="134" spans="1:35" ht="15" customHeight="1" x14ac:dyDescent="0.25">
      <c r="A134" s="475">
        <v>26</v>
      </c>
      <c r="B134" s="501">
        <v>26</v>
      </c>
      <c r="C134" s="504" t="s">
        <v>684</v>
      </c>
      <c r="D134" s="43" t="s">
        <v>684</v>
      </c>
      <c r="E134" s="44" t="s">
        <v>32</v>
      </c>
      <c r="F134" s="223">
        <v>3</v>
      </c>
      <c r="G134" s="222">
        <v>3</v>
      </c>
      <c r="H134" s="222">
        <v>3</v>
      </c>
      <c r="I134" s="222">
        <v>3</v>
      </c>
      <c r="J134" s="236">
        <v>4</v>
      </c>
      <c r="K134" s="222">
        <v>3</v>
      </c>
      <c r="L134" s="241">
        <v>2</v>
      </c>
      <c r="M134" s="236">
        <v>4</v>
      </c>
      <c r="N134" s="236">
        <v>4</v>
      </c>
      <c r="O134" s="238">
        <v>5</v>
      </c>
      <c r="P134" s="236">
        <v>4</v>
      </c>
      <c r="Q134" s="222">
        <v>4</v>
      </c>
      <c r="R134" s="222">
        <v>3</v>
      </c>
      <c r="S134" s="222">
        <v>3</v>
      </c>
      <c r="T134" s="222">
        <v>3</v>
      </c>
      <c r="U134" s="236">
        <v>4</v>
      </c>
      <c r="V134" s="241">
        <v>3</v>
      </c>
      <c r="W134" s="365">
        <v>4</v>
      </c>
      <c r="X134" s="241">
        <v>2</v>
      </c>
      <c r="Y134" s="226"/>
      <c r="Z134" s="226"/>
      <c r="AA134" s="226"/>
      <c r="AB134" s="226"/>
      <c r="AC134" s="226"/>
      <c r="AD134" s="226"/>
      <c r="AE134" s="226"/>
      <c r="AF134" s="227"/>
      <c r="AG134" s="184">
        <v>64</v>
      </c>
      <c r="AH134" s="185">
        <v>64</v>
      </c>
      <c r="AI134" s="185">
        <v>20</v>
      </c>
    </row>
    <row r="135" spans="1:35" ht="15" customHeight="1" x14ac:dyDescent="0.25">
      <c r="A135" s="476"/>
      <c r="B135" s="502"/>
      <c r="C135" s="505"/>
      <c r="D135" s="45" t="s">
        <v>684</v>
      </c>
      <c r="E135" s="46" t="s">
        <v>33</v>
      </c>
      <c r="F135" s="240">
        <v>2</v>
      </c>
      <c r="G135" s="225">
        <v>3</v>
      </c>
      <c r="H135" s="225">
        <v>3</v>
      </c>
      <c r="I135" s="225">
        <v>3</v>
      </c>
      <c r="J135" s="237">
        <v>4</v>
      </c>
      <c r="K135" s="225">
        <v>3</v>
      </c>
      <c r="L135" s="225">
        <v>3</v>
      </c>
      <c r="M135" s="239">
        <v>5</v>
      </c>
      <c r="N135" s="235">
        <v>2</v>
      </c>
      <c r="O135" s="225">
        <v>3</v>
      </c>
      <c r="P135" s="225">
        <v>3</v>
      </c>
      <c r="Q135" s="239">
        <v>8</v>
      </c>
      <c r="R135" s="235">
        <v>2</v>
      </c>
      <c r="S135" s="239">
        <v>5</v>
      </c>
      <c r="T135" s="225">
        <v>3</v>
      </c>
      <c r="U135" s="237">
        <v>4</v>
      </c>
      <c r="V135" s="225">
        <v>4</v>
      </c>
      <c r="W135" s="348">
        <v>3</v>
      </c>
      <c r="X135" s="225">
        <v>3</v>
      </c>
      <c r="Y135" s="228"/>
      <c r="Z135" s="228"/>
      <c r="AA135" s="228"/>
      <c r="AB135" s="228"/>
      <c r="AC135" s="228"/>
      <c r="AD135" s="228"/>
      <c r="AE135" s="228"/>
      <c r="AF135" s="229"/>
      <c r="AG135" s="166">
        <v>66</v>
      </c>
      <c r="AH135" s="186">
        <v>130</v>
      </c>
      <c r="AI135" s="186">
        <v>27</v>
      </c>
    </row>
    <row r="136" spans="1:35" ht="15" customHeight="1" x14ac:dyDescent="0.25">
      <c r="A136" s="476"/>
      <c r="B136" s="502"/>
      <c r="C136" s="505"/>
      <c r="D136" s="45" t="s">
        <v>684</v>
      </c>
      <c r="E136" s="46" t="s">
        <v>34</v>
      </c>
      <c r="F136" s="224">
        <v>3</v>
      </c>
      <c r="G136" s="225">
        <v>3</v>
      </c>
      <c r="H136" s="235">
        <v>2</v>
      </c>
      <c r="I136" s="237">
        <v>4</v>
      </c>
      <c r="J136" s="225">
        <v>3</v>
      </c>
      <c r="K136" s="237">
        <v>4</v>
      </c>
      <c r="L136" s="225">
        <v>3</v>
      </c>
      <c r="M136" s="239">
        <v>5</v>
      </c>
      <c r="N136" s="225">
        <v>3</v>
      </c>
      <c r="O136" s="225">
        <v>3</v>
      </c>
      <c r="P136" s="225">
        <v>3</v>
      </c>
      <c r="Q136" s="225">
        <v>4</v>
      </c>
      <c r="R136" s="225">
        <v>3</v>
      </c>
      <c r="S136" s="225">
        <v>3</v>
      </c>
      <c r="T136" s="225">
        <v>3</v>
      </c>
      <c r="U136" s="237">
        <v>4</v>
      </c>
      <c r="V136" s="237">
        <v>5</v>
      </c>
      <c r="W136" s="349">
        <v>4</v>
      </c>
      <c r="X136" s="225">
        <v>3</v>
      </c>
      <c r="Y136" s="228"/>
      <c r="Z136" s="228"/>
      <c r="AA136" s="228"/>
      <c r="AB136" s="228"/>
      <c r="AC136" s="228"/>
      <c r="AD136" s="228"/>
      <c r="AE136" s="228"/>
      <c r="AF136" s="229"/>
      <c r="AG136" s="166">
        <v>65</v>
      </c>
      <c r="AH136" s="186">
        <v>195</v>
      </c>
      <c r="AI136" s="186">
        <v>28</v>
      </c>
    </row>
    <row r="137" spans="1:35" ht="15.75" customHeight="1" thickBot="1" x14ac:dyDescent="0.3">
      <c r="A137" s="476"/>
      <c r="B137" s="502"/>
      <c r="C137" s="505"/>
      <c r="D137" s="45" t="s">
        <v>684</v>
      </c>
      <c r="E137" s="46" t="s">
        <v>35</v>
      </c>
      <c r="F137" s="364">
        <v>4</v>
      </c>
      <c r="G137" s="225">
        <v>3</v>
      </c>
      <c r="H137" s="225">
        <v>3</v>
      </c>
      <c r="I137" s="228"/>
      <c r="J137" s="228"/>
      <c r="K137" s="228"/>
      <c r="L137" s="228"/>
      <c r="M137" s="228"/>
      <c r="N137" s="228"/>
      <c r="O137" s="237">
        <v>4</v>
      </c>
      <c r="P137" s="225">
        <v>3</v>
      </c>
      <c r="Q137" s="237">
        <v>5</v>
      </c>
      <c r="R137" s="228"/>
      <c r="S137" s="237">
        <v>4</v>
      </c>
      <c r="T137" s="235">
        <v>2</v>
      </c>
      <c r="U137" s="228"/>
      <c r="V137" s="228"/>
      <c r="W137" s="348">
        <v>3</v>
      </c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31</v>
      </c>
      <c r="AH137" s="186">
        <v>226</v>
      </c>
      <c r="AI137" s="186">
        <v>26</v>
      </c>
    </row>
    <row r="138" spans="1:35" ht="15.75" hidden="1" customHeight="1" thickBot="1" x14ac:dyDescent="0.3">
      <c r="A138" s="477"/>
      <c r="B138" s="503"/>
      <c r="C138" s="506"/>
      <c r="D138" s="47" t="s">
        <v>684</v>
      </c>
      <c r="E138" s="48" t="s">
        <v>36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226</v>
      </c>
      <c r="AI138" s="187">
        <v>26</v>
      </c>
    </row>
    <row r="139" spans="1:35" ht="15" customHeight="1" x14ac:dyDescent="0.25">
      <c r="A139" s="475">
        <v>27</v>
      </c>
      <c r="B139" s="501">
        <v>27</v>
      </c>
      <c r="C139" s="504" t="s">
        <v>444</v>
      </c>
      <c r="D139" s="43" t="s">
        <v>444</v>
      </c>
      <c r="E139" s="44" t="s">
        <v>32</v>
      </c>
      <c r="F139" s="245">
        <v>2</v>
      </c>
      <c r="G139" s="236">
        <v>4</v>
      </c>
      <c r="H139" s="236">
        <v>4</v>
      </c>
      <c r="I139" s="238">
        <v>5</v>
      </c>
      <c r="J139" s="236">
        <v>4</v>
      </c>
      <c r="K139" s="222">
        <v>3</v>
      </c>
      <c r="L139" s="222">
        <v>3</v>
      </c>
      <c r="M139" s="241">
        <v>2</v>
      </c>
      <c r="N139" s="222">
        <v>3</v>
      </c>
      <c r="O139" s="222">
        <v>3</v>
      </c>
      <c r="P139" s="241">
        <v>2</v>
      </c>
      <c r="Q139" s="238">
        <v>6</v>
      </c>
      <c r="R139" s="222">
        <v>3</v>
      </c>
      <c r="S139" s="241">
        <v>2</v>
      </c>
      <c r="T139" s="236">
        <v>4</v>
      </c>
      <c r="U139" s="236">
        <v>4</v>
      </c>
      <c r="V139" s="222">
        <v>4</v>
      </c>
      <c r="W139" s="350">
        <v>7</v>
      </c>
      <c r="X139" s="222">
        <v>3</v>
      </c>
      <c r="Y139" s="226"/>
      <c r="Z139" s="226"/>
      <c r="AA139" s="226"/>
      <c r="AB139" s="226"/>
      <c r="AC139" s="226"/>
      <c r="AD139" s="226"/>
      <c r="AE139" s="226"/>
      <c r="AF139" s="227"/>
      <c r="AG139" s="184">
        <v>68</v>
      </c>
      <c r="AH139" s="185">
        <v>68</v>
      </c>
      <c r="AI139" s="185">
        <v>35</v>
      </c>
    </row>
    <row r="140" spans="1:35" ht="15" customHeight="1" x14ac:dyDescent="0.25">
      <c r="A140" s="476"/>
      <c r="B140" s="502"/>
      <c r="C140" s="505"/>
      <c r="D140" s="45" t="s">
        <v>444</v>
      </c>
      <c r="E140" s="46" t="s">
        <v>33</v>
      </c>
      <c r="F140" s="224">
        <v>3</v>
      </c>
      <c r="G140" s="225">
        <v>3</v>
      </c>
      <c r="H140" s="235">
        <v>2</v>
      </c>
      <c r="I140" s="225">
        <v>3</v>
      </c>
      <c r="J140" s="225">
        <v>3</v>
      </c>
      <c r="K140" s="237">
        <v>4</v>
      </c>
      <c r="L140" s="237">
        <v>4</v>
      </c>
      <c r="M140" s="239">
        <v>6</v>
      </c>
      <c r="N140" s="235">
        <v>2</v>
      </c>
      <c r="O140" s="225">
        <v>3</v>
      </c>
      <c r="P140" s="237">
        <v>4</v>
      </c>
      <c r="Q140" s="225">
        <v>4</v>
      </c>
      <c r="R140" s="235">
        <v>2</v>
      </c>
      <c r="S140" s="225">
        <v>3</v>
      </c>
      <c r="T140" s="225">
        <v>3</v>
      </c>
      <c r="U140" s="239">
        <v>6</v>
      </c>
      <c r="V140" s="235">
        <v>3</v>
      </c>
      <c r="W140" s="366">
        <v>5</v>
      </c>
      <c r="X140" s="225">
        <v>3</v>
      </c>
      <c r="Y140" s="228"/>
      <c r="Z140" s="228"/>
      <c r="AA140" s="228"/>
      <c r="AB140" s="228"/>
      <c r="AC140" s="228"/>
      <c r="AD140" s="228"/>
      <c r="AE140" s="228"/>
      <c r="AF140" s="229"/>
      <c r="AG140" s="166">
        <v>66</v>
      </c>
      <c r="AH140" s="186">
        <v>134</v>
      </c>
      <c r="AI140" s="186">
        <v>32</v>
      </c>
    </row>
    <row r="141" spans="1:35" ht="15" customHeight="1" x14ac:dyDescent="0.25">
      <c r="A141" s="476"/>
      <c r="B141" s="502"/>
      <c r="C141" s="505"/>
      <c r="D141" s="45" t="s">
        <v>444</v>
      </c>
      <c r="E141" s="46" t="s">
        <v>34</v>
      </c>
      <c r="F141" s="224">
        <v>3</v>
      </c>
      <c r="G141" s="225">
        <v>3</v>
      </c>
      <c r="H141" s="225">
        <v>3</v>
      </c>
      <c r="I141" s="225">
        <v>3</v>
      </c>
      <c r="J141" s="237">
        <v>4</v>
      </c>
      <c r="K141" s="225">
        <v>3</v>
      </c>
      <c r="L141" s="225">
        <v>3</v>
      </c>
      <c r="M141" s="237">
        <v>4</v>
      </c>
      <c r="N141" s="235">
        <v>2</v>
      </c>
      <c r="O141" s="225">
        <v>3</v>
      </c>
      <c r="P141" s="225">
        <v>3</v>
      </c>
      <c r="Q141" s="225">
        <v>4</v>
      </c>
      <c r="R141" s="225">
        <v>3</v>
      </c>
      <c r="S141" s="225">
        <v>3</v>
      </c>
      <c r="T141" s="225">
        <v>3</v>
      </c>
      <c r="U141" s="225">
        <v>3</v>
      </c>
      <c r="V141" s="225">
        <v>4</v>
      </c>
      <c r="W141" s="348">
        <v>3</v>
      </c>
      <c r="X141" s="225">
        <v>3</v>
      </c>
      <c r="Y141" s="228"/>
      <c r="Z141" s="228"/>
      <c r="AA141" s="228"/>
      <c r="AB141" s="228"/>
      <c r="AC141" s="228"/>
      <c r="AD141" s="228"/>
      <c r="AE141" s="228"/>
      <c r="AF141" s="229"/>
      <c r="AG141" s="166">
        <v>60</v>
      </c>
      <c r="AH141" s="186">
        <v>194</v>
      </c>
      <c r="AI141" s="186">
        <v>24</v>
      </c>
    </row>
    <row r="142" spans="1:35" ht="15.75" customHeight="1" thickBot="1" x14ac:dyDescent="0.3">
      <c r="A142" s="476"/>
      <c r="B142" s="502"/>
      <c r="C142" s="505"/>
      <c r="D142" s="45" t="s">
        <v>444</v>
      </c>
      <c r="E142" s="46" t="s">
        <v>35</v>
      </c>
      <c r="F142" s="224">
        <v>3</v>
      </c>
      <c r="G142" s="237">
        <v>4</v>
      </c>
      <c r="H142" s="225">
        <v>3</v>
      </c>
      <c r="I142" s="228"/>
      <c r="J142" s="228"/>
      <c r="K142" s="228"/>
      <c r="L142" s="228"/>
      <c r="M142" s="228"/>
      <c r="N142" s="228"/>
      <c r="O142" s="225">
        <v>3</v>
      </c>
      <c r="P142" s="237">
        <v>4</v>
      </c>
      <c r="Q142" s="239">
        <v>6</v>
      </c>
      <c r="R142" s="228"/>
      <c r="S142" s="237">
        <v>4</v>
      </c>
      <c r="T142" s="225">
        <v>3</v>
      </c>
      <c r="U142" s="228"/>
      <c r="V142" s="228"/>
      <c r="W142" s="348">
        <v>3</v>
      </c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33</v>
      </c>
      <c r="AH142" s="186">
        <v>227</v>
      </c>
      <c r="AI142" s="186">
        <v>27</v>
      </c>
    </row>
    <row r="143" spans="1:35" ht="15.75" hidden="1" customHeight="1" thickBot="1" x14ac:dyDescent="0.3">
      <c r="A143" s="477"/>
      <c r="B143" s="503"/>
      <c r="C143" s="506"/>
      <c r="D143" s="47" t="s">
        <v>444</v>
      </c>
      <c r="E143" s="48" t="s">
        <v>36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227</v>
      </c>
      <c r="AI143" s="187">
        <v>27</v>
      </c>
    </row>
    <row r="144" spans="1:35" ht="15" customHeight="1" x14ac:dyDescent="0.25">
      <c r="A144" s="475">
        <v>28</v>
      </c>
      <c r="B144" s="501">
        <v>27</v>
      </c>
      <c r="C144" s="504" t="s">
        <v>427</v>
      </c>
      <c r="D144" s="43" t="s">
        <v>427</v>
      </c>
      <c r="E144" s="44" t="s">
        <v>32</v>
      </c>
      <c r="F144" s="223">
        <v>3</v>
      </c>
      <c r="G144" s="222">
        <v>3</v>
      </c>
      <c r="H144" s="222">
        <v>3</v>
      </c>
      <c r="I144" s="236">
        <v>4</v>
      </c>
      <c r="J144" s="236">
        <v>4</v>
      </c>
      <c r="K144" s="222">
        <v>3</v>
      </c>
      <c r="L144" s="222">
        <v>3</v>
      </c>
      <c r="M144" s="222">
        <v>3</v>
      </c>
      <c r="N144" s="222">
        <v>3</v>
      </c>
      <c r="O144" s="222">
        <v>3</v>
      </c>
      <c r="P144" s="236">
        <v>4</v>
      </c>
      <c r="Q144" s="222">
        <v>4</v>
      </c>
      <c r="R144" s="236">
        <v>4</v>
      </c>
      <c r="S144" s="236">
        <v>4</v>
      </c>
      <c r="T144" s="222">
        <v>3</v>
      </c>
      <c r="U144" s="236">
        <v>4</v>
      </c>
      <c r="V144" s="241">
        <v>3</v>
      </c>
      <c r="W144" s="365">
        <v>4</v>
      </c>
      <c r="X144" s="241">
        <v>2</v>
      </c>
      <c r="Y144" s="226"/>
      <c r="Z144" s="226"/>
      <c r="AA144" s="226"/>
      <c r="AB144" s="226"/>
      <c r="AC144" s="226"/>
      <c r="AD144" s="226"/>
      <c r="AE144" s="226"/>
      <c r="AF144" s="227"/>
      <c r="AG144" s="184">
        <v>64</v>
      </c>
      <c r="AH144" s="185">
        <v>64</v>
      </c>
      <c r="AI144" s="185">
        <v>20</v>
      </c>
    </row>
    <row r="145" spans="1:35" ht="15" customHeight="1" x14ac:dyDescent="0.25">
      <c r="A145" s="476"/>
      <c r="B145" s="502"/>
      <c r="C145" s="505"/>
      <c r="D145" s="45" t="s">
        <v>427</v>
      </c>
      <c r="E145" s="46" t="s">
        <v>33</v>
      </c>
      <c r="F145" s="240">
        <v>2</v>
      </c>
      <c r="G145" s="225">
        <v>3</v>
      </c>
      <c r="H145" s="237">
        <v>4</v>
      </c>
      <c r="I145" s="237">
        <v>4</v>
      </c>
      <c r="J145" s="225">
        <v>3</v>
      </c>
      <c r="K145" s="225">
        <v>3</v>
      </c>
      <c r="L145" s="225">
        <v>3</v>
      </c>
      <c r="M145" s="225">
        <v>3</v>
      </c>
      <c r="N145" s="235">
        <v>2</v>
      </c>
      <c r="O145" s="237">
        <v>4</v>
      </c>
      <c r="P145" s="225">
        <v>3</v>
      </c>
      <c r="Q145" s="225">
        <v>4</v>
      </c>
      <c r="R145" s="225">
        <v>3</v>
      </c>
      <c r="S145" s="237">
        <v>4</v>
      </c>
      <c r="T145" s="225">
        <v>3</v>
      </c>
      <c r="U145" s="225">
        <v>3</v>
      </c>
      <c r="V145" s="237">
        <v>5</v>
      </c>
      <c r="W145" s="349">
        <v>4</v>
      </c>
      <c r="X145" s="225">
        <v>3</v>
      </c>
      <c r="Y145" s="228"/>
      <c r="Z145" s="228"/>
      <c r="AA145" s="228"/>
      <c r="AB145" s="228"/>
      <c r="AC145" s="228"/>
      <c r="AD145" s="228"/>
      <c r="AE145" s="228"/>
      <c r="AF145" s="229"/>
      <c r="AG145" s="166">
        <v>63</v>
      </c>
      <c r="AH145" s="186">
        <v>127</v>
      </c>
      <c r="AI145" s="186">
        <v>22</v>
      </c>
    </row>
    <row r="146" spans="1:35" ht="15" customHeight="1" x14ac:dyDescent="0.25">
      <c r="A146" s="476"/>
      <c r="B146" s="502"/>
      <c r="C146" s="505"/>
      <c r="D146" s="45" t="s">
        <v>427</v>
      </c>
      <c r="E146" s="46" t="s">
        <v>34</v>
      </c>
      <c r="F146" s="240">
        <v>2</v>
      </c>
      <c r="G146" s="237">
        <v>4</v>
      </c>
      <c r="H146" s="237">
        <v>4</v>
      </c>
      <c r="I146" s="237">
        <v>4</v>
      </c>
      <c r="J146" s="235">
        <v>2</v>
      </c>
      <c r="K146" s="225">
        <v>3</v>
      </c>
      <c r="L146" s="225">
        <v>3</v>
      </c>
      <c r="M146" s="237">
        <v>4</v>
      </c>
      <c r="N146" s="237">
        <v>4</v>
      </c>
      <c r="O146" s="237">
        <v>4</v>
      </c>
      <c r="P146" s="225">
        <v>3</v>
      </c>
      <c r="Q146" s="237">
        <v>5</v>
      </c>
      <c r="R146" s="239">
        <v>5</v>
      </c>
      <c r="S146" s="239">
        <v>6</v>
      </c>
      <c r="T146" s="225">
        <v>3</v>
      </c>
      <c r="U146" s="225">
        <v>3</v>
      </c>
      <c r="V146" s="225">
        <v>4</v>
      </c>
      <c r="W146" s="348">
        <v>3</v>
      </c>
      <c r="X146" s="225">
        <v>3</v>
      </c>
      <c r="Y146" s="228"/>
      <c r="Z146" s="228"/>
      <c r="AA146" s="228"/>
      <c r="AB146" s="228"/>
      <c r="AC146" s="228"/>
      <c r="AD146" s="228"/>
      <c r="AE146" s="228"/>
      <c r="AF146" s="229"/>
      <c r="AG146" s="166">
        <v>69</v>
      </c>
      <c r="AH146" s="186">
        <v>196</v>
      </c>
      <c r="AI146" s="186">
        <v>29</v>
      </c>
    </row>
    <row r="147" spans="1:35" ht="15.75" customHeight="1" thickBot="1" x14ac:dyDescent="0.3">
      <c r="A147" s="476"/>
      <c r="B147" s="502"/>
      <c r="C147" s="505"/>
      <c r="D147" s="45" t="s">
        <v>427</v>
      </c>
      <c r="E147" s="46" t="s">
        <v>35</v>
      </c>
      <c r="F147" s="224">
        <v>3</v>
      </c>
      <c r="G147" s="225">
        <v>3</v>
      </c>
      <c r="H147" s="225">
        <v>3</v>
      </c>
      <c r="I147" s="228"/>
      <c r="J147" s="228"/>
      <c r="K147" s="228"/>
      <c r="L147" s="228"/>
      <c r="M147" s="228"/>
      <c r="N147" s="228"/>
      <c r="O147" s="225">
        <v>3</v>
      </c>
      <c r="P147" s="237">
        <v>4</v>
      </c>
      <c r="Q147" s="225">
        <v>4</v>
      </c>
      <c r="R147" s="228"/>
      <c r="S147" s="237">
        <v>4</v>
      </c>
      <c r="T147" s="237">
        <v>4</v>
      </c>
      <c r="U147" s="228"/>
      <c r="V147" s="228"/>
      <c r="W147" s="348">
        <v>3</v>
      </c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31</v>
      </c>
      <c r="AH147" s="186">
        <v>227</v>
      </c>
      <c r="AI147" s="186">
        <v>27</v>
      </c>
    </row>
    <row r="148" spans="1:35" ht="15.75" hidden="1" customHeight="1" thickBot="1" x14ac:dyDescent="0.3">
      <c r="A148" s="477"/>
      <c r="B148" s="503"/>
      <c r="C148" s="506"/>
      <c r="D148" s="47" t="s">
        <v>427</v>
      </c>
      <c r="E148" s="48" t="s">
        <v>36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227</v>
      </c>
      <c r="AI148" s="187">
        <v>27</v>
      </c>
    </row>
    <row r="149" spans="1:35" ht="15" customHeight="1" x14ac:dyDescent="0.25">
      <c r="A149" s="475">
        <v>29</v>
      </c>
      <c r="B149" s="501">
        <v>29</v>
      </c>
      <c r="C149" s="504" t="s">
        <v>420</v>
      </c>
      <c r="D149" s="43" t="s">
        <v>420</v>
      </c>
      <c r="E149" s="44" t="s">
        <v>32</v>
      </c>
      <c r="F149" s="223">
        <v>3</v>
      </c>
      <c r="G149" s="222">
        <v>3</v>
      </c>
      <c r="H149" s="222">
        <v>3</v>
      </c>
      <c r="I149" s="222">
        <v>3</v>
      </c>
      <c r="J149" s="222">
        <v>3</v>
      </c>
      <c r="K149" s="236">
        <v>4</v>
      </c>
      <c r="L149" s="236">
        <v>4</v>
      </c>
      <c r="M149" s="238">
        <v>5</v>
      </c>
      <c r="N149" s="222">
        <v>3</v>
      </c>
      <c r="O149" s="236">
        <v>4</v>
      </c>
      <c r="P149" s="222">
        <v>3</v>
      </c>
      <c r="Q149" s="236">
        <v>5</v>
      </c>
      <c r="R149" s="222">
        <v>3</v>
      </c>
      <c r="S149" s="222">
        <v>3</v>
      </c>
      <c r="T149" s="222">
        <v>3</v>
      </c>
      <c r="U149" s="222">
        <v>3</v>
      </c>
      <c r="V149" s="222">
        <v>4</v>
      </c>
      <c r="W149" s="365">
        <v>4</v>
      </c>
      <c r="X149" s="222">
        <v>3</v>
      </c>
      <c r="Y149" s="226"/>
      <c r="Z149" s="226"/>
      <c r="AA149" s="226"/>
      <c r="AB149" s="226"/>
      <c r="AC149" s="226"/>
      <c r="AD149" s="226"/>
      <c r="AE149" s="226"/>
      <c r="AF149" s="227"/>
      <c r="AG149" s="184">
        <v>66</v>
      </c>
      <c r="AH149" s="185">
        <v>66</v>
      </c>
      <c r="AI149" s="185">
        <v>29</v>
      </c>
    </row>
    <row r="150" spans="1:35" ht="15" customHeight="1" x14ac:dyDescent="0.25">
      <c r="A150" s="476"/>
      <c r="B150" s="502"/>
      <c r="C150" s="505"/>
      <c r="D150" s="45" t="s">
        <v>420</v>
      </c>
      <c r="E150" s="46" t="s">
        <v>33</v>
      </c>
      <c r="F150" s="240">
        <v>2</v>
      </c>
      <c r="G150" s="225">
        <v>3</v>
      </c>
      <c r="H150" s="225">
        <v>3</v>
      </c>
      <c r="I150" s="225">
        <v>3</v>
      </c>
      <c r="J150" s="237">
        <v>4</v>
      </c>
      <c r="K150" s="237">
        <v>4</v>
      </c>
      <c r="L150" s="225">
        <v>3</v>
      </c>
      <c r="M150" s="225">
        <v>3</v>
      </c>
      <c r="N150" s="237">
        <v>4</v>
      </c>
      <c r="O150" s="237">
        <v>4</v>
      </c>
      <c r="P150" s="225">
        <v>3</v>
      </c>
      <c r="Q150" s="225">
        <v>4</v>
      </c>
      <c r="R150" s="225">
        <v>3</v>
      </c>
      <c r="S150" s="225">
        <v>3</v>
      </c>
      <c r="T150" s="225">
        <v>3</v>
      </c>
      <c r="U150" s="239">
        <v>5</v>
      </c>
      <c r="V150" s="225">
        <v>4</v>
      </c>
      <c r="W150" s="349">
        <v>4</v>
      </c>
      <c r="X150" s="225">
        <v>3</v>
      </c>
      <c r="Y150" s="228"/>
      <c r="Z150" s="228"/>
      <c r="AA150" s="228"/>
      <c r="AB150" s="228"/>
      <c r="AC150" s="228"/>
      <c r="AD150" s="228"/>
      <c r="AE150" s="228"/>
      <c r="AF150" s="229"/>
      <c r="AG150" s="166">
        <v>65</v>
      </c>
      <c r="AH150" s="186">
        <v>131</v>
      </c>
      <c r="AI150" s="186">
        <v>28</v>
      </c>
    </row>
    <row r="151" spans="1:35" ht="15" customHeight="1" x14ac:dyDescent="0.25">
      <c r="A151" s="476"/>
      <c r="B151" s="502"/>
      <c r="C151" s="505"/>
      <c r="D151" s="45" t="s">
        <v>420</v>
      </c>
      <c r="E151" s="46" t="s">
        <v>34</v>
      </c>
      <c r="F151" s="224">
        <v>3</v>
      </c>
      <c r="G151" s="237">
        <v>4</v>
      </c>
      <c r="H151" s="225">
        <v>3</v>
      </c>
      <c r="I151" s="237">
        <v>4</v>
      </c>
      <c r="J151" s="225">
        <v>3</v>
      </c>
      <c r="K151" s="225">
        <v>3</v>
      </c>
      <c r="L151" s="225">
        <v>3</v>
      </c>
      <c r="M151" s="237">
        <v>4</v>
      </c>
      <c r="N151" s="237">
        <v>4</v>
      </c>
      <c r="O151" s="237">
        <v>4</v>
      </c>
      <c r="P151" s="225">
        <v>3</v>
      </c>
      <c r="Q151" s="225">
        <v>4</v>
      </c>
      <c r="R151" s="235">
        <v>2</v>
      </c>
      <c r="S151" s="237">
        <v>4</v>
      </c>
      <c r="T151" s="225">
        <v>3</v>
      </c>
      <c r="U151" s="237">
        <v>4</v>
      </c>
      <c r="V151" s="225">
        <v>4</v>
      </c>
      <c r="W151" s="349">
        <v>4</v>
      </c>
      <c r="X151" s="225">
        <v>3</v>
      </c>
      <c r="Y151" s="228"/>
      <c r="Z151" s="228"/>
      <c r="AA151" s="228"/>
      <c r="AB151" s="228"/>
      <c r="AC151" s="228"/>
      <c r="AD151" s="228"/>
      <c r="AE151" s="228"/>
      <c r="AF151" s="229"/>
      <c r="AG151" s="166">
        <v>66</v>
      </c>
      <c r="AH151" s="186">
        <v>197</v>
      </c>
      <c r="AI151" s="186">
        <v>31</v>
      </c>
    </row>
    <row r="152" spans="1:35" ht="15.75" customHeight="1" thickBot="1" x14ac:dyDescent="0.3">
      <c r="A152" s="476"/>
      <c r="B152" s="502"/>
      <c r="C152" s="505"/>
      <c r="D152" s="45" t="s">
        <v>420</v>
      </c>
      <c r="E152" s="46" t="s">
        <v>35</v>
      </c>
      <c r="F152" s="367">
        <v>6</v>
      </c>
      <c r="G152" s="237">
        <v>4</v>
      </c>
      <c r="H152" s="225">
        <v>3</v>
      </c>
      <c r="I152" s="228"/>
      <c r="J152" s="228"/>
      <c r="K152" s="228"/>
      <c r="L152" s="228"/>
      <c r="M152" s="228"/>
      <c r="N152" s="228"/>
      <c r="O152" s="235">
        <v>2</v>
      </c>
      <c r="P152" s="225">
        <v>3</v>
      </c>
      <c r="Q152" s="225">
        <v>4</v>
      </c>
      <c r="R152" s="228"/>
      <c r="S152" s="225">
        <v>3</v>
      </c>
      <c r="T152" s="225">
        <v>3</v>
      </c>
      <c r="U152" s="228"/>
      <c r="V152" s="228"/>
      <c r="W152" s="349">
        <v>4</v>
      </c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32</v>
      </c>
      <c r="AH152" s="186">
        <v>229</v>
      </c>
      <c r="AI152" s="186">
        <v>29</v>
      </c>
    </row>
    <row r="153" spans="1:35" ht="15.75" hidden="1" customHeight="1" thickBot="1" x14ac:dyDescent="0.3">
      <c r="A153" s="477"/>
      <c r="B153" s="503"/>
      <c r="C153" s="506"/>
      <c r="D153" s="47" t="s">
        <v>420</v>
      </c>
      <c r="E153" s="48" t="s">
        <v>36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229</v>
      </c>
      <c r="AI153" s="187">
        <v>29</v>
      </c>
    </row>
    <row r="154" spans="1:35" ht="15" customHeight="1" x14ac:dyDescent="0.25">
      <c r="A154" s="475">
        <v>30</v>
      </c>
      <c r="B154" s="501">
        <v>29</v>
      </c>
      <c r="C154" s="504" t="s">
        <v>459</v>
      </c>
      <c r="D154" s="43" t="s">
        <v>459</v>
      </c>
      <c r="E154" s="44" t="s">
        <v>32</v>
      </c>
      <c r="F154" s="245">
        <v>2</v>
      </c>
      <c r="G154" s="222">
        <v>3</v>
      </c>
      <c r="H154" s="222">
        <v>3</v>
      </c>
      <c r="I154" s="236">
        <v>4</v>
      </c>
      <c r="J154" s="236">
        <v>4</v>
      </c>
      <c r="K154" s="236">
        <v>4</v>
      </c>
      <c r="L154" s="222">
        <v>3</v>
      </c>
      <c r="M154" s="222">
        <v>3</v>
      </c>
      <c r="N154" s="222">
        <v>3</v>
      </c>
      <c r="O154" s="236">
        <v>4</v>
      </c>
      <c r="P154" s="222">
        <v>3</v>
      </c>
      <c r="Q154" s="241">
        <v>3</v>
      </c>
      <c r="R154" s="236">
        <v>4</v>
      </c>
      <c r="S154" s="222">
        <v>3</v>
      </c>
      <c r="T154" s="222">
        <v>3</v>
      </c>
      <c r="U154" s="222">
        <v>3</v>
      </c>
      <c r="V154" s="236">
        <v>5</v>
      </c>
      <c r="W154" s="365">
        <v>4</v>
      </c>
      <c r="X154" s="222">
        <v>3</v>
      </c>
      <c r="Y154" s="226"/>
      <c r="Z154" s="226"/>
      <c r="AA154" s="226"/>
      <c r="AB154" s="226"/>
      <c r="AC154" s="226"/>
      <c r="AD154" s="226"/>
      <c r="AE154" s="226"/>
      <c r="AF154" s="227"/>
      <c r="AG154" s="184">
        <v>64</v>
      </c>
      <c r="AH154" s="185">
        <v>64</v>
      </c>
      <c r="AI154" s="185">
        <v>20</v>
      </c>
    </row>
    <row r="155" spans="1:35" ht="15" customHeight="1" x14ac:dyDescent="0.25">
      <c r="A155" s="476"/>
      <c r="B155" s="502"/>
      <c r="C155" s="505"/>
      <c r="D155" s="45" t="s">
        <v>459</v>
      </c>
      <c r="E155" s="46" t="s">
        <v>33</v>
      </c>
      <c r="F155" s="364">
        <v>4</v>
      </c>
      <c r="G155" s="237">
        <v>4</v>
      </c>
      <c r="H155" s="225">
        <v>3</v>
      </c>
      <c r="I155" s="237">
        <v>4</v>
      </c>
      <c r="J155" s="237">
        <v>4</v>
      </c>
      <c r="K155" s="225">
        <v>3</v>
      </c>
      <c r="L155" s="237">
        <v>4</v>
      </c>
      <c r="M155" s="225">
        <v>3</v>
      </c>
      <c r="N155" s="235">
        <v>2</v>
      </c>
      <c r="O155" s="237">
        <v>4</v>
      </c>
      <c r="P155" s="225">
        <v>3</v>
      </c>
      <c r="Q155" s="237">
        <v>5</v>
      </c>
      <c r="R155" s="225">
        <v>3</v>
      </c>
      <c r="S155" s="225">
        <v>3</v>
      </c>
      <c r="T155" s="225">
        <v>3</v>
      </c>
      <c r="U155" s="225">
        <v>3</v>
      </c>
      <c r="V155" s="239">
        <v>6</v>
      </c>
      <c r="W155" s="349">
        <v>4</v>
      </c>
      <c r="X155" s="225">
        <v>3</v>
      </c>
      <c r="Y155" s="228"/>
      <c r="Z155" s="228"/>
      <c r="AA155" s="228"/>
      <c r="AB155" s="228"/>
      <c r="AC155" s="228"/>
      <c r="AD155" s="228"/>
      <c r="AE155" s="228"/>
      <c r="AF155" s="229"/>
      <c r="AG155" s="166">
        <v>68</v>
      </c>
      <c r="AH155" s="186">
        <v>132</v>
      </c>
      <c r="AI155" s="186">
        <v>30</v>
      </c>
    </row>
    <row r="156" spans="1:35" ht="15" customHeight="1" x14ac:dyDescent="0.25">
      <c r="A156" s="476"/>
      <c r="B156" s="502"/>
      <c r="C156" s="505"/>
      <c r="D156" s="45" t="s">
        <v>459</v>
      </c>
      <c r="E156" s="46" t="s">
        <v>34</v>
      </c>
      <c r="F156" s="364">
        <v>4</v>
      </c>
      <c r="G156" s="235">
        <v>2</v>
      </c>
      <c r="H156" s="225">
        <v>3</v>
      </c>
      <c r="I156" s="235">
        <v>2</v>
      </c>
      <c r="J156" s="225">
        <v>3</v>
      </c>
      <c r="K156" s="225">
        <v>3</v>
      </c>
      <c r="L156" s="237">
        <v>4</v>
      </c>
      <c r="M156" s="237">
        <v>4</v>
      </c>
      <c r="N156" s="237">
        <v>4</v>
      </c>
      <c r="O156" s="225">
        <v>3</v>
      </c>
      <c r="P156" s="237">
        <v>4</v>
      </c>
      <c r="Q156" s="225">
        <v>4</v>
      </c>
      <c r="R156" s="225">
        <v>3</v>
      </c>
      <c r="S156" s="239">
        <v>5</v>
      </c>
      <c r="T156" s="225">
        <v>3</v>
      </c>
      <c r="U156" s="225">
        <v>3</v>
      </c>
      <c r="V156" s="225">
        <v>4</v>
      </c>
      <c r="W156" s="348">
        <v>3</v>
      </c>
      <c r="X156" s="237">
        <v>4</v>
      </c>
      <c r="Y156" s="228"/>
      <c r="Z156" s="228"/>
      <c r="AA156" s="228"/>
      <c r="AB156" s="228"/>
      <c r="AC156" s="228"/>
      <c r="AD156" s="228"/>
      <c r="AE156" s="228"/>
      <c r="AF156" s="229"/>
      <c r="AG156" s="166">
        <v>65</v>
      </c>
      <c r="AH156" s="186">
        <v>197</v>
      </c>
      <c r="AI156" s="186">
        <v>31</v>
      </c>
    </row>
    <row r="157" spans="1:35" ht="15.75" customHeight="1" thickBot="1" x14ac:dyDescent="0.3">
      <c r="A157" s="476"/>
      <c r="B157" s="502"/>
      <c r="C157" s="505"/>
      <c r="D157" s="45" t="s">
        <v>459</v>
      </c>
      <c r="E157" s="46" t="s">
        <v>35</v>
      </c>
      <c r="F157" s="224">
        <v>3</v>
      </c>
      <c r="G157" s="237">
        <v>4</v>
      </c>
      <c r="H157" s="225">
        <v>3</v>
      </c>
      <c r="I157" s="228"/>
      <c r="J157" s="228"/>
      <c r="K157" s="228"/>
      <c r="L157" s="228"/>
      <c r="M157" s="228"/>
      <c r="N157" s="228"/>
      <c r="O157" s="237">
        <v>4</v>
      </c>
      <c r="P157" s="225">
        <v>3</v>
      </c>
      <c r="Q157" s="237">
        <v>5</v>
      </c>
      <c r="R157" s="228"/>
      <c r="S157" s="237">
        <v>4</v>
      </c>
      <c r="T157" s="225">
        <v>3</v>
      </c>
      <c r="U157" s="228"/>
      <c r="V157" s="228"/>
      <c r="W157" s="348">
        <v>3</v>
      </c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32</v>
      </c>
      <c r="AH157" s="186">
        <v>229</v>
      </c>
      <c r="AI157" s="186">
        <v>29</v>
      </c>
    </row>
    <row r="158" spans="1:35" ht="15.75" hidden="1" customHeight="1" thickBot="1" x14ac:dyDescent="0.3">
      <c r="A158" s="477"/>
      <c r="B158" s="503"/>
      <c r="C158" s="506"/>
      <c r="D158" s="47" t="s">
        <v>459</v>
      </c>
      <c r="E158" s="48" t="s">
        <v>36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229</v>
      </c>
      <c r="AI158" s="187">
        <v>29</v>
      </c>
    </row>
    <row r="159" spans="1:35" ht="15" customHeight="1" x14ac:dyDescent="0.25">
      <c r="A159" s="475">
        <v>31</v>
      </c>
      <c r="B159" s="501">
        <v>31</v>
      </c>
      <c r="C159" s="504" t="s">
        <v>202</v>
      </c>
      <c r="D159" s="43" t="s">
        <v>202</v>
      </c>
      <c r="E159" s="44" t="s">
        <v>32</v>
      </c>
      <c r="F159" s="223">
        <v>3</v>
      </c>
      <c r="G159" s="222">
        <v>3</v>
      </c>
      <c r="H159" s="222">
        <v>3</v>
      </c>
      <c r="I159" s="236">
        <v>4</v>
      </c>
      <c r="J159" s="222">
        <v>3</v>
      </c>
      <c r="K159" s="222">
        <v>3</v>
      </c>
      <c r="L159" s="241">
        <v>2</v>
      </c>
      <c r="M159" s="222">
        <v>3</v>
      </c>
      <c r="N159" s="222">
        <v>3</v>
      </c>
      <c r="O159" s="222">
        <v>3</v>
      </c>
      <c r="P159" s="236">
        <v>4</v>
      </c>
      <c r="Q159" s="222">
        <v>4</v>
      </c>
      <c r="R159" s="222">
        <v>3</v>
      </c>
      <c r="S159" s="222">
        <v>3</v>
      </c>
      <c r="T159" s="222">
        <v>3</v>
      </c>
      <c r="U159" s="236">
        <v>4</v>
      </c>
      <c r="V159" s="241">
        <v>3</v>
      </c>
      <c r="W159" s="347">
        <v>3</v>
      </c>
      <c r="X159" s="222">
        <v>3</v>
      </c>
      <c r="Y159" s="226"/>
      <c r="Z159" s="226"/>
      <c r="AA159" s="226"/>
      <c r="AB159" s="226"/>
      <c r="AC159" s="226"/>
      <c r="AD159" s="226"/>
      <c r="AE159" s="226"/>
      <c r="AF159" s="227"/>
      <c r="AG159" s="184">
        <v>60</v>
      </c>
      <c r="AH159" s="185">
        <v>60</v>
      </c>
      <c r="AI159" s="185">
        <v>11</v>
      </c>
    </row>
    <row r="160" spans="1:35" ht="15" customHeight="1" x14ac:dyDescent="0.25">
      <c r="A160" s="476"/>
      <c r="B160" s="502"/>
      <c r="C160" s="505"/>
      <c r="D160" s="45" t="s">
        <v>202</v>
      </c>
      <c r="E160" s="46" t="s">
        <v>33</v>
      </c>
      <c r="F160" s="224">
        <v>3</v>
      </c>
      <c r="G160" s="225">
        <v>3</v>
      </c>
      <c r="H160" s="225">
        <v>3</v>
      </c>
      <c r="I160" s="225">
        <v>3</v>
      </c>
      <c r="J160" s="225">
        <v>3</v>
      </c>
      <c r="K160" s="237">
        <v>4</v>
      </c>
      <c r="L160" s="225">
        <v>3</v>
      </c>
      <c r="M160" s="225">
        <v>3</v>
      </c>
      <c r="N160" s="235">
        <v>2</v>
      </c>
      <c r="O160" s="235">
        <v>2</v>
      </c>
      <c r="P160" s="225">
        <v>3</v>
      </c>
      <c r="Q160" s="225">
        <v>4</v>
      </c>
      <c r="R160" s="235">
        <v>2</v>
      </c>
      <c r="S160" s="225">
        <v>3</v>
      </c>
      <c r="T160" s="225">
        <v>3</v>
      </c>
      <c r="U160" s="225">
        <v>3</v>
      </c>
      <c r="V160" s="235">
        <v>3</v>
      </c>
      <c r="W160" s="348">
        <v>3</v>
      </c>
      <c r="X160" s="225">
        <v>3</v>
      </c>
      <c r="Y160" s="228"/>
      <c r="Z160" s="228"/>
      <c r="AA160" s="228"/>
      <c r="AB160" s="228"/>
      <c r="AC160" s="228"/>
      <c r="AD160" s="228"/>
      <c r="AE160" s="228"/>
      <c r="AF160" s="229"/>
      <c r="AG160" s="166">
        <v>56</v>
      </c>
      <c r="AH160" s="186">
        <v>116</v>
      </c>
      <c r="AI160" s="186">
        <v>6</v>
      </c>
    </row>
    <row r="161" spans="1:35" ht="15" customHeight="1" x14ac:dyDescent="0.25">
      <c r="A161" s="476"/>
      <c r="B161" s="502"/>
      <c r="C161" s="505"/>
      <c r="D161" s="45" t="s">
        <v>202</v>
      </c>
      <c r="E161" s="46" t="s">
        <v>34</v>
      </c>
      <c r="F161" s="364">
        <v>4</v>
      </c>
      <c r="G161" s="237">
        <v>4</v>
      </c>
      <c r="H161" s="225">
        <v>3</v>
      </c>
      <c r="I161" s="225">
        <v>3</v>
      </c>
      <c r="J161" s="225">
        <v>3</v>
      </c>
      <c r="K161" s="225">
        <v>3</v>
      </c>
      <c r="L161" s="225">
        <v>3</v>
      </c>
      <c r="M161" s="235">
        <v>2</v>
      </c>
      <c r="N161" s="235">
        <v>2</v>
      </c>
      <c r="O161" s="225">
        <v>3</v>
      </c>
      <c r="P161" s="225">
        <v>3</v>
      </c>
      <c r="Q161" s="235">
        <v>3</v>
      </c>
      <c r="R161" s="225">
        <v>3</v>
      </c>
      <c r="S161" s="237">
        <v>4</v>
      </c>
      <c r="T161" s="237">
        <v>4</v>
      </c>
      <c r="U161" s="225">
        <v>3</v>
      </c>
      <c r="V161" s="225">
        <v>4</v>
      </c>
      <c r="W161" s="349">
        <v>4</v>
      </c>
      <c r="X161" s="239">
        <v>5</v>
      </c>
      <c r="Y161" s="228"/>
      <c r="Z161" s="228"/>
      <c r="AA161" s="228"/>
      <c r="AB161" s="228"/>
      <c r="AC161" s="228"/>
      <c r="AD161" s="228"/>
      <c r="AE161" s="228"/>
      <c r="AF161" s="229"/>
      <c r="AG161" s="166">
        <v>63</v>
      </c>
      <c r="AH161" s="186">
        <v>179</v>
      </c>
      <c r="AI161" s="186">
        <v>12</v>
      </c>
    </row>
    <row r="162" spans="1:35" ht="15.75" customHeight="1" thickBot="1" x14ac:dyDescent="0.3">
      <c r="A162" s="476"/>
      <c r="B162" s="502"/>
      <c r="C162" s="505"/>
      <c r="D162" s="45" t="s">
        <v>202</v>
      </c>
      <c r="E162" s="46" t="s">
        <v>35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179</v>
      </c>
      <c r="AI162" s="186">
        <v>31</v>
      </c>
    </row>
    <row r="163" spans="1:35" ht="15.75" hidden="1" customHeight="1" thickBot="1" x14ac:dyDescent="0.3">
      <c r="A163" s="477"/>
      <c r="B163" s="503"/>
      <c r="C163" s="506"/>
      <c r="D163" s="47" t="s">
        <v>202</v>
      </c>
      <c r="E163" s="48" t="s">
        <v>36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179</v>
      </c>
      <c r="AI163" s="187">
        <v>31</v>
      </c>
    </row>
    <row r="164" spans="1:35" ht="15" customHeight="1" x14ac:dyDescent="0.25">
      <c r="A164" s="475">
        <v>32</v>
      </c>
      <c r="B164" s="501">
        <v>32</v>
      </c>
      <c r="C164" s="504" t="s">
        <v>685</v>
      </c>
      <c r="D164" s="43" t="s">
        <v>685</v>
      </c>
      <c r="E164" s="44" t="s">
        <v>32</v>
      </c>
      <c r="F164" s="363">
        <v>4</v>
      </c>
      <c r="G164" s="238">
        <v>5</v>
      </c>
      <c r="H164" s="222">
        <v>3</v>
      </c>
      <c r="I164" s="241">
        <v>2</v>
      </c>
      <c r="J164" s="236">
        <v>4</v>
      </c>
      <c r="K164" s="222">
        <v>3</v>
      </c>
      <c r="L164" s="222">
        <v>3</v>
      </c>
      <c r="M164" s="236">
        <v>4</v>
      </c>
      <c r="N164" s="236">
        <v>4</v>
      </c>
      <c r="O164" s="222">
        <v>3</v>
      </c>
      <c r="P164" s="236">
        <v>4</v>
      </c>
      <c r="Q164" s="241">
        <v>3</v>
      </c>
      <c r="R164" s="222">
        <v>3</v>
      </c>
      <c r="S164" s="236">
        <v>4</v>
      </c>
      <c r="T164" s="222">
        <v>3</v>
      </c>
      <c r="U164" s="236">
        <v>4</v>
      </c>
      <c r="V164" s="241">
        <v>3</v>
      </c>
      <c r="W164" s="365">
        <v>4</v>
      </c>
      <c r="X164" s="236">
        <v>4</v>
      </c>
      <c r="Y164" s="226"/>
      <c r="Z164" s="226"/>
      <c r="AA164" s="226"/>
      <c r="AB164" s="226"/>
      <c r="AC164" s="226"/>
      <c r="AD164" s="226"/>
      <c r="AE164" s="226"/>
      <c r="AF164" s="227"/>
      <c r="AG164" s="184">
        <v>67</v>
      </c>
      <c r="AH164" s="185">
        <v>67</v>
      </c>
      <c r="AI164" s="185">
        <v>32</v>
      </c>
    </row>
    <row r="165" spans="1:35" ht="15" customHeight="1" x14ac:dyDescent="0.25">
      <c r="A165" s="476"/>
      <c r="B165" s="502"/>
      <c r="C165" s="505"/>
      <c r="D165" s="45" t="s">
        <v>685</v>
      </c>
      <c r="E165" s="46" t="s">
        <v>33</v>
      </c>
      <c r="F165" s="364">
        <v>4</v>
      </c>
      <c r="G165" s="225">
        <v>3</v>
      </c>
      <c r="H165" s="225">
        <v>3</v>
      </c>
      <c r="I165" s="237">
        <v>4</v>
      </c>
      <c r="J165" s="225">
        <v>3</v>
      </c>
      <c r="K165" s="225">
        <v>3</v>
      </c>
      <c r="L165" s="225">
        <v>3</v>
      </c>
      <c r="M165" s="237">
        <v>4</v>
      </c>
      <c r="N165" s="225">
        <v>3</v>
      </c>
      <c r="O165" s="235">
        <v>2</v>
      </c>
      <c r="P165" s="235">
        <v>2</v>
      </c>
      <c r="Q165" s="237">
        <v>5</v>
      </c>
      <c r="R165" s="235">
        <v>2</v>
      </c>
      <c r="S165" s="225">
        <v>3</v>
      </c>
      <c r="T165" s="225">
        <v>3</v>
      </c>
      <c r="U165" s="225">
        <v>3</v>
      </c>
      <c r="V165" s="237">
        <v>5</v>
      </c>
      <c r="W165" s="348">
        <v>3</v>
      </c>
      <c r="X165" s="235">
        <v>2</v>
      </c>
      <c r="Y165" s="228"/>
      <c r="Z165" s="228"/>
      <c r="AA165" s="228"/>
      <c r="AB165" s="228"/>
      <c r="AC165" s="228"/>
      <c r="AD165" s="228"/>
      <c r="AE165" s="228"/>
      <c r="AF165" s="229"/>
      <c r="AG165" s="166">
        <v>60</v>
      </c>
      <c r="AH165" s="186">
        <v>127</v>
      </c>
      <c r="AI165" s="186">
        <v>22</v>
      </c>
    </row>
    <row r="166" spans="1:35" ht="15" customHeight="1" x14ac:dyDescent="0.25">
      <c r="A166" s="476"/>
      <c r="B166" s="502"/>
      <c r="C166" s="505"/>
      <c r="D166" s="45" t="s">
        <v>685</v>
      </c>
      <c r="E166" s="46" t="s">
        <v>34</v>
      </c>
      <c r="F166" s="364">
        <v>4</v>
      </c>
      <c r="G166" s="237">
        <v>4</v>
      </c>
      <c r="H166" s="237">
        <v>4</v>
      </c>
      <c r="I166" s="225">
        <v>3</v>
      </c>
      <c r="J166" s="237">
        <v>4</v>
      </c>
      <c r="K166" s="225">
        <v>3</v>
      </c>
      <c r="L166" s="225">
        <v>3</v>
      </c>
      <c r="M166" s="237">
        <v>4</v>
      </c>
      <c r="N166" s="237">
        <v>4</v>
      </c>
      <c r="O166" s="235">
        <v>2</v>
      </c>
      <c r="P166" s="225">
        <v>3</v>
      </c>
      <c r="Q166" s="237">
        <v>5</v>
      </c>
      <c r="R166" s="225">
        <v>3</v>
      </c>
      <c r="S166" s="237">
        <v>4</v>
      </c>
      <c r="T166" s="225">
        <v>3</v>
      </c>
      <c r="U166" s="239">
        <v>5</v>
      </c>
      <c r="V166" s="225">
        <v>4</v>
      </c>
      <c r="W166" s="349">
        <v>4</v>
      </c>
      <c r="X166" s="225">
        <v>3</v>
      </c>
      <c r="Y166" s="228"/>
      <c r="Z166" s="228"/>
      <c r="AA166" s="228"/>
      <c r="AB166" s="228"/>
      <c r="AC166" s="228"/>
      <c r="AD166" s="228"/>
      <c r="AE166" s="228"/>
      <c r="AF166" s="229"/>
      <c r="AG166" s="166">
        <v>69</v>
      </c>
      <c r="AH166" s="186">
        <v>196</v>
      </c>
      <c r="AI166" s="186">
        <v>29</v>
      </c>
    </row>
    <row r="167" spans="1:35" ht="15.75" customHeight="1" thickBot="1" x14ac:dyDescent="0.3">
      <c r="A167" s="476"/>
      <c r="B167" s="502"/>
      <c r="C167" s="505"/>
      <c r="D167" s="45" t="s">
        <v>685</v>
      </c>
      <c r="E167" s="46" t="s">
        <v>35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196</v>
      </c>
      <c r="AI167" s="186">
        <v>32</v>
      </c>
    </row>
    <row r="168" spans="1:35" ht="15.75" hidden="1" customHeight="1" thickBot="1" x14ac:dyDescent="0.3">
      <c r="A168" s="477"/>
      <c r="B168" s="503"/>
      <c r="C168" s="506"/>
      <c r="D168" s="47" t="s">
        <v>685</v>
      </c>
      <c r="E168" s="48" t="s">
        <v>36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196</v>
      </c>
      <c r="AI168" s="187">
        <v>32</v>
      </c>
    </row>
    <row r="169" spans="1:35" ht="15" customHeight="1" x14ac:dyDescent="0.25">
      <c r="A169" s="475">
        <v>33</v>
      </c>
      <c r="B169" s="501">
        <v>33</v>
      </c>
      <c r="C169" s="504" t="s">
        <v>683</v>
      </c>
      <c r="D169" s="43" t="s">
        <v>683</v>
      </c>
      <c r="E169" s="44" t="s">
        <v>32</v>
      </c>
      <c r="F169" s="223">
        <v>3</v>
      </c>
      <c r="G169" s="236">
        <v>4</v>
      </c>
      <c r="H169" s="238">
        <v>5</v>
      </c>
      <c r="I169" s="222">
        <v>3</v>
      </c>
      <c r="J169" s="222">
        <v>3</v>
      </c>
      <c r="K169" s="236">
        <v>4</v>
      </c>
      <c r="L169" s="222">
        <v>3</v>
      </c>
      <c r="M169" s="238">
        <v>5</v>
      </c>
      <c r="N169" s="241">
        <v>2</v>
      </c>
      <c r="O169" s="238">
        <v>5</v>
      </c>
      <c r="P169" s="222">
        <v>3</v>
      </c>
      <c r="Q169" s="222">
        <v>4</v>
      </c>
      <c r="R169" s="222">
        <v>3</v>
      </c>
      <c r="S169" s="222">
        <v>3</v>
      </c>
      <c r="T169" s="222">
        <v>3</v>
      </c>
      <c r="U169" s="238">
        <v>5</v>
      </c>
      <c r="V169" s="238">
        <v>6</v>
      </c>
      <c r="W169" s="347">
        <v>3</v>
      </c>
      <c r="X169" s="236">
        <v>4</v>
      </c>
      <c r="Y169" s="226"/>
      <c r="Z169" s="226"/>
      <c r="AA169" s="226"/>
      <c r="AB169" s="226"/>
      <c r="AC169" s="226"/>
      <c r="AD169" s="226"/>
      <c r="AE169" s="226"/>
      <c r="AF169" s="227"/>
      <c r="AG169" s="184">
        <v>71</v>
      </c>
      <c r="AH169" s="185">
        <v>71</v>
      </c>
      <c r="AI169" s="185">
        <v>48</v>
      </c>
    </row>
    <row r="170" spans="1:35" ht="15" customHeight="1" x14ac:dyDescent="0.25">
      <c r="A170" s="476"/>
      <c r="B170" s="502"/>
      <c r="C170" s="505"/>
      <c r="D170" s="45" t="s">
        <v>683</v>
      </c>
      <c r="E170" s="46" t="s">
        <v>33</v>
      </c>
      <c r="F170" s="224">
        <v>3</v>
      </c>
      <c r="G170" s="225">
        <v>3</v>
      </c>
      <c r="H170" s="225">
        <v>3</v>
      </c>
      <c r="I170" s="237">
        <v>4</v>
      </c>
      <c r="J170" s="237">
        <v>4</v>
      </c>
      <c r="K170" s="235">
        <v>2</v>
      </c>
      <c r="L170" s="225">
        <v>3</v>
      </c>
      <c r="M170" s="225">
        <v>3</v>
      </c>
      <c r="N170" s="235">
        <v>2</v>
      </c>
      <c r="O170" s="237">
        <v>4</v>
      </c>
      <c r="P170" s="225">
        <v>3</v>
      </c>
      <c r="Q170" s="225">
        <v>4</v>
      </c>
      <c r="R170" s="225">
        <v>3</v>
      </c>
      <c r="S170" s="225">
        <v>3</v>
      </c>
      <c r="T170" s="225">
        <v>3</v>
      </c>
      <c r="U170" s="239">
        <v>5</v>
      </c>
      <c r="V170" s="225">
        <v>4</v>
      </c>
      <c r="W170" s="349">
        <v>4</v>
      </c>
      <c r="X170" s="225">
        <v>3</v>
      </c>
      <c r="Y170" s="228"/>
      <c r="Z170" s="228"/>
      <c r="AA170" s="228"/>
      <c r="AB170" s="228"/>
      <c r="AC170" s="228"/>
      <c r="AD170" s="228"/>
      <c r="AE170" s="228"/>
      <c r="AF170" s="229"/>
      <c r="AG170" s="166">
        <v>63</v>
      </c>
      <c r="AH170" s="186">
        <v>134</v>
      </c>
      <c r="AI170" s="186">
        <v>32</v>
      </c>
    </row>
    <row r="171" spans="1:35" ht="15" customHeight="1" x14ac:dyDescent="0.25">
      <c r="A171" s="476"/>
      <c r="B171" s="502"/>
      <c r="C171" s="505"/>
      <c r="D171" s="45" t="s">
        <v>683</v>
      </c>
      <c r="E171" s="46" t="s">
        <v>34</v>
      </c>
      <c r="F171" s="224">
        <v>3</v>
      </c>
      <c r="G171" s="225">
        <v>3</v>
      </c>
      <c r="H171" s="225">
        <v>3</v>
      </c>
      <c r="I171" s="239">
        <v>6</v>
      </c>
      <c r="J171" s="235">
        <v>2</v>
      </c>
      <c r="K171" s="225">
        <v>3</v>
      </c>
      <c r="L171" s="225">
        <v>3</v>
      </c>
      <c r="M171" s="237">
        <v>4</v>
      </c>
      <c r="N171" s="237">
        <v>4</v>
      </c>
      <c r="O171" s="225">
        <v>3</v>
      </c>
      <c r="P171" s="225">
        <v>3</v>
      </c>
      <c r="Q171" s="237">
        <v>5</v>
      </c>
      <c r="R171" s="235">
        <v>2</v>
      </c>
      <c r="S171" s="225">
        <v>3</v>
      </c>
      <c r="T171" s="225">
        <v>3</v>
      </c>
      <c r="U171" s="225">
        <v>3</v>
      </c>
      <c r="V171" s="235">
        <v>3</v>
      </c>
      <c r="W171" s="366">
        <v>5</v>
      </c>
      <c r="X171" s="225">
        <v>3</v>
      </c>
      <c r="Y171" s="228"/>
      <c r="Z171" s="228"/>
      <c r="AA171" s="228"/>
      <c r="AB171" s="228"/>
      <c r="AC171" s="228"/>
      <c r="AD171" s="228"/>
      <c r="AE171" s="228"/>
      <c r="AF171" s="229"/>
      <c r="AG171" s="166">
        <v>64</v>
      </c>
      <c r="AH171" s="186">
        <v>198</v>
      </c>
      <c r="AI171" s="186">
        <v>33</v>
      </c>
    </row>
    <row r="172" spans="1:35" ht="15.75" customHeight="1" thickBot="1" x14ac:dyDescent="0.3">
      <c r="A172" s="476"/>
      <c r="B172" s="502"/>
      <c r="C172" s="505"/>
      <c r="D172" s="45" t="s">
        <v>683</v>
      </c>
      <c r="E172" s="46" t="s">
        <v>35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198</v>
      </c>
      <c r="AI172" s="186">
        <v>33</v>
      </c>
    </row>
    <row r="173" spans="1:35" ht="15.75" hidden="1" customHeight="1" thickBot="1" x14ac:dyDescent="0.3">
      <c r="A173" s="477"/>
      <c r="B173" s="503"/>
      <c r="C173" s="506"/>
      <c r="D173" s="47" t="s">
        <v>683</v>
      </c>
      <c r="E173" s="48" t="s">
        <v>36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198</v>
      </c>
      <c r="AI173" s="187">
        <v>33</v>
      </c>
    </row>
    <row r="174" spans="1:35" ht="15" customHeight="1" x14ac:dyDescent="0.25">
      <c r="A174" s="475">
        <v>34</v>
      </c>
      <c r="B174" s="501">
        <v>33</v>
      </c>
      <c r="C174" s="504" t="s">
        <v>599</v>
      </c>
      <c r="D174" s="43" t="s">
        <v>599</v>
      </c>
      <c r="E174" s="44" t="s">
        <v>32</v>
      </c>
      <c r="F174" s="245">
        <v>2</v>
      </c>
      <c r="G174" s="236">
        <v>4</v>
      </c>
      <c r="H174" s="222">
        <v>3</v>
      </c>
      <c r="I174" s="222">
        <v>3</v>
      </c>
      <c r="J174" s="222">
        <v>3</v>
      </c>
      <c r="K174" s="222">
        <v>3</v>
      </c>
      <c r="L174" s="236">
        <v>4</v>
      </c>
      <c r="M174" s="222">
        <v>3</v>
      </c>
      <c r="N174" s="238">
        <v>5</v>
      </c>
      <c r="O174" s="222">
        <v>3</v>
      </c>
      <c r="P174" s="222">
        <v>3</v>
      </c>
      <c r="Q174" s="222">
        <v>4</v>
      </c>
      <c r="R174" s="236">
        <v>4</v>
      </c>
      <c r="S174" s="222">
        <v>3</v>
      </c>
      <c r="T174" s="222">
        <v>3</v>
      </c>
      <c r="U174" s="222">
        <v>3</v>
      </c>
      <c r="V174" s="241">
        <v>3</v>
      </c>
      <c r="W174" s="365">
        <v>4</v>
      </c>
      <c r="X174" s="241">
        <v>2</v>
      </c>
      <c r="Y174" s="226"/>
      <c r="Z174" s="226"/>
      <c r="AA174" s="226"/>
      <c r="AB174" s="226"/>
      <c r="AC174" s="226"/>
      <c r="AD174" s="226"/>
      <c r="AE174" s="226"/>
      <c r="AF174" s="227"/>
      <c r="AG174" s="184">
        <v>62</v>
      </c>
      <c r="AH174" s="185">
        <v>62</v>
      </c>
      <c r="AI174" s="185">
        <v>16</v>
      </c>
    </row>
    <row r="175" spans="1:35" ht="15" customHeight="1" x14ac:dyDescent="0.25">
      <c r="A175" s="476"/>
      <c r="B175" s="502"/>
      <c r="C175" s="505"/>
      <c r="D175" s="45" t="s">
        <v>599</v>
      </c>
      <c r="E175" s="46" t="s">
        <v>33</v>
      </c>
      <c r="F175" s="364">
        <v>4</v>
      </c>
      <c r="G175" s="225">
        <v>3</v>
      </c>
      <c r="H175" s="225">
        <v>3</v>
      </c>
      <c r="I175" s="225">
        <v>3</v>
      </c>
      <c r="J175" s="237">
        <v>4</v>
      </c>
      <c r="K175" s="237">
        <v>4</v>
      </c>
      <c r="L175" s="235">
        <v>2</v>
      </c>
      <c r="M175" s="225">
        <v>3</v>
      </c>
      <c r="N175" s="225">
        <v>3</v>
      </c>
      <c r="O175" s="225">
        <v>3</v>
      </c>
      <c r="P175" s="235">
        <v>2</v>
      </c>
      <c r="Q175" s="237">
        <v>5</v>
      </c>
      <c r="R175" s="235">
        <v>2</v>
      </c>
      <c r="S175" s="239">
        <v>7</v>
      </c>
      <c r="T175" s="237">
        <v>4</v>
      </c>
      <c r="U175" s="237">
        <v>4</v>
      </c>
      <c r="V175" s="225">
        <v>4</v>
      </c>
      <c r="W175" s="349">
        <v>4</v>
      </c>
      <c r="X175" s="235">
        <v>2</v>
      </c>
      <c r="Y175" s="228"/>
      <c r="Z175" s="228"/>
      <c r="AA175" s="228"/>
      <c r="AB175" s="228"/>
      <c r="AC175" s="228"/>
      <c r="AD175" s="228"/>
      <c r="AE175" s="228"/>
      <c r="AF175" s="229"/>
      <c r="AG175" s="166">
        <v>66</v>
      </c>
      <c r="AH175" s="186">
        <v>128</v>
      </c>
      <c r="AI175" s="186">
        <v>25</v>
      </c>
    </row>
    <row r="176" spans="1:35" ht="15" customHeight="1" x14ac:dyDescent="0.25">
      <c r="A176" s="476"/>
      <c r="B176" s="502"/>
      <c r="C176" s="505"/>
      <c r="D176" s="45" t="s">
        <v>599</v>
      </c>
      <c r="E176" s="46" t="s">
        <v>34</v>
      </c>
      <c r="F176" s="367">
        <v>7</v>
      </c>
      <c r="G176" s="239">
        <v>5</v>
      </c>
      <c r="H176" s="237">
        <v>4</v>
      </c>
      <c r="I176" s="237">
        <v>4</v>
      </c>
      <c r="J176" s="225">
        <v>3</v>
      </c>
      <c r="K176" s="225">
        <v>3</v>
      </c>
      <c r="L176" s="225">
        <v>3</v>
      </c>
      <c r="M176" s="225">
        <v>3</v>
      </c>
      <c r="N176" s="237">
        <v>4</v>
      </c>
      <c r="O176" s="225">
        <v>3</v>
      </c>
      <c r="P176" s="225">
        <v>3</v>
      </c>
      <c r="Q176" s="237">
        <v>5</v>
      </c>
      <c r="R176" s="225">
        <v>3</v>
      </c>
      <c r="S176" s="225">
        <v>3</v>
      </c>
      <c r="T176" s="225">
        <v>3</v>
      </c>
      <c r="U176" s="235">
        <v>2</v>
      </c>
      <c r="V176" s="225">
        <v>4</v>
      </c>
      <c r="W176" s="349">
        <v>4</v>
      </c>
      <c r="X176" s="237">
        <v>4</v>
      </c>
      <c r="Y176" s="228"/>
      <c r="Z176" s="228"/>
      <c r="AA176" s="228"/>
      <c r="AB176" s="228"/>
      <c r="AC176" s="228"/>
      <c r="AD176" s="228"/>
      <c r="AE176" s="228"/>
      <c r="AF176" s="229"/>
      <c r="AG176" s="166">
        <v>70</v>
      </c>
      <c r="AH176" s="186">
        <v>198</v>
      </c>
      <c r="AI176" s="186">
        <v>33</v>
      </c>
    </row>
    <row r="177" spans="1:35" ht="15.75" customHeight="1" thickBot="1" x14ac:dyDescent="0.3">
      <c r="A177" s="476"/>
      <c r="B177" s="502"/>
      <c r="C177" s="505"/>
      <c r="D177" s="45" t="s">
        <v>599</v>
      </c>
      <c r="E177" s="46" t="s">
        <v>35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198</v>
      </c>
      <c r="AI177" s="186">
        <v>33</v>
      </c>
    </row>
    <row r="178" spans="1:35" ht="15.75" hidden="1" customHeight="1" thickBot="1" x14ac:dyDescent="0.3">
      <c r="A178" s="477"/>
      <c r="B178" s="503"/>
      <c r="C178" s="506"/>
      <c r="D178" s="47" t="s">
        <v>599</v>
      </c>
      <c r="E178" s="48" t="s">
        <v>36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198</v>
      </c>
      <c r="AI178" s="187">
        <v>33</v>
      </c>
    </row>
    <row r="179" spans="1:35" ht="15" customHeight="1" x14ac:dyDescent="0.25">
      <c r="A179" s="475">
        <v>35</v>
      </c>
      <c r="B179" s="501">
        <v>35</v>
      </c>
      <c r="C179" s="504" t="s">
        <v>475</v>
      </c>
      <c r="D179" s="43" t="s">
        <v>475</v>
      </c>
      <c r="E179" s="44" t="s">
        <v>32</v>
      </c>
      <c r="F179" s="223">
        <v>3</v>
      </c>
      <c r="G179" s="236">
        <v>4</v>
      </c>
      <c r="H179" s="236">
        <v>4</v>
      </c>
      <c r="I179" s="238">
        <v>5</v>
      </c>
      <c r="J179" s="222">
        <v>3</v>
      </c>
      <c r="K179" s="222">
        <v>3</v>
      </c>
      <c r="L179" s="222">
        <v>3</v>
      </c>
      <c r="M179" s="236">
        <v>4</v>
      </c>
      <c r="N179" s="222">
        <v>3</v>
      </c>
      <c r="O179" s="222">
        <v>3</v>
      </c>
      <c r="P179" s="222">
        <v>3</v>
      </c>
      <c r="Q179" s="236">
        <v>5</v>
      </c>
      <c r="R179" s="222">
        <v>3</v>
      </c>
      <c r="S179" s="222">
        <v>3</v>
      </c>
      <c r="T179" s="222">
        <v>3</v>
      </c>
      <c r="U179" s="238">
        <v>5</v>
      </c>
      <c r="V179" s="241">
        <v>3</v>
      </c>
      <c r="W179" s="365">
        <v>4</v>
      </c>
      <c r="X179" s="241">
        <v>2</v>
      </c>
      <c r="Y179" s="226"/>
      <c r="Z179" s="226"/>
      <c r="AA179" s="226"/>
      <c r="AB179" s="226"/>
      <c r="AC179" s="226"/>
      <c r="AD179" s="226"/>
      <c r="AE179" s="226"/>
      <c r="AF179" s="227"/>
      <c r="AG179" s="184">
        <v>66</v>
      </c>
      <c r="AH179" s="185">
        <v>66</v>
      </c>
      <c r="AI179" s="185">
        <v>29</v>
      </c>
    </row>
    <row r="180" spans="1:35" ht="15" customHeight="1" x14ac:dyDescent="0.25">
      <c r="A180" s="476"/>
      <c r="B180" s="502"/>
      <c r="C180" s="505"/>
      <c r="D180" s="45" t="s">
        <v>475</v>
      </c>
      <c r="E180" s="46" t="s">
        <v>33</v>
      </c>
      <c r="F180" s="224">
        <v>3</v>
      </c>
      <c r="G180" s="225">
        <v>3</v>
      </c>
      <c r="H180" s="225">
        <v>3</v>
      </c>
      <c r="I180" s="225">
        <v>3</v>
      </c>
      <c r="J180" s="235">
        <v>2</v>
      </c>
      <c r="K180" s="237">
        <v>4</v>
      </c>
      <c r="L180" s="237">
        <v>4</v>
      </c>
      <c r="M180" s="225">
        <v>3</v>
      </c>
      <c r="N180" s="237">
        <v>4</v>
      </c>
      <c r="O180" s="225">
        <v>3</v>
      </c>
      <c r="P180" s="225">
        <v>3</v>
      </c>
      <c r="Q180" s="237">
        <v>5</v>
      </c>
      <c r="R180" s="237">
        <v>4</v>
      </c>
      <c r="S180" s="237">
        <v>4</v>
      </c>
      <c r="T180" s="225">
        <v>3</v>
      </c>
      <c r="U180" s="239">
        <v>5</v>
      </c>
      <c r="V180" s="235">
        <v>3</v>
      </c>
      <c r="W180" s="348">
        <v>3</v>
      </c>
      <c r="X180" s="225">
        <v>3</v>
      </c>
      <c r="Y180" s="228"/>
      <c r="Z180" s="228"/>
      <c r="AA180" s="228"/>
      <c r="AB180" s="228"/>
      <c r="AC180" s="228"/>
      <c r="AD180" s="228"/>
      <c r="AE180" s="228"/>
      <c r="AF180" s="229"/>
      <c r="AG180" s="166">
        <v>65</v>
      </c>
      <c r="AH180" s="186">
        <v>131</v>
      </c>
      <c r="AI180" s="186">
        <v>28</v>
      </c>
    </row>
    <row r="181" spans="1:35" ht="15" customHeight="1" x14ac:dyDescent="0.25">
      <c r="A181" s="476"/>
      <c r="B181" s="502"/>
      <c r="C181" s="505"/>
      <c r="D181" s="45" t="s">
        <v>475</v>
      </c>
      <c r="E181" s="46" t="s">
        <v>34</v>
      </c>
      <c r="F181" s="240">
        <v>2</v>
      </c>
      <c r="G181" s="237">
        <v>4</v>
      </c>
      <c r="H181" s="237">
        <v>4</v>
      </c>
      <c r="I181" s="237">
        <v>4</v>
      </c>
      <c r="J181" s="235">
        <v>2</v>
      </c>
      <c r="K181" s="237">
        <v>4</v>
      </c>
      <c r="L181" s="225">
        <v>3</v>
      </c>
      <c r="M181" s="239">
        <v>5</v>
      </c>
      <c r="N181" s="237">
        <v>4</v>
      </c>
      <c r="O181" s="225">
        <v>3</v>
      </c>
      <c r="P181" s="225">
        <v>3</v>
      </c>
      <c r="Q181" s="237">
        <v>5</v>
      </c>
      <c r="R181" s="225">
        <v>3</v>
      </c>
      <c r="S181" s="239">
        <v>5</v>
      </c>
      <c r="T181" s="237">
        <v>4</v>
      </c>
      <c r="U181" s="225">
        <v>3</v>
      </c>
      <c r="V181" s="235">
        <v>3</v>
      </c>
      <c r="W181" s="366">
        <v>5</v>
      </c>
      <c r="X181" s="235">
        <v>2</v>
      </c>
      <c r="Y181" s="228"/>
      <c r="Z181" s="228"/>
      <c r="AA181" s="228"/>
      <c r="AB181" s="228"/>
      <c r="AC181" s="228"/>
      <c r="AD181" s="228"/>
      <c r="AE181" s="228"/>
      <c r="AF181" s="229"/>
      <c r="AG181" s="166">
        <v>68</v>
      </c>
      <c r="AH181" s="186">
        <v>199</v>
      </c>
      <c r="AI181" s="186">
        <v>35</v>
      </c>
    </row>
    <row r="182" spans="1:35" ht="15.75" customHeight="1" thickBot="1" x14ac:dyDescent="0.3">
      <c r="A182" s="476"/>
      <c r="B182" s="502"/>
      <c r="C182" s="505"/>
      <c r="D182" s="45" t="s">
        <v>475</v>
      </c>
      <c r="E182" s="46" t="s">
        <v>35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199</v>
      </c>
      <c r="AI182" s="186">
        <v>35</v>
      </c>
    </row>
    <row r="183" spans="1:35" ht="15.75" hidden="1" customHeight="1" thickBot="1" x14ac:dyDescent="0.3">
      <c r="A183" s="477"/>
      <c r="B183" s="503"/>
      <c r="C183" s="506"/>
      <c r="D183" s="47" t="s">
        <v>475</v>
      </c>
      <c r="E183" s="48" t="s">
        <v>36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199</v>
      </c>
      <c r="AI183" s="187">
        <v>35</v>
      </c>
    </row>
    <row r="184" spans="1:35" ht="15" customHeight="1" x14ac:dyDescent="0.25">
      <c r="A184" s="475">
        <v>36</v>
      </c>
      <c r="B184" s="501">
        <v>36</v>
      </c>
      <c r="C184" s="504" t="s">
        <v>503</v>
      </c>
      <c r="D184" s="43" t="s">
        <v>503</v>
      </c>
      <c r="E184" s="44" t="s">
        <v>32</v>
      </c>
      <c r="F184" s="368">
        <v>5</v>
      </c>
      <c r="G184" s="236">
        <v>4</v>
      </c>
      <c r="H184" s="222">
        <v>3</v>
      </c>
      <c r="I184" s="222">
        <v>3</v>
      </c>
      <c r="J184" s="241">
        <v>2</v>
      </c>
      <c r="K184" s="222">
        <v>3</v>
      </c>
      <c r="L184" s="236">
        <v>4</v>
      </c>
      <c r="M184" s="238">
        <v>5</v>
      </c>
      <c r="N184" s="241">
        <v>2</v>
      </c>
      <c r="O184" s="222">
        <v>3</v>
      </c>
      <c r="P184" s="241">
        <v>2</v>
      </c>
      <c r="Q184" s="222">
        <v>4</v>
      </c>
      <c r="R184" s="236">
        <v>4</v>
      </c>
      <c r="S184" s="238">
        <v>5</v>
      </c>
      <c r="T184" s="236">
        <v>4</v>
      </c>
      <c r="U184" s="222">
        <v>3</v>
      </c>
      <c r="V184" s="236">
        <v>5</v>
      </c>
      <c r="W184" s="365">
        <v>4</v>
      </c>
      <c r="X184" s="222">
        <v>3</v>
      </c>
      <c r="Y184" s="226"/>
      <c r="Z184" s="226"/>
      <c r="AA184" s="226"/>
      <c r="AB184" s="226"/>
      <c r="AC184" s="226"/>
      <c r="AD184" s="226"/>
      <c r="AE184" s="226"/>
      <c r="AF184" s="227"/>
      <c r="AG184" s="184">
        <v>68</v>
      </c>
      <c r="AH184" s="185">
        <v>68</v>
      </c>
      <c r="AI184" s="185">
        <v>35</v>
      </c>
    </row>
    <row r="185" spans="1:35" ht="15" customHeight="1" x14ac:dyDescent="0.25">
      <c r="A185" s="476"/>
      <c r="B185" s="502"/>
      <c r="C185" s="505"/>
      <c r="D185" s="45" t="s">
        <v>503</v>
      </c>
      <c r="E185" s="46" t="s">
        <v>33</v>
      </c>
      <c r="F185" s="367">
        <v>5</v>
      </c>
      <c r="G185" s="225">
        <v>3</v>
      </c>
      <c r="H185" s="225">
        <v>3</v>
      </c>
      <c r="I185" s="235">
        <v>2</v>
      </c>
      <c r="J185" s="225">
        <v>3</v>
      </c>
      <c r="K185" s="225">
        <v>3</v>
      </c>
      <c r="L185" s="239">
        <v>5</v>
      </c>
      <c r="M185" s="225">
        <v>3</v>
      </c>
      <c r="N185" s="235">
        <v>2</v>
      </c>
      <c r="O185" s="225">
        <v>3</v>
      </c>
      <c r="P185" s="235">
        <v>2</v>
      </c>
      <c r="Q185" s="239">
        <v>6</v>
      </c>
      <c r="R185" s="237">
        <v>4</v>
      </c>
      <c r="S185" s="237">
        <v>4</v>
      </c>
      <c r="T185" s="225">
        <v>3</v>
      </c>
      <c r="U185" s="237">
        <v>4</v>
      </c>
      <c r="V185" s="237">
        <v>5</v>
      </c>
      <c r="W185" s="348">
        <v>3</v>
      </c>
      <c r="X185" s="225">
        <v>3</v>
      </c>
      <c r="Y185" s="228"/>
      <c r="Z185" s="228"/>
      <c r="AA185" s="228"/>
      <c r="AB185" s="228"/>
      <c r="AC185" s="228"/>
      <c r="AD185" s="228"/>
      <c r="AE185" s="228"/>
      <c r="AF185" s="229"/>
      <c r="AG185" s="166">
        <v>66</v>
      </c>
      <c r="AH185" s="186">
        <v>134</v>
      </c>
      <c r="AI185" s="186">
        <v>32</v>
      </c>
    </row>
    <row r="186" spans="1:35" ht="15" customHeight="1" x14ac:dyDescent="0.25">
      <c r="A186" s="476"/>
      <c r="B186" s="502"/>
      <c r="C186" s="505"/>
      <c r="D186" s="45" t="s">
        <v>503</v>
      </c>
      <c r="E186" s="46" t="s">
        <v>34</v>
      </c>
      <c r="F186" s="224">
        <v>3</v>
      </c>
      <c r="G186" s="237">
        <v>4</v>
      </c>
      <c r="H186" s="225">
        <v>3</v>
      </c>
      <c r="I186" s="225">
        <v>3</v>
      </c>
      <c r="J186" s="225">
        <v>3</v>
      </c>
      <c r="K186" s="225">
        <v>3</v>
      </c>
      <c r="L186" s="239">
        <v>5</v>
      </c>
      <c r="M186" s="235">
        <v>2</v>
      </c>
      <c r="N186" s="235">
        <v>2</v>
      </c>
      <c r="O186" s="237">
        <v>4</v>
      </c>
      <c r="P186" s="225">
        <v>3</v>
      </c>
      <c r="Q186" s="237">
        <v>5</v>
      </c>
      <c r="R186" s="235">
        <v>2</v>
      </c>
      <c r="S186" s="225">
        <v>3</v>
      </c>
      <c r="T186" s="225">
        <v>3</v>
      </c>
      <c r="U186" s="237">
        <v>4</v>
      </c>
      <c r="V186" s="237">
        <v>5</v>
      </c>
      <c r="W186" s="366">
        <v>5</v>
      </c>
      <c r="X186" s="237">
        <v>4</v>
      </c>
      <c r="Y186" s="228"/>
      <c r="Z186" s="228"/>
      <c r="AA186" s="228"/>
      <c r="AB186" s="228"/>
      <c r="AC186" s="228"/>
      <c r="AD186" s="228"/>
      <c r="AE186" s="228"/>
      <c r="AF186" s="229"/>
      <c r="AG186" s="166">
        <v>66</v>
      </c>
      <c r="AH186" s="186">
        <v>200</v>
      </c>
      <c r="AI186" s="186">
        <v>36</v>
      </c>
    </row>
    <row r="187" spans="1:35" ht="15.75" customHeight="1" thickBot="1" x14ac:dyDescent="0.3">
      <c r="A187" s="476"/>
      <c r="B187" s="502"/>
      <c r="C187" s="505"/>
      <c r="D187" s="45" t="s">
        <v>503</v>
      </c>
      <c r="E187" s="46" t="s">
        <v>35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200</v>
      </c>
      <c r="AI187" s="186">
        <v>36</v>
      </c>
    </row>
    <row r="188" spans="1:35" ht="15.75" hidden="1" customHeight="1" thickBot="1" x14ac:dyDescent="0.3">
      <c r="A188" s="477"/>
      <c r="B188" s="503"/>
      <c r="C188" s="506"/>
      <c r="D188" s="47" t="s">
        <v>503</v>
      </c>
      <c r="E188" s="48" t="s">
        <v>36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200</v>
      </c>
      <c r="AI188" s="187">
        <v>36</v>
      </c>
    </row>
    <row r="189" spans="1:35" ht="15" customHeight="1" x14ac:dyDescent="0.25">
      <c r="A189" s="475">
        <v>37</v>
      </c>
      <c r="B189" s="501">
        <v>36</v>
      </c>
      <c r="C189" s="504" t="s">
        <v>686</v>
      </c>
      <c r="D189" s="43" t="s">
        <v>686</v>
      </c>
      <c r="E189" s="44" t="s">
        <v>32</v>
      </c>
      <c r="F189" s="223">
        <v>3</v>
      </c>
      <c r="G189" s="236">
        <v>4</v>
      </c>
      <c r="H189" s="236">
        <v>4</v>
      </c>
      <c r="I189" s="236">
        <v>4</v>
      </c>
      <c r="J189" s="236">
        <v>4</v>
      </c>
      <c r="K189" s="222">
        <v>3</v>
      </c>
      <c r="L189" s="238">
        <v>5</v>
      </c>
      <c r="M189" s="222">
        <v>3</v>
      </c>
      <c r="N189" s="222">
        <v>3</v>
      </c>
      <c r="O189" s="236">
        <v>4</v>
      </c>
      <c r="P189" s="222">
        <v>3</v>
      </c>
      <c r="Q189" s="238">
        <v>6</v>
      </c>
      <c r="R189" s="236">
        <v>4</v>
      </c>
      <c r="S189" s="236">
        <v>4</v>
      </c>
      <c r="T189" s="236">
        <v>4</v>
      </c>
      <c r="U189" s="236">
        <v>4</v>
      </c>
      <c r="V189" s="241">
        <v>3</v>
      </c>
      <c r="W189" s="347">
        <v>3</v>
      </c>
      <c r="X189" s="241">
        <v>2</v>
      </c>
      <c r="Y189" s="226"/>
      <c r="Z189" s="226"/>
      <c r="AA189" s="226"/>
      <c r="AB189" s="226"/>
      <c r="AC189" s="226"/>
      <c r="AD189" s="226"/>
      <c r="AE189" s="226"/>
      <c r="AF189" s="227"/>
      <c r="AG189" s="184">
        <v>70</v>
      </c>
      <c r="AH189" s="185">
        <v>70</v>
      </c>
      <c r="AI189" s="185">
        <v>42</v>
      </c>
    </row>
    <row r="190" spans="1:35" ht="15" customHeight="1" x14ac:dyDescent="0.25">
      <c r="A190" s="476"/>
      <c r="B190" s="502"/>
      <c r="C190" s="505"/>
      <c r="D190" s="45" t="s">
        <v>686</v>
      </c>
      <c r="E190" s="46" t="s">
        <v>33</v>
      </c>
      <c r="F190" s="224">
        <v>3</v>
      </c>
      <c r="G190" s="225">
        <v>3</v>
      </c>
      <c r="H190" s="225">
        <v>3</v>
      </c>
      <c r="I190" s="225">
        <v>3</v>
      </c>
      <c r="J190" s="225">
        <v>3</v>
      </c>
      <c r="K190" s="237">
        <v>4</v>
      </c>
      <c r="L190" s="237">
        <v>4</v>
      </c>
      <c r="M190" s="235">
        <v>2</v>
      </c>
      <c r="N190" s="235">
        <v>2</v>
      </c>
      <c r="O190" s="225">
        <v>3</v>
      </c>
      <c r="P190" s="237">
        <v>4</v>
      </c>
      <c r="Q190" s="237">
        <v>5</v>
      </c>
      <c r="R190" s="237">
        <v>4</v>
      </c>
      <c r="S190" s="225">
        <v>3</v>
      </c>
      <c r="T190" s="225">
        <v>3</v>
      </c>
      <c r="U190" s="235">
        <v>2</v>
      </c>
      <c r="V190" s="237">
        <v>5</v>
      </c>
      <c r="W190" s="366">
        <v>5</v>
      </c>
      <c r="X190" s="237">
        <v>4</v>
      </c>
      <c r="Y190" s="228"/>
      <c r="Z190" s="228"/>
      <c r="AA190" s="228"/>
      <c r="AB190" s="228"/>
      <c r="AC190" s="228"/>
      <c r="AD190" s="228"/>
      <c r="AE190" s="228"/>
      <c r="AF190" s="229"/>
      <c r="AG190" s="166">
        <v>65</v>
      </c>
      <c r="AH190" s="186">
        <v>135</v>
      </c>
      <c r="AI190" s="186">
        <v>35</v>
      </c>
    </row>
    <row r="191" spans="1:35" ht="15" customHeight="1" x14ac:dyDescent="0.25">
      <c r="A191" s="476"/>
      <c r="B191" s="502"/>
      <c r="C191" s="505"/>
      <c r="D191" s="45" t="s">
        <v>686</v>
      </c>
      <c r="E191" s="46" t="s">
        <v>34</v>
      </c>
      <c r="F191" s="364">
        <v>4</v>
      </c>
      <c r="G191" s="225">
        <v>3</v>
      </c>
      <c r="H191" s="225">
        <v>3</v>
      </c>
      <c r="I191" s="225">
        <v>3</v>
      </c>
      <c r="J191" s="225">
        <v>3</v>
      </c>
      <c r="K191" s="225">
        <v>3</v>
      </c>
      <c r="L191" s="225">
        <v>3</v>
      </c>
      <c r="M191" s="239">
        <v>5</v>
      </c>
      <c r="N191" s="237">
        <v>4</v>
      </c>
      <c r="O191" s="237">
        <v>4</v>
      </c>
      <c r="P191" s="225">
        <v>3</v>
      </c>
      <c r="Q191" s="225">
        <v>4</v>
      </c>
      <c r="R191" s="225">
        <v>3</v>
      </c>
      <c r="S191" s="225">
        <v>3</v>
      </c>
      <c r="T191" s="225">
        <v>3</v>
      </c>
      <c r="U191" s="239">
        <v>5</v>
      </c>
      <c r="V191" s="235">
        <v>3</v>
      </c>
      <c r="W191" s="348">
        <v>3</v>
      </c>
      <c r="X191" s="225">
        <v>3</v>
      </c>
      <c r="Y191" s="228"/>
      <c r="Z191" s="228"/>
      <c r="AA191" s="228"/>
      <c r="AB191" s="228"/>
      <c r="AC191" s="228"/>
      <c r="AD191" s="228"/>
      <c r="AE191" s="228"/>
      <c r="AF191" s="229"/>
      <c r="AG191" s="166">
        <v>65</v>
      </c>
      <c r="AH191" s="186">
        <v>200</v>
      </c>
      <c r="AI191" s="186">
        <v>36</v>
      </c>
    </row>
    <row r="192" spans="1:35" ht="15.75" customHeight="1" thickBot="1" x14ac:dyDescent="0.3">
      <c r="A192" s="476"/>
      <c r="B192" s="502"/>
      <c r="C192" s="505"/>
      <c r="D192" s="45" t="s">
        <v>686</v>
      </c>
      <c r="E192" s="46" t="s">
        <v>35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200</v>
      </c>
      <c r="AI192" s="186">
        <v>36</v>
      </c>
    </row>
    <row r="193" spans="1:35" ht="15.75" hidden="1" customHeight="1" thickBot="1" x14ac:dyDescent="0.3">
      <c r="A193" s="477"/>
      <c r="B193" s="503"/>
      <c r="C193" s="506"/>
      <c r="D193" s="47" t="s">
        <v>686</v>
      </c>
      <c r="E193" s="48" t="s">
        <v>36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200</v>
      </c>
      <c r="AI193" s="187">
        <v>36</v>
      </c>
    </row>
    <row r="194" spans="1:35" ht="15" customHeight="1" x14ac:dyDescent="0.25">
      <c r="A194" s="475">
        <v>38</v>
      </c>
      <c r="B194" s="501">
        <v>38</v>
      </c>
      <c r="C194" s="504" t="s">
        <v>489</v>
      </c>
      <c r="D194" s="43" t="s">
        <v>489</v>
      </c>
      <c r="E194" s="44" t="s">
        <v>32</v>
      </c>
      <c r="F194" s="223">
        <v>3</v>
      </c>
      <c r="G194" s="222">
        <v>3</v>
      </c>
      <c r="H194" s="222">
        <v>3</v>
      </c>
      <c r="I194" s="236">
        <v>4</v>
      </c>
      <c r="J194" s="236">
        <v>4</v>
      </c>
      <c r="K194" s="238">
        <v>5</v>
      </c>
      <c r="L194" s="222">
        <v>3</v>
      </c>
      <c r="M194" s="222">
        <v>3</v>
      </c>
      <c r="N194" s="222">
        <v>3</v>
      </c>
      <c r="O194" s="222">
        <v>3</v>
      </c>
      <c r="P194" s="241">
        <v>2</v>
      </c>
      <c r="Q194" s="222">
        <v>4</v>
      </c>
      <c r="R194" s="236">
        <v>4</v>
      </c>
      <c r="S194" s="236">
        <v>4</v>
      </c>
      <c r="T194" s="236">
        <v>4</v>
      </c>
      <c r="U194" s="222">
        <v>3</v>
      </c>
      <c r="V194" s="238">
        <v>6</v>
      </c>
      <c r="W194" s="365">
        <v>4</v>
      </c>
      <c r="X194" s="222">
        <v>3</v>
      </c>
      <c r="Y194" s="226"/>
      <c r="Z194" s="226"/>
      <c r="AA194" s="226"/>
      <c r="AB194" s="226"/>
      <c r="AC194" s="226"/>
      <c r="AD194" s="226"/>
      <c r="AE194" s="226"/>
      <c r="AF194" s="227"/>
      <c r="AG194" s="184">
        <v>68</v>
      </c>
      <c r="AH194" s="185">
        <v>68</v>
      </c>
      <c r="AI194" s="185">
        <v>35</v>
      </c>
    </row>
    <row r="195" spans="1:35" ht="15" customHeight="1" x14ac:dyDescent="0.25">
      <c r="A195" s="476"/>
      <c r="B195" s="502"/>
      <c r="C195" s="505"/>
      <c r="D195" s="45" t="s">
        <v>489</v>
      </c>
      <c r="E195" s="46" t="s">
        <v>33</v>
      </c>
      <c r="F195" s="224">
        <v>3</v>
      </c>
      <c r="G195" s="225">
        <v>3</v>
      </c>
      <c r="H195" s="237">
        <v>4</v>
      </c>
      <c r="I195" s="237">
        <v>4</v>
      </c>
      <c r="J195" s="225">
        <v>3</v>
      </c>
      <c r="K195" s="237">
        <v>4</v>
      </c>
      <c r="L195" s="225">
        <v>3</v>
      </c>
      <c r="M195" s="237">
        <v>4</v>
      </c>
      <c r="N195" s="235">
        <v>2</v>
      </c>
      <c r="O195" s="237">
        <v>4</v>
      </c>
      <c r="P195" s="225">
        <v>3</v>
      </c>
      <c r="Q195" s="237">
        <v>5</v>
      </c>
      <c r="R195" s="225">
        <v>3</v>
      </c>
      <c r="S195" s="237">
        <v>4</v>
      </c>
      <c r="T195" s="237">
        <v>4</v>
      </c>
      <c r="U195" s="225">
        <v>3</v>
      </c>
      <c r="V195" s="237">
        <v>5</v>
      </c>
      <c r="W195" s="348">
        <v>3</v>
      </c>
      <c r="X195" s="237">
        <v>4</v>
      </c>
      <c r="Y195" s="228"/>
      <c r="Z195" s="228"/>
      <c r="AA195" s="228"/>
      <c r="AB195" s="228"/>
      <c r="AC195" s="228"/>
      <c r="AD195" s="228"/>
      <c r="AE195" s="228"/>
      <c r="AF195" s="229"/>
      <c r="AG195" s="166">
        <v>68</v>
      </c>
      <c r="AH195" s="186">
        <v>136</v>
      </c>
      <c r="AI195" s="186">
        <v>37</v>
      </c>
    </row>
    <row r="196" spans="1:35" ht="15" customHeight="1" x14ac:dyDescent="0.25">
      <c r="A196" s="476"/>
      <c r="B196" s="502"/>
      <c r="C196" s="505"/>
      <c r="D196" s="45" t="s">
        <v>489</v>
      </c>
      <c r="E196" s="46" t="s">
        <v>34</v>
      </c>
      <c r="F196" s="224">
        <v>3</v>
      </c>
      <c r="G196" s="237">
        <v>4</v>
      </c>
      <c r="H196" s="225">
        <v>3</v>
      </c>
      <c r="I196" s="225">
        <v>3</v>
      </c>
      <c r="J196" s="225">
        <v>3</v>
      </c>
      <c r="K196" s="235">
        <v>2</v>
      </c>
      <c r="L196" s="225">
        <v>3</v>
      </c>
      <c r="M196" s="237">
        <v>4</v>
      </c>
      <c r="N196" s="235">
        <v>2</v>
      </c>
      <c r="O196" s="237">
        <v>4</v>
      </c>
      <c r="P196" s="225">
        <v>3</v>
      </c>
      <c r="Q196" s="239">
        <v>6</v>
      </c>
      <c r="R196" s="237">
        <v>4</v>
      </c>
      <c r="S196" s="225">
        <v>3</v>
      </c>
      <c r="T196" s="237">
        <v>4</v>
      </c>
      <c r="U196" s="225">
        <v>3</v>
      </c>
      <c r="V196" s="225">
        <v>4</v>
      </c>
      <c r="W196" s="349">
        <v>4</v>
      </c>
      <c r="X196" s="225">
        <v>3</v>
      </c>
      <c r="Y196" s="228"/>
      <c r="Z196" s="228"/>
      <c r="AA196" s="228"/>
      <c r="AB196" s="228"/>
      <c r="AC196" s="228"/>
      <c r="AD196" s="228"/>
      <c r="AE196" s="228"/>
      <c r="AF196" s="229"/>
      <c r="AG196" s="166">
        <v>65</v>
      </c>
      <c r="AH196" s="186">
        <v>201</v>
      </c>
      <c r="AI196" s="186">
        <v>38</v>
      </c>
    </row>
    <row r="197" spans="1:35" ht="15.75" customHeight="1" thickBot="1" x14ac:dyDescent="0.3">
      <c r="A197" s="476"/>
      <c r="B197" s="502"/>
      <c r="C197" s="505"/>
      <c r="D197" s="45" t="s">
        <v>489</v>
      </c>
      <c r="E197" s="46" t="s">
        <v>35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201</v>
      </c>
      <c r="AI197" s="186">
        <v>38</v>
      </c>
    </row>
    <row r="198" spans="1:35" ht="15.75" hidden="1" customHeight="1" thickBot="1" x14ac:dyDescent="0.3">
      <c r="A198" s="477"/>
      <c r="B198" s="503"/>
      <c r="C198" s="506"/>
      <c r="D198" s="47" t="s">
        <v>489</v>
      </c>
      <c r="E198" s="48" t="s">
        <v>36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201</v>
      </c>
      <c r="AI198" s="187">
        <v>38</v>
      </c>
    </row>
    <row r="199" spans="1:35" ht="15" customHeight="1" x14ac:dyDescent="0.25">
      <c r="A199" s="475">
        <v>39</v>
      </c>
      <c r="B199" s="501">
        <v>39</v>
      </c>
      <c r="C199" s="504" t="s">
        <v>17</v>
      </c>
      <c r="D199" s="43" t="s">
        <v>17</v>
      </c>
      <c r="E199" s="44" t="s">
        <v>32</v>
      </c>
      <c r="F199" s="245">
        <v>2</v>
      </c>
      <c r="G199" s="236">
        <v>4</v>
      </c>
      <c r="H199" s="222">
        <v>3</v>
      </c>
      <c r="I199" s="236">
        <v>4</v>
      </c>
      <c r="J199" s="222">
        <v>3</v>
      </c>
      <c r="K199" s="238">
        <v>5</v>
      </c>
      <c r="L199" s="238">
        <v>5</v>
      </c>
      <c r="M199" s="222">
        <v>3</v>
      </c>
      <c r="N199" s="236">
        <v>4</v>
      </c>
      <c r="O199" s="222">
        <v>3</v>
      </c>
      <c r="P199" s="236">
        <v>4</v>
      </c>
      <c r="Q199" s="236">
        <v>5</v>
      </c>
      <c r="R199" s="236">
        <v>4</v>
      </c>
      <c r="S199" s="222">
        <v>3</v>
      </c>
      <c r="T199" s="222">
        <v>3</v>
      </c>
      <c r="U199" s="222">
        <v>3</v>
      </c>
      <c r="V199" s="222">
        <v>4</v>
      </c>
      <c r="W199" s="365">
        <v>4</v>
      </c>
      <c r="X199" s="236">
        <v>4</v>
      </c>
      <c r="Y199" s="226"/>
      <c r="Z199" s="226"/>
      <c r="AA199" s="226"/>
      <c r="AB199" s="226"/>
      <c r="AC199" s="226"/>
      <c r="AD199" s="226"/>
      <c r="AE199" s="226"/>
      <c r="AF199" s="227"/>
      <c r="AG199" s="184">
        <v>70</v>
      </c>
      <c r="AH199" s="185">
        <v>70</v>
      </c>
      <c r="AI199" s="185">
        <v>42</v>
      </c>
    </row>
    <row r="200" spans="1:35" ht="15" customHeight="1" x14ac:dyDescent="0.25">
      <c r="A200" s="476"/>
      <c r="B200" s="502"/>
      <c r="C200" s="505"/>
      <c r="D200" s="45" t="s">
        <v>17</v>
      </c>
      <c r="E200" s="46" t="s">
        <v>33</v>
      </c>
      <c r="F200" s="224">
        <v>3</v>
      </c>
      <c r="G200" s="239">
        <v>5</v>
      </c>
      <c r="H200" s="225">
        <v>3</v>
      </c>
      <c r="I200" s="237">
        <v>4</v>
      </c>
      <c r="J200" s="225">
        <v>3</v>
      </c>
      <c r="K200" s="237">
        <v>4</v>
      </c>
      <c r="L200" s="225">
        <v>3</v>
      </c>
      <c r="M200" s="239">
        <v>5</v>
      </c>
      <c r="N200" s="235">
        <v>2</v>
      </c>
      <c r="O200" s="225">
        <v>3</v>
      </c>
      <c r="P200" s="225">
        <v>3</v>
      </c>
      <c r="Q200" s="237">
        <v>5</v>
      </c>
      <c r="R200" s="237">
        <v>4</v>
      </c>
      <c r="S200" s="237">
        <v>4</v>
      </c>
      <c r="T200" s="237">
        <v>4</v>
      </c>
      <c r="U200" s="239">
        <v>5</v>
      </c>
      <c r="V200" s="235">
        <v>3</v>
      </c>
      <c r="W200" s="349">
        <v>4</v>
      </c>
      <c r="X200" s="237">
        <v>4</v>
      </c>
      <c r="Y200" s="228"/>
      <c r="Z200" s="228"/>
      <c r="AA200" s="228"/>
      <c r="AB200" s="228"/>
      <c r="AC200" s="228"/>
      <c r="AD200" s="228"/>
      <c r="AE200" s="228"/>
      <c r="AF200" s="229"/>
      <c r="AG200" s="166">
        <v>71</v>
      </c>
      <c r="AH200" s="186">
        <v>141</v>
      </c>
      <c r="AI200" s="186">
        <v>45</v>
      </c>
    </row>
    <row r="201" spans="1:35" ht="15" customHeight="1" x14ac:dyDescent="0.25">
      <c r="A201" s="476"/>
      <c r="B201" s="502"/>
      <c r="C201" s="505"/>
      <c r="D201" s="45" t="s">
        <v>17</v>
      </c>
      <c r="E201" s="46" t="s">
        <v>34</v>
      </c>
      <c r="F201" s="240">
        <v>2</v>
      </c>
      <c r="G201" s="237">
        <v>4</v>
      </c>
      <c r="H201" s="237">
        <v>4</v>
      </c>
      <c r="I201" s="225">
        <v>3</v>
      </c>
      <c r="J201" s="225">
        <v>3</v>
      </c>
      <c r="K201" s="225">
        <v>3</v>
      </c>
      <c r="L201" s="235">
        <v>2</v>
      </c>
      <c r="M201" s="225">
        <v>3</v>
      </c>
      <c r="N201" s="237">
        <v>4</v>
      </c>
      <c r="O201" s="225">
        <v>3</v>
      </c>
      <c r="P201" s="225">
        <v>3</v>
      </c>
      <c r="Q201" s="225">
        <v>4</v>
      </c>
      <c r="R201" s="239">
        <v>5</v>
      </c>
      <c r="S201" s="225">
        <v>3</v>
      </c>
      <c r="T201" s="225">
        <v>3</v>
      </c>
      <c r="U201" s="237">
        <v>4</v>
      </c>
      <c r="V201" s="235">
        <v>3</v>
      </c>
      <c r="W201" s="349">
        <v>4</v>
      </c>
      <c r="X201" s="225">
        <v>3</v>
      </c>
      <c r="Y201" s="228"/>
      <c r="Z201" s="228"/>
      <c r="AA201" s="228"/>
      <c r="AB201" s="228"/>
      <c r="AC201" s="228"/>
      <c r="AD201" s="228"/>
      <c r="AE201" s="228"/>
      <c r="AF201" s="229"/>
      <c r="AG201" s="166">
        <v>63</v>
      </c>
      <c r="AH201" s="186">
        <v>204</v>
      </c>
      <c r="AI201" s="186">
        <v>39</v>
      </c>
    </row>
    <row r="202" spans="1:35" ht="15.75" customHeight="1" thickBot="1" x14ac:dyDescent="0.3">
      <c r="A202" s="476"/>
      <c r="B202" s="502"/>
      <c r="C202" s="505"/>
      <c r="D202" s="45" t="s">
        <v>17</v>
      </c>
      <c r="E202" s="46" t="s">
        <v>35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204</v>
      </c>
      <c r="AI202" s="186">
        <v>39</v>
      </c>
    </row>
    <row r="203" spans="1:35" ht="15.75" hidden="1" customHeight="1" thickBot="1" x14ac:dyDescent="0.3">
      <c r="A203" s="477"/>
      <c r="B203" s="503"/>
      <c r="C203" s="506"/>
      <c r="D203" s="47" t="s">
        <v>17</v>
      </c>
      <c r="E203" s="48" t="s">
        <v>36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204</v>
      </c>
      <c r="AI203" s="187">
        <v>39</v>
      </c>
    </row>
    <row r="204" spans="1:35" ht="15" customHeight="1" x14ac:dyDescent="0.25">
      <c r="A204" s="475">
        <v>40</v>
      </c>
      <c r="B204" s="501">
        <v>40</v>
      </c>
      <c r="C204" s="504" t="s">
        <v>212</v>
      </c>
      <c r="D204" s="43" t="s">
        <v>212</v>
      </c>
      <c r="E204" s="44" t="s">
        <v>32</v>
      </c>
      <c r="F204" s="363">
        <v>4</v>
      </c>
      <c r="G204" s="236">
        <v>4</v>
      </c>
      <c r="H204" s="222">
        <v>3</v>
      </c>
      <c r="I204" s="222">
        <v>3</v>
      </c>
      <c r="J204" s="236">
        <v>4</v>
      </c>
      <c r="K204" s="238">
        <v>5</v>
      </c>
      <c r="L204" s="222">
        <v>3</v>
      </c>
      <c r="M204" s="238">
        <v>5</v>
      </c>
      <c r="N204" s="241">
        <v>2</v>
      </c>
      <c r="O204" s="222">
        <v>3</v>
      </c>
      <c r="P204" s="222">
        <v>3</v>
      </c>
      <c r="Q204" s="222">
        <v>4</v>
      </c>
      <c r="R204" s="236">
        <v>4</v>
      </c>
      <c r="S204" s="236">
        <v>4</v>
      </c>
      <c r="T204" s="236">
        <v>4</v>
      </c>
      <c r="U204" s="236">
        <v>4</v>
      </c>
      <c r="V204" s="238">
        <v>6</v>
      </c>
      <c r="W204" s="347">
        <v>3</v>
      </c>
      <c r="X204" s="241">
        <v>2</v>
      </c>
      <c r="Y204" s="226"/>
      <c r="Z204" s="226"/>
      <c r="AA204" s="226"/>
      <c r="AB204" s="226"/>
      <c r="AC204" s="226"/>
      <c r="AD204" s="226"/>
      <c r="AE204" s="226"/>
      <c r="AF204" s="227"/>
      <c r="AG204" s="184">
        <v>70</v>
      </c>
      <c r="AH204" s="185">
        <v>70</v>
      </c>
      <c r="AI204" s="185">
        <v>42</v>
      </c>
    </row>
    <row r="205" spans="1:35" ht="15" customHeight="1" x14ac:dyDescent="0.25">
      <c r="A205" s="476"/>
      <c r="B205" s="502"/>
      <c r="C205" s="505"/>
      <c r="D205" s="45" t="s">
        <v>212</v>
      </c>
      <c r="E205" s="46" t="s">
        <v>33</v>
      </c>
      <c r="F205" s="224">
        <v>3</v>
      </c>
      <c r="G205" s="237">
        <v>4</v>
      </c>
      <c r="H205" s="225">
        <v>3</v>
      </c>
      <c r="I205" s="237">
        <v>4</v>
      </c>
      <c r="J205" s="237">
        <v>4</v>
      </c>
      <c r="K205" s="225">
        <v>3</v>
      </c>
      <c r="L205" s="237">
        <v>4</v>
      </c>
      <c r="M205" s="235">
        <v>2</v>
      </c>
      <c r="N205" s="235">
        <v>2</v>
      </c>
      <c r="O205" s="225">
        <v>3</v>
      </c>
      <c r="P205" s="237">
        <v>4</v>
      </c>
      <c r="Q205" s="225">
        <v>4</v>
      </c>
      <c r="R205" s="237">
        <v>4</v>
      </c>
      <c r="S205" s="225">
        <v>3</v>
      </c>
      <c r="T205" s="225">
        <v>3</v>
      </c>
      <c r="U205" s="237">
        <v>4</v>
      </c>
      <c r="V205" s="237">
        <v>5</v>
      </c>
      <c r="W205" s="366">
        <v>5</v>
      </c>
      <c r="X205" s="237">
        <v>4</v>
      </c>
      <c r="Y205" s="228"/>
      <c r="Z205" s="228"/>
      <c r="AA205" s="228"/>
      <c r="AB205" s="228"/>
      <c r="AC205" s="228"/>
      <c r="AD205" s="228"/>
      <c r="AE205" s="228"/>
      <c r="AF205" s="229"/>
      <c r="AG205" s="166">
        <v>68</v>
      </c>
      <c r="AH205" s="186">
        <v>138</v>
      </c>
      <c r="AI205" s="186">
        <v>40</v>
      </c>
    </row>
    <row r="206" spans="1:35" ht="15" customHeight="1" x14ac:dyDescent="0.25">
      <c r="A206" s="476"/>
      <c r="B206" s="502"/>
      <c r="C206" s="505"/>
      <c r="D206" s="45" t="s">
        <v>212</v>
      </c>
      <c r="E206" s="46" t="s">
        <v>34</v>
      </c>
      <c r="F206" s="224">
        <v>3</v>
      </c>
      <c r="G206" s="225">
        <v>3</v>
      </c>
      <c r="H206" s="237">
        <v>4</v>
      </c>
      <c r="I206" s="225">
        <v>3</v>
      </c>
      <c r="J206" s="225">
        <v>3</v>
      </c>
      <c r="K206" s="237">
        <v>4</v>
      </c>
      <c r="L206" s="237">
        <v>4</v>
      </c>
      <c r="M206" s="225">
        <v>3</v>
      </c>
      <c r="N206" s="235">
        <v>2</v>
      </c>
      <c r="O206" s="225">
        <v>3</v>
      </c>
      <c r="P206" s="225">
        <v>3</v>
      </c>
      <c r="Q206" s="237">
        <v>5</v>
      </c>
      <c r="R206" s="225">
        <v>3</v>
      </c>
      <c r="S206" s="225">
        <v>3</v>
      </c>
      <c r="T206" s="237">
        <v>4</v>
      </c>
      <c r="U206" s="237">
        <v>4</v>
      </c>
      <c r="V206" s="225">
        <v>4</v>
      </c>
      <c r="W206" s="366">
        <v>6</v>
      </c>
      <c r="X206" s="225">
        <v>3</v>
      </c>
      <c r="Y206" s="228"/>
      <c r="Z206" s="228"/>
      <c r="AA206" s="228"/>
      <c r="AB206" s="228"/>
      <c r="AC206" s="228"/>
      <c r="AD206" s="228"/>
      <c r="AE206" s="228"/>
      <c r="AF206" s="229"/>
      <c r="AG206" s="166">
        <v>67</v>
      </c>
      <c r="AH206" s="186">
        <v>205</v>
      </c>
      <c r="AI206" s="186">
        <v>40</v>
      </c>
    </row>
    <row r="207" spans="1:35" ht="15.75" customHeight="1" thickBot="1" x14ac:dyDescent="0.3">
      <c r="A207" s="476"/>
      <c r="B207" s="502"/>
      <c r="C207" s="505"/>
      <c r="D207" s="45" t="s">
        <v>212</v>
      </c>
      <c r="E207" s="46" t="s">
        <v>35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205</v>
      </c>
      <c r="AI207" s="186">
        <v>40</v>
      </c>
    </row>
    <row r="208" spans="1:35" ht="15.75" hidden="1" customHeight="1" thickBot="1" x14ac:dyDescent="0.3">
      <c r="A208" s="477"/>
      <c r="B208" s="503"/>
      <c r="C208" s="506"/>
      <c r="D208" s="47" t="s">
        <v>212</v>
      </c>
      <c r="E208" s="48" t="s">
        <v>36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205</v>
      </c>
      <c r="AI208" s="187">
        <v>40</v>
      </c>
    </row>
    <row r="209" spans="1:35" ht="15" customHeight="1" x14ac:dyDescent="0.25">
      <c r="A209" s="475">
        <v>41</v>
      </c>
      <c r="B209" s="501">
        <v>40</v>
      </c>
      <c r="C209" s="504" t="s">
        <v>687</v>
      </c>
      <c r="D209" s="43" t="s">
        <v>687</v>
      </c>
      <c r="E209" s="44" t="s">
        <v>32</v>
      </c>
      <c r="F209" s="223">
        <v>3</v>
      </c>
      <c r="G209" s="238">
        <v>5</v>
      </c>
      <c r="H209" s="222">
        <v>3</v>
      </c>
      <c r="I209" s="222">
        <v>3</v>
      </c>
      <c r="J209" s="222">
        <v>3</v>
      </c>
      <c r="K209" s="222">
        <v>3</v>
      </c>
      <c r="L209" s="236">
        <v>4</v>
      </c>
      <c r="M209" s="222">
        <v>3</v>
      </c>
      <c r="N209" s="236">
        <v>4</v>
      </c>
      <c r="O209" s="222">
        <v>3</v>
      </c>
      <c r="P209" s="222">
        <v>3</v>
      </c>
      <c r="Q209" s="222">
        <v>4</v>
      </c>
      <c r="R209" s="222">
        <v>3</v>
      </c>
      <c r="S209" s="236">
        <v>4</v>
      </c>
      <c r="T209" s="222">
        <v>3</v>
      </c>
      <c r="U209" s="241">
        <v>2</v>
      </c>
      <c r="V209" s="222">
        <v>4</v>
      </c>
      <c r="W209" s="365">
        <v>4</v>
      </c>
      <c r="X209" s="222">
        <v>3</v>
      </c>
      <c r="Y209" s="226"/>
      <c r="Z209" s="226"/>
      <c r="AA209" s="226"/>
      <c r="AB209" s="226"/>
      <c r="AC209" s="226"/>
      <c r="AD209" s="226"/>
      <c r="AE209" s="226"/>
      <c r="AF209" s="227"/>
      <c r="AG209" s="184">
        <v>64</v>
      </c>
      <c r="AH209" s="185">
        <v>64</v>
      </c>
      <c r="AI209" s="185">
        <v>20</v>
      </c>
    </row>
    <row r="210" spans="1:35" ht="15" customHeight="1" x14ac:dyDescent="0.25">
      <c r="A210" s="476"/>
      <c r="B210" s="502"/>
      <c r="C210" s="505"/>
      <c r="D210" s="45" t="s">
        <v>687</v>
      </c>
      <c r="E210" s="46" t="s">
        <v>33</v>
      </c>
      <c r="F210" s="224">
        <v>3</v>
      </c>
      <c r="G210" s="237">
        <v>4</v>
      </c>
      <c r="H210" s="225">
        <v>3</v>
      </c>
      <c r="I210" s="225">
        <v>3</v>
      </c>
      <c r="J210" s="225">
        <v>3</v>
      </c>
      <c r="K210" s="225">
        <v>3</v>
      </c>
      <c r="L210" s="225">
        <v>3</v>
      </c>
      <c r="M210" s="239">
        <v>5</v>
      </c>
      <c r="N210" s="237">
        <v>4</v>
      </c>
      <c r="O210" s="225">
        <v>3</v>
      </c>
      <c r="P210" s="237">
        <v>4</v>
      </c>
      <c r="Q210" s="239">
        <v>8</v>
      </c>
      <c r="R210" s="225">
        <v>3</v>
      </c>
      <c r="S210" s="237">
        <v>4</v>
      </c>
      <c r="T210" s="225">
        <v>3</v>
      </c>
      <c r="U210" s="239">
        <v>7</v>
      </c>
      <c r="V210" s="225">
        <v>4</v>
      </c>
      <c r="W210" s="366">
        <v>6</v>
      </c>
      <c r="X210" s="235">
        <v>2</v>
      </c>
      <c r="Y210" s="228"/>
      <c r="Z210" s="228"/>
      <c r="AA210" s="228"/>
      <c r="AB210" s="228"/>
      <c r="AC210" s="228"/>
      <c r="AD210" s="228"/>
      <c r="AE210" s="228"/>
      <c r="AF210" s="229"/>
      <c r="AG210" s="166">
        <v>75</v>
      </c>
      <c r="AH210" s="186">
        <v>139</v>
      </c>
      <c r="AI210" s="186">
        <v>42</v>
      </c>
    </row>
    <row r="211" spans="1:35" ht="15" customHeight="1" x14ac:dyDescent="0.25">
      <c r="A211" s="476"/>
      <c r="B211" s="502"/>
      <c r="C211" s="505"/>
      <c r="D211" s="45" t="s">
        <v>687</v>
      </c>
      <c r="E211" s="46" t="s">
        <v>34</v>
      </c>
      <c r="F211" s="240">
        <v>2</v>
      </c>
      <c r="G211" s="225">
        <v>3</v>
      </c>
      <c r="H211" s="225">
        <v>3</v>
      </c>
      <c r="I211" s="237">
        <v>4</v>
      </c>
      <c r="J211" s="239">
        <v>5</v>
      </c>
      <c r="K211" s="225">
        <v>3</v>
      </c>
      <c r="L211" s="225">
        <v>3</v>
      </c>
      <c r="M211" s="225">
        <v>3</v>
      </c>
      <c r="N211" s="237">
        <v>4</v>
      </c>
      <c r="O211" s="235">
        <v>2</v>
      </c>
      <c r="P211" s="225">
        <v>3</v>
      </c>
      <c r="Q211" s="225">
        <v>4</v>
      </c>
      <c r="R211" s="225">
        <v>3</v>
      </c>
      <c r="S211" s="225">
        <v>3</v>
      </c>
      <c r="T211" s="225">
        <v>3</v>
      </c>
      <c r="U211" s="237">
        <v>4</v>
      </c>
      <c r="V211" s="237">
        <v>5</v>
      </c>
      <c r="W211" s="349">
        <v>4</v>
      </c>
      <c r="X211" s="239">
        <v>5</v>
      </c>
      <c r="Y211" s="228"/>
      <c r="Z211" s="228"/>
      <c r="AA211" s="228"/>
      <c r="AB211" s="228"/>
      <c r="AC211" s="228"/>
      <c r="AD211" s="228"/>
      <c r="AE211" s="228"/>
      <c r="AF211" s="229"/>
      <c r="AG211" s="166">
        <v>66</v>
      </c>
      <c r="AH211" s="186">
        <v>205</v>
      </c>
      <c r="AI211" s="186">
        <v>40</v>
      </c>
    </row>
    <row r="212" spans="1:35" ht="15.75" customHeight="1" thickBot="1" x14ac:dyDescent="0.3">
      <c r="A212" s="476"/>
      <c r="B212" s="502"/>
      <c r="C212" s="505"/>
      <c r="D212" s="45" t="s">
        <v>687</v>
      </c>
      <c r="E212" s="46" t="s">
        <v>35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205</v>
      </c>
      <c r="AI212" s="186">
        <v>40</v>
      </c>
    </row>
    <row r="213" spans="1:35" ht="15.75" hidden="1" customHeight="1" thickBot="1" x14ac:dyDescent="0.3">
      <c r="A213" s="477"/>
      <c r="B213" s="503"/>
      <c r="C213" s="506"/>
      <c r="D213" s="47" t="s">
        <v>687</v>
      </c>
      <c r="E213" s="48" t="s">
        <v>36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205</v>
      </c>
      <c r="AI213" s="187">
        <v>40</v>
      </c>
    </row>
    <row r="214" spans="1:35" ht="15" customHeight="1" x14ac:dyDescent="0.25">
      <c r="A214" s="475">
        <v>42</v>
      </c>
      <c r="B214" s="501">
        <v>40</v>
      </c>
      <c r="C214" s="504" t="s">
        <v>429</v>
      </c>
      <c r="D214" s="43" t="s">
        <v>429</v>
      </c>
      <c r="E214" s="44" t="s">
        <v>32</v>
      </c>
      <c r="F214" s="368">
        <v>6</v>
      </c>
      <c r="G214" s="222">
        <v>3</v>
      </c>
      <c r="H214" s="222">
        <v>3</v>
      </c>
      <c r="I214" s="222">
        <v>3</v>
      </c>
      <c r="J214" s="222">
        <v>3</v>
      </c>
      <c r="K214" s="222">
        <v>3</v>
      </c>
      <c r="L214" s="222">
        <v>3</v>
      </c>
      <c r="M214" s="236">
        <v>4</v>
      </c>
      <c r="N214" s="222">
        <v>3</v>
      </c>
      <c r="O214" s="222">
        <v>3</v>
      </c>
      <c r="P214" s="236">
        <v>4</v>
      </c>
      <c r="Q214" s="238">
        <v>6</v>
      </c>
      <c r="R214" s="222">
        <v>3</v>
      </c>
      <c r="S214" s="222">
        <v>3</v>
      </c>
      <c r="T214" s="222">
        <v>3</v>
      </c>
      <c r="U214" s="238">
        <v>5</v>
      </c>
      <c r="V214" s="238">
        <v>6</v>
      </c>
      <c r="W214" s="350">
        <v>5</v>
      </c>
      <c r="X214" s="222">
        <v>3</v>
      </c>
      <c r="Y214" s="226"/>
      <c r="Z214" s="226"/>
      <c r="AA214" s="226"/>
      <c r="AB214" s="226"/>
      <c r="AC214" s="226"/>
      <c r="AD214" s="226"/>
      <c r="AE214" s="226"/>
      <c r="AF214" s="227"/>
      <c r="AG214" s="184">
        <v>72</v>
      </c>
      <c r="AH214" s="185">
        <v>72</v>
      </c>
      <c r="AI214" s="185">
        <v>52</v>
      </c>
    </row>
    <row r="215" spans="1:35" ht="15" customHeight="1" x14ac:dyDescent="0.25">
      <c r="A215" s="476"/>
      <c r="B215" s="502"/>
      <c r="C215" s="505"/>
      <c r="D215" s="45" t="s">
        <v>429</v>
      </c>
      <c r="E215" s="46" t="s">
        <v>33</v>
      </c>
      <c r="F215" s="240">
        <v>2</v>
      </c>
      <c r="G215" s="225">
        <v>3</v>
      </c>
      <c r="H215" s="239">
        <v>5</v>
      </c>
      <c r="I215" s="237">
        <v>4</v>
      </c>
      <c r="J215" s="225">
        <v>3</v>
      </c>
      <c r="K215" s="239">
        <v>5</v>
      </c>
      <c r="L215" s="225">
        <v>3</v>
      </c>
      <c r="M215" s="237">
        <v>4</v>
      </c>
      <c r="N215" s="237">
        <v>4</v>
      </c>
      <c r="O215" s="237">
        <v>4</v>
      </c>
      <c r="P215" s="237">
        <v>4</v>
      </c>
      <c r="Q215" s="237">
        <v>5</v>
      </c>
      <c r="R215" s="225">
        <v>3</v>
      </c>
      <c r="S215" s="237">
        <v>4</v>
      </c>
      <c r="T215" s="225">
        <v>3</v>
      </c>
      <c r="U215" s="237">
        <v>4</v>
      </c>
      <c r="V215" s="235">
        <v>3</v>
      </c>
      <c r="W215" s="366">
        <v>5</v>
      </c>
      <c r="X215" s="237">
        <v>4</v>
      </c>
      <c r="Y215" s="228"/>
      <c r="Z215" s="228"/>
      <c r="AA215" s="228"/>
      <c r="AB215" s="228"/>
      <c r="AC215" s="228"/>
      <c r="AD215" s="228"/>
      <c r="AE215" s="228"/>
      <c r="AF215" s="229"/>
      <c r="AG215" s="166">
        <v>72</v>
      </c>
      <c r="AH215" s="186">
        <v>144</v>
      </c>
      <c r="AI215" s="186">
        <v>50</v>
      </c>
    </row>
    <row r="216" spans="1:35" ht="15" customHeight="1" x14ac:dyDescent="0.25">
      <c r="A216" s="476"/>
      <c r="B216" s="502"/>
      <c r="C216" s="505"/>
      <c r="D216" s="45" t="s">
        <v>429</v>
      </c>
      <c r="E216" s="46" t="s">
        <v>34</v>
      </c>
      <c r="F216" s="224">
        <v>3</v>
      </c>
      <c r="G216" s="225">
        <v>3</v>
      </c>
      <c r="H216" s="225">
        <v>3</v>
      </c>
      <c r="I216" s="237">
        <v>4</v>
      </c>
      <c r="J216" s="225">
        <v>3</v>
      </c>
      <c r="K216" s="237">
        <v>4</v>
      </c>
      <c r="L216" s="225">
        <v>3</v>
      </c>
      <c r="M216" s="235">
        <v>2</v>
      </c>
      <c r="N216" s="235">
        <v>2</v>
      </c>
      <c r="O216" s="225">
        <v>3</v>
      </c>
      <c r="P216" s="225">
        <v>3</v>
      </c>
      <c r="Q216" s="237">
        <v>5</v>
      </c>
      <c r="R216" s="225">
        <v>3</v>
      </c>
      <c r="S216" s="225">
        <v>3</v>
      </c>
      <c r="T216" s="225">
        <v>3</v>
      </c>
      <c r="U216" s="237">
        <v>4</v>
      </c>
      <c r="V216" s="225">
        <v>4</v>
      </c>
      <c r="W216" s="348">
        <v>3</v>
      </c>
      <c r="X216" s="225">
        <v>3</v>
      </c>
      <c r="Y216" s="228"/>
      <c r="Z216" s="228"/>
      <c r="AA216" s="228"/>
      <c r="AB216" s="228"/>
      <c r="AC216" s="228"/>
      <c r="AD216" s="228"/>
      <c r="AE216" s="228"/>
      <c r="AF216" s="229"/>
      <c r="AG216" s="166">
        <v>61</v>
      </c>
      <c r="AH216" s="186">
        <v>205</v>
      </c>
      <c r="AI216" s="186">
        <v>40</v>
      </c>
    </row>
    <row r="217" spans="1:35" ht="15.75" customHeight="1" thickBot="1" x14ac:dyDescent="0.3">
      <c r="A217" s="476"/>
      <c r="B217" s="502"/>
      <c r="C217" s="505"/>
      <c r="D217" s="45" t="s">
        <v>429</v>
      </c>
      <c r="E217" s="46" t="s">
        <v>35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205</v>
      </c>
      <c r="AI217" s="186">
        <v>40</v>
      </c>
    </row>
    <row r="218" spans="1:35" ht="15.75" hidden="1" customHeight="1" thickBot="1" x14ac:dyDescent="0.3">
      <c r="A218" s="477"/>
      <c r="B218" s="503"/>
      <c r="C218" s="506"/>
      <c r="D218" s="47" t="s">
        <v>429</v>
      </c>
      <c r="E218" s="48" t="s">
        <v>36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205</v>
      </c>
      <c r="AI218" s="187">
        <v>40</v>
      </c>
    </row>
    <row r="219" spans="1:35" ht="15" customHeight="1" x14ac:dyDescent="0.25">
      <c r="A219" s="475">
        <v>43</v>
      </c>
      <c r="B219" s="501">
        <v>43</v>
      </c>
      <c r="C219" s="504" t="s">
        <v>487</v>
      </c>
      <c r="D219" s="43" t="s">
        <v>487</v>
      </c>
      <c r="E219" s="44" t="s">
        <v>32</v>
      </c>
      <c r="F219" s="223">
        <v>3</v>
      </c>
      <c r="G219" s="236">
        <v>4</v>
      </c>
      <c r="H219" s="236">
        <v>4</v>
      </c>
      <c r="I219" s="222">
        <v>3</v>
      </c>
      <c r="J219" s="222">
        <v>3</v>
      </c>
      <c r="K219" s="222">
        <v>3</v>
      </c>
      <c r="L219" s="238">
        <v>5</v>
      </c>
      <c r="M219" s="222">
        <v>3</v>
      </c>
      <c r="N219" s="241">
        <v>2</v>
      </c>
      <c r="O219" s="238">
        <v>6</v>
      </c>
      <c r="P219" s="222">
        <v>3</v>
      </c>
      <c r="Q219" s="236">
        <v>5</v>
      </c>
      <c r="R219" s="236">
        <v>4</v>
      </c>
      <c r="S219" s="238">
        <v>5</v>
      </c>
      <c r="T219" s="222">
        <v>3</v>
      </c>
      <c r="U219" s="236">
        <v>4</v>
      </c>
      <c r="V219" s="222">
        <v>4</v>
      </c>
      <c r="W219" s="347">
        <v>3</v>
      </c>
      <c r="X219" s="222">
        <v>3</v>
      </c>
      <c r="Y219" s="226"/>
      <c r="Z219" s="226"/>
      <c r="AA219" s="226"/>
      <c r="AB219" s="226"/>
      <c r="AC219" s="226"/>
      <c r="AD219" s="226"/>
      <c r="AE219" s="226"/>
      <c r="AF219" s="227"/>
      <c r="AG219" s="184">
        <v>70</v>
      </c>
      <c r="AH219" s="185">
        <v>70</v>
      </c>
      <c r="AI219" s="185">
        <v>42</v>
      </c>
    </row>
    <row r="220" spans="1:35" ht="15" customHeight="1" x14ac:dyDescent="0.25">
      <c r="A220" s="476"/>
      <c r="B220" s="502"/>
      <c r="C220" s="505"/>
      <c r="D220" s="45" t="s">
        <v>487</v>
      </c>
      <c r="E220" s="46" t="s">
        <v>33</v>
      </c>
      <c r="F220" s="367">
        <v>5</v>
      </c>
      <c r="G220" s="235">
        <v>2</v>
      </c>
      <c r="H220" s="225">
        <v>3</v>
      </c>
      <c r="I220" s="235">
        <v>2</v>
      </c>
      <c r="J220" s="225">
        <v>3</v>
      </c>
      <c r="K220" s="225">
        <v>3</v>
      </c>
      <c r="L220" s="237">
        <v>4</v>
      </c>
      <c r="M220" s="237">
        <v>4</v>
      </c>
      <c r="N220" s="237">
        <v>4</v>
      </c>
      <c r="O220" s="237">
        <v>4</v>
      </c>
      <c r="P220" s="225">
        <v>3</v>
      </c>
      <c r="Q220" s="237">
        <v>5</v>
      </c>
      <c r="R220" s="225">
        <v>3</v>
      </c>
      <c r="S220" s="237">
        <v>4</v>
      </c>
      <c r="T220" s="237">
        <v>4</v>
      </c>
      <c r="U220" s="239">
        <v>5</v>
      </c>
      <c r="V220" s="235">
        <v>3</v>
      </c>
      <c r="W220" s="366">
        <v>5</v>
      </c>
      <c r="X220" s="225">
        <v>3</v>
      </c>
      <c r="Y220" s="228"/>
      <c r="Z220" s="228"/>
      <c r="AA220" s="228"/>
      <c r="AB220" s="228"/>
      <c r="AC220" s="228"/>
      <c r="AD220" s="228"/>
      <c r="AE220" s="228"/>
      <c r="AF220" s="229"/>
      <c r="AG220" s="166">
        <v>69</v>
      </c>
      <c r="AH220" s="186">
        <v>139</v>
      </c>
      <c r="AI220" s="186">
        <v>42</v>
      </c>
    </row>
    <row r="221" spans="1:35" ht="15" customHeight="1" x14ac:dyDescent="0.25">
      <c r="A221" s="476"/>
      <c r="B221" s="502"/>
      <c r="C221" s="505"/>
      <c r="D221" s="45" t="s">
        <v>487</v>
      </c>
      <c r="E221" s="46" t="s">
        <v>34</v>
      </c>
      <c r="F221" s="364">
        <v>4</v>
      </c>
      <c r="G221" s="225">
        <v>3</v>
      </c>
      <c r="H221" s="235">
        <v>2</v>
      </c>
      <c r="I221" s="235">
        <v>2</v>
      </c>
      <c r="J221" s="237">
        <v>4</v>
      </c>
      <c r="K221" s="225">
        <v>3</v>
      </c>
      <c r="L221" s="237">
        <v>4</v>
      </c>
      <c r="M221" s="237">
        <v>4</v>
      </c>
      <c r="N221" s="235">
        <v>2</v>
      </c>
      <c r="O221" s="225">
        <v>3</v>
      </c>
      <c r="P221" s="225">
        <v>3</v>
      </c>
      <c r="Q221" s="225">
        <v>4</v>
      </c>
      <c r="R221" s="237">
        <v>4</v>
      </c>
      <c r="S221" s="237">
        <v>4</v>
      </c>
      <c r="T221" s="225">
        <v>3</v>
      </c>
      <c r="U221" s="239">
        <v>5</v>
      </c>
      <c r="V221" s="225">
        <v>4</v>
      </c>
      <c r="W221" s="348">
        <v>3</v>
      </c>
      <c r="X221" s="239">
        <v>6</v>
      </c>
      <c r="Y221" s="228"/>
      <c r="Z221" s="228"/>
      <c r="AA221" s="228"/>
      <c r="AB221" s="228"/>
      <c r="AC221" s="228"/>
      <c r="AD221" s="228"/>
      <c r="AE221" s="228"/>
      <c r="AF221" s="229"/>
      <c r="AG221" s="166">
        <v>67</v>
      </c>
      <c r="AH221" s="186">
        <v>206</v>
      </c>
      <c r="AI221" s="186">
        <v>43</v>
      </c>
    </row>
    <row r="222" spans="1:35" ht="15.75" customHeight="1" thickBot="1" x14ac:dyDescent="0.3">
      <c r="A222" s="476"/>
      <c r="B222" s="502"/>
      <c r="C222" s="505"/>
      <c r="D222" s="45" t="s">
        <v>487</v>
      </c>
      <c r="E222" s="46" t="s">
        <v>35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206</v>
      </c>
      <c r="AI222" s="186">
        <v>43</v>
      </c>
    </row>
    <row r="223" spans="1:35" ht="15.75" hidden="1" customHeight="1" thickBot="1" x14ac:dyDescent="0.3">
      <c r="A223" s="477"/>
      <c r="B223" s="503"/>
      <c r="C223" s="506"/>
      <c r="D223" s="47" t="s">
        <v>487</v>
      </c>
      <c r="E223" s="48" t="s">
        <v>36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206</v>
      </c>
      <c r="AI223" s="187">
        <v>43</v>
      </c>
    </row>
    <row r="224" spans="1:35" ht="15" customHeight="1" x14ac:dyDescent="0.25">
      <c r="A224" s="475">
        <v>44</v>
      </c>
      <c r="B224" s="501">
        <v>43</v>
      </c>
      <c r="C224" s="504" t="s">
        <v>368</v>
      </c>
      <c r="D224" s="43" t="s">
        <v>368</v>
      </c>
      <c r="E224" s="44" t="s">
        <v>32</v>
      </c>
      <c r="F224" s="223">
        <v>3</v>
      </c>
      <c r="G224" s="222">
        <v>3</v>
      </c>
      <c r="H224" s="222">
        <v>3</v>
      </c>
      <c r="I224" s="222">
        <v>3</v>
      </c>
      <c r="J224" s="236">
        <v>4</v>
      </c>
      <c r="K224" s="236">
        <v>4</v>
      </c>
      <c r="L224" s="238">
        <v>5</v>
      </c>
      <c r="M224" s="222">
        <v>3</v>
      </c>
      <c r="N224" s="236">
        <v>4</v>
      </c>
      <c r="O224" s="222">
        <v>3</v>
      </c>
      <c r="P224" s="222">
        <v>3</v>
      </c>
      <c r="Q224" s="236">
        <v>5</v>
      </c>
      <c r="R224" s="222">
        <v>3</v>
      </c>
      <c r="S224" s="222">
        <v>3</v>
      </c>
      <c r="T224" s="236">
        <v>4</v>
      </c>
      <c r="U224" s="222">
        <v>3</v>
      </c>
      <c r="V224" s="222">
        <v>4</v>
      </c>
      <c r="W224" s="350">
        <v>5</v>
      </c>
      <c r="X224" s="222">
        <v>3</v>
      </c>
      <c r="Y224" s="226"/>
      <c r="Z224" s="226"/>
      <c r="AA224" s="226"/>
      <c r="AB224" s="226"/>
      <c r="AC224" s="226"/>
      <c r="AD224" s="226"/>
      <c r="AE224" s="226"/>
      <c r="AF224" s="227"/>
      <c r="AG224" s="184">
        <v>68</v>
      </c>
      <c r="AH224" s="185">
        <v>68</v>
      </c>
      <c r="AI224" s="185">
        <v>35</v>
      </c>
    </row>
    <row r="225" spans="1:35" ht="15" customHeight="1" x14ac:dyDescent="0.25">
      <c r="A225" s="476"/>
      <c r="B225" s="502"/>
      <c r="C225" s="505"/>
      <c r="D225" s="45" t="s">
        <v>368</v>
      </c>
      <c r="E225" s="46" t="s">
        <v>33</v>
      </c>
      <c r="F225" s="364">
        <v>4</v>
      </c>
      <c r="G225" s="237">
        <v>4</v>
      </c>
      <c r="H225" s="237">
        <v>4</v>
      </c>
      <c r="I225" s="225">
        <v>3</v>
      </c>
      <c r="J225" s="237">
        <v>4</v>
      </c>
      <c r="K225" s="225">
        <v>3</v>
      </c>
      <c r="L225" s="237">
        <v>4</v>
      </c>
      <c r="M225" s="239">
        <v>5</v>
      </c>
      <c r="N225" s="225">
        <v>3</v>
      </c>
      <c r="O225" s="225">
        <v>3</v>
      </c>
      <c r="P225" s="235">
        <v>2</v>
      </c>
      <c r="Q225" s="237">
        <v>5</v>
      </c>
      <c r="R225" s="235">
        <v>2</v>
      </c>
      <c r="S225" s="239">
        <v>5</v>
      </c>
      <c r="T225" s="225">
        <v>3</v>
      </c>
      <c r="U225" s="225">
        <v>3</v>
      </c>
      <c r="V225" s="239">
        <v>6</v>
      </c>
      <c r="W225" s="349">
        <v>4</v>
      </c>
      <c r="X225" s="237">
        <v>4</v>
      </c>
      <c r="Y225" s="228"/>
      <c r="Z225" s="228"/>
      <c r="AA225" s="228"/>
      <c r="AB225" s="228"/>
      <c r="AC225" s="228"/>
      <c r="AD225" s="228"/>
      <c r="AE225" s="228"/>
      <c r="AF225" s="229"/>
      <c r="AG225" s="166">
        <v>71</v>
      </c>
      <c r="AH225" s="186">
        <v>139</v>
      </c>
      <c r="AI225" s="186">
        <v>42</v>
      </c>
    </row>
    <row r="226" spans="1:35" ht="15" customHeight="1" x14ac:dyDescent="0.25">
      <c r="A226" s="476"/>
      <c r="B226" s="502"/>
      <c r="C226" s="505"/>
      <c r="D226" s="45" t="s">
        <v>368</v>
      </c>
      <c r="E226" s="46" t="s">
        <v>34</v>
      </c>
      <c r="F226" s="224">
        <v>3</v>
      </c>
      <c r="G226" s="225">
        <v>3</v>
      </c>
      <c r="H226" s="237">
        <v>4</v>
      </c>
      <c r="I226" s="225">
        <v>3</v>
      </c>
      <c r="J226" s="225">
        <v>3</v>
      </c>
      <c r="K226" s="225">
        <v>3</v>
      </c>
      <c r="L226" s="225">
        <v>3</v>
      </c>
      <c r="M226" s="237">
        <v>4</v>
      </c>
      <c r="N226" s="235">
        <v>2</v>
      </c>
      <c r="O226" s="225">
        <v>3</v>
      </c>
      <c r="P226" s="225">
        <v>3</v>
      </c>
      <c r="Q226" s="239">
        <v>6</v>
      </c>
      <c r="R226" s="225">
        <v>3</v>
      </c>
      <c r="S226" s="239">
        <v>5</v>
      </c>
      <c r="T226" s="225">
        <v>3</v>
      </c>
      <c r="U226" s="225">
        <v>3</v>
      </c>
      <c r="V226" s="237">
        <v>5</v>
      </c>
      <c r="W226" s="366">
        <v>5</v>
      </c>
      <c r="X226" s="225">
        <v>3</v>
      </c>
      <c r="Y226" s="228"/>
      <c r="Z226" s="228"/>
      <c r="AA226" s="228"/>
      <c r="AB226" s="228"/>
      <c r="AC226" s="228"/>
      <c r="AD226" s="228"/>
      <c r="AE226" s="228"/>
      <c r="AF226" s="229"/>
      <c r="AG226" s="166">
        <v>67</v>
      </c>
      <c r="AH226" s="186">
        <v>206</v>
      </c>
      <c r="AI226" s="186">
        <v>43</v>
      </c>
    </row>
    <row r="227" spans="1:35" ht="15.75" customHeight="1" thickBot="1" x14ac:dyDescent="0.3">
      <c r="A227" s="476"/>
      <c r="B227" s="502"/>
      <c r="C227" s="505"/>
      <c r="D227" s="45" t="s">
        <v>368</v>
      </c>
      <c r="E227" s="46" t="s">
        <v>35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206</v>
      </c>
      <c r="AI227" s="186">
        <v>43</v>
      </c>
    </row>
    <row r="228" spans="1:35" ht="15.75" hidden="1" customHeight="1" thickBot="1" x14ac:dyDescent="0.3">
      <c r="A228" s="477"/>
      <c r="B228" s="503"/>
      <c r="C228" s="506"/>
      <c r="D228" s="47" t="s">
        <v>368</v>
      </c>
      <c r="E228" s="48" t="s">
        <v>36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206</v>
      </c>
      <c r="AI228" s="187">
        <v>43</v>
      </c>
    </row>
    <row r="229" spans="1:35" ht="15" customHeight="1" x14ac:dyDescent="0.25">
      <c r="A229" s="475">
        <v>45</v>
      </c>
      <c r="B229" s="501">
        <v>43</v>
      </c>
      <c r="C229" s="504" t="s">
        <v>542</v>
      </c>
      <c r="D229" s="43" t="s">
        <v>542</v>
      </c>
      <c r="E229" s="44" t="s">
        <v>32</v>
      </c>
      <c r="F229" s="363">
        <v>4</v>
      </c>
      <c r="G229" s="222">
        <v>3</v>
      </c>
      <c r="H229" s="236">
        <v>4</v>
      </c>
      <c r="I229" s="222">
        <v>3</v>
      </c>
      <c r="J229" s="236">
        <v>4</v>
      </c>
      <c r="K229" s="236">
        <v>4</v>
      </c>
      <c r="L229" s="236">
        <v>4</v>
      </c>
      <c r="M229" s="222">
        <v>3</v>
      </c>
      <c r="N229" s="222">
        <v>3</v>
      </c>
      <c r="O229" s="236">
        <v>4</v>
      </c>
      <c r="P229" s="241">
        <v>2</v>
      </c>
      <c r="Q229" s="238">
        <v>7</v>
      </c>
      <c r="R229" s="222">
        <v>3</v>
      </c>
      <c r="S229" s="236">
        <v>4</v>
      </c>
      <c r="T229" s="236">
        <v>4</v>
      </c>
      <c r="U229" s="238">
        <v>5</v>
      </c>
      <c r="V229" s="236">
        <v>5</v>
      </c>
      <c r="W229" s="365">
        <v>4</v>
      </c>
      <c r="X229" s="238">
        <v>5</v>
      </c>
      <c r="Y229" s="226"/>
      <c r="Z229" s="226"/>
      <c r="AA229" s="226"/>
      <c r="AB229" s="226"/>
      <c r="AC229" s="226"/>
      <c r="AD229" s="226"/>
      <c r="AE229" s="226"/>
      <c r="AF229" s="227"/>
      <c r="AG229" s="184">
        <v>75</v>
      </c>
      <c r="AH229" s="185">
        <v>75</v>
      </c>
      <c r="AI229" s="185">
        <v>56</v>
      </c>
    </row>
    <row r="230" spans="1:35" ht="15" customHeight="1" x14ac:dyDescent="0.25">
      <c r="A230" s="476"/>
      <c r="B230" s="502"/>
      <c r="C230" s="505"/>
      <c r="D230" s="45" t="s">
        <v>542</v>
      </c>
      <c r="E230" s="46" t="s">
        <v>33</v>
      </c>
      <c r="F230" s="224">
        <v>3</v>
      </c>
      <c r="G230" s="225">
        <v>3</v>
      </c>
      <c r="H230" s="225">
        <v>3</v>
      </c>
      <c r="I230" s="225">
        <v>3</v>
      </c>
      <c r="J230" s="225">
        <v>3</v>
      </c>
      <c r="K230" s="237">
        <v>4</v>
      </c>
      <c r="L230" s="225">
        <v>3</v>
      </c>
      <c r="M230" s="225">
        <v>3</v>
      </c>
      <c r="N230" s="235">
        <v>2</v>
      </c>
      <c r="O230" s="237">
        <v>4</v>
      </c>
      <c r="P230" s="239">
        <v>5</v>
      </c>
      <c r="Q230" s="225">
        <v>4</v>
      </c>
      <c r="R230" s="225">
        <v>3</v>
      </c>
      <c r="S230" s="237">
        <v>4</v>
      </c>
      <c r="T230" s="237">
        <v>4</v>
      </c>
      <c r="U230" s="237">
        <v>4</v>
      </c>
      <c r="V230" s="225">
        <v>4</v>
      </c>
      <c r="W230" s="349">
        <v>4</v>
      </c>
      <c r="X230" s="225">
        <v>3</v>
      </c>
      <c r="Y230" s="228"/>
      <c r="Z230" s="228"/>
      <c r="AA230" s="228"/>
      <c r="AB230" s="228"/>
      <c r="AC230" s="228"/>
      <c r="AD230" s="228"/>
      <c r="AE230" s="228"/>
      <c r="AF230" s="229"/>
      <c r="AG230" s="166">
        <v>66</v>
      </c>
      <c r="AH230" s="186">
        <v>141</v>
      </c>
      <c r="AI230" s="186">
        <v>45</v>
      </c>
    </row>
    <row r="231" spans="1:35" ht="15" customHeight="1" x14ac:dyDescent="0.25">
      <c r="A231" s="476"/>
      <c r="B231" s="502"/>
      <c r="C231" s="505"/>
      <c r="D231" s="45" t="s">
        <v>542</v>
      </c>
      <c r="E231" s="46" t="s">
        <v>34</v>
      </c>
      <c r="F231" s="224">
        <v>3</v>
      </c>
      <c r="G231" s="239">
        <v>5</v>
      </c>
      <c r="H231" s="237">
        <v>4</v>
      </c>
      <c r="I231" s="225">
        <v>3</v>
      </c>
      <c r="J231" s="225">
        <v>3</v>
      </c>
      <c r="K231" s="235">
        <v>2</v>
      </c>
      <c r="L231" s="235">
        <v>2</v>
      </c>
      <c r="M231" s="237">
        <v>4</v>
      </c>
      <c r="N231" s="225">
        <v>3</v>
      </c>
      <c r="O231" s="239">
        <v>5</v>
      </c>
      <c r="P231" s="225">
        <v>3</v>
      </c>
      <c r="Q231" s="225">
        <v>4</v>
      </c>
      <c r="R231" s="237">
        <v>4</v>
      </c>
      <c r="S231" s="225">
        <v>3</v>
      </c>
      <c r="T231" s="235">
        <v>2</v>
      </c>
      <c r="U231" s="225">
        <v>3</v>
      </c>
      <c r="V231" s="237">
        <v>5</v>
      </c>
      <c r="W231" s="349">
        <v>4</v>
      </c>
      <c r="X231" s="225">
        <v>3</v>
      </c>
      <c r="Y231" s="228"/>
      <c r="Z231" s="228"/>
      <c r="AA231" s="228"/>
      <c r="AB231" s="228"/>
      <c r="AC231" s="228"/>
      <c r="AD231" s="228"/>
      <c r="AE231" s="228"/>
      <c r="AF231" s="229"/>
      <c r="AG231" s="166">
        <v>65</v>
      </c>
      <c r="AH231" s="186">
        <v>206</v>
      </c>
      <c r="AI231" s="186">
        <v>43</v>
      </c>
    </row>
    <row r="232" spans="1:35" ht="15.75" customHeight="1" thickBot="1" x14ac:dyDescent="0.3">
      <c r="A232" s="476"/>
      <c r="B232" s="502"/>
      <c r="C232" s="505"/>
      <c r="D232" s="45" t="s">
        <v>542</v>
      </c>
      <c r="E232" s="46" t="s">
        <v>35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206</v>
      </c>
      <c r="AI232" s="186">
        <v>43</v>
      </c>
    </row>
    <row r="233" spans="1:35" ht="15.75" hidden="1" customHeight="1" thickBot="1" x14ac:dyDescent="0.3">
      <c r="A233" s="477"/>
      <c r="B233" s="503"/>
      <c r="C233" s="506"/>
      <c r="D233" s="47" t="s">
        <v>542</v>
      </c>
      <c r="E233" s="48" t="s">
        <v>36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206</v>
      </c>
      <c r="AI233" s="187">
        <v>43</v>
      </c>
    </row>
    <row r="234" spans="1:35" ht="15" customHeight="1" x14ac:dyDescent="0.25">
      <c r="A234" s="475">
        <v>46</v>
      </c>
      <c r="B234" s="501">
        <v>46</v>
      </c>
      <c r="C234" s="504" t="s">
        <v>363</v>
      </c>
      <c r="D234" s="43" t="s">
        <v>363</v>
      </c>
      <c r="E234" s="44" t="s">
        <v>32</v>
      </c>
      <c r="F234" s="363">
        <v>4</v>
      </c>
      <c r="G234" s="222">
        <v>3</v>
      </c>
      <c r="H234" s="222">
        <v>3</v>
      </c>
      <c r="I234" s="222">
        <v>3</v>
      </c>
      <c r="J234" s="236">
        <v>4</v>
      </c>
      <c r="K234" s="222">
        <v>3</v>
      </c>
      <c r="L234" s="222">
        <v>3</v>
      </c>
      <c r="M234" s="236">
        <v>4</v>
      </c>
      <c r="N234" s="236">
        <v>4</v>
      </c>
      <c r="O234" s="222">
        <v>3</v>
      </c>
      <c r="P234" s="236">
        <v>4</v>
      </c>
      <c r="Q234" s="222">
        <v>4</v>
      </c>
      <c r="R234" s="222">
        <v>3</v>
      </c>
      <c r="S234" s="222">
        <v>3</v>
      </c>
      <c r="T234" s="222">
        <v>3</v>
      </c>
      <c r="U234" s="236">
        <v>4</v>
      </c>
      <c r="V234" s="222">
        <v>4</v>
      </c>
      <c r="W234" s="350">
        <v>5</v>
      </c>
      <c r="X234" s="236">
        <v>4</v>
      </c>
      <c r="Y234" s="226"/>
      <c r="Z234" s="226"/>
      <c r="AA234" s="226"/>
      <c r="AB234" s="226"/>
      <c r="AC234" s="226"/>
      <c r="AD234" s="226"/>
      <c r="AE234" s="226"/>
      <c r="AF234" s="227"/>
      <c r="AG234" s="184">
        <v>68</v>
      </c>
      <c r="AH234" s="185">
        <v>68</v>
      </c>
      <c r="AI234" s="185">
        <v>35</v>
      </c>
    </row>
    <row r="235" spans="1:35" ht="15" customHeight="1" x14ac:dyDescent="0.25">
      <c r="A235" s="476"/>
      <c r="B235" s="502"/>
      <c r="C235" s="505"/>
      <c r="D235" s="45" t="s">
        <v>363</v>
      </c>
      <c r="E235" s="46" t="s">
        <v>33</v>
      </c>
      <c r="F235" s="224">
        <v>3</v>
      </c>
      <c r="G235" s="237">
        <v>4</v>
      </c>
      <c r="H235" s="225">
        <v>3</v>
      </c>
      <c r="I235" s="237">
        <v>4</v>
      </c>
      <c r="J235" s="237">
        <v>4</v>
      </c>
      <c r="K235" s="239">
        <v>5</v>
      </c>
      <c r="L235" s="235">
        <v>2</v>
      </c>
      <c r="M235" s="239">
        <v>5</v>
      </c>
      <c r="N235" s="225">
        <v>3</v>
      </c>
      <c r="O235" s="239">
        <v>5</v>
      </c>
      <c r="P235" s="237">
        <v>4</v>
      </c>
      <c r="Q235" s="239">
        <v>6</v>
      </c>
      <c r="R235" s="225">
        <v>3</v>
      </c>
      <c r="S235" s="225">
        <v>3</v>
      </c>
      <c r="T235" s="225">
        <v>3</v>
      </c>
      <c r="U235" s="225">
        <v>3</v>
      </c>
      <c r="V235" s="225">
        <v>4</v>
      </c>
      <c r="W235" s="366">
        <v>5</v>
      </c>
      <c r="X235" s="237">
        <v>4</v>
      </c>
      <c r="Y235" s="228"/>
      <c r="Z235" s="228"/>
      <c r="AA235" s="228"/>
      <c r="AB235" s="228"/>
      <c r="AC235" s="228"/>
      <c r="AD235" s="228"/>
      <c r="AE235" s="228"/>
      <c r="AF235" s="229"/>
      <c r="AG235" s="166">
        <v>73</v>
      </c>
      <c r="AH235" s="186">
        <v>141</v>
      </c>
      <c r="AI235" s="186">
        <v>45</v>
      </c>
    </row>
    <row r="236" spans="1:35" ht="15" customHeight="1" x14ac:dyDescent="0.25">
      <c r="A236" s="476"/>
      <c r="B236" s="502"/>
      <c r="C236" s="505"/>
      <c r="D236" s="45" t="s">
        <v>363</v>
      </c>
      <c r="E236" s="46" t="s">
        <v>34</v>
      </c>
      <c r="F236" s="224">
        <v>3</v>
      </c>
      <c r="G236" s="237">
        <v>4</v>
      </c>
      <c r="H236" s="237">
        <v>4</v>
      </c>
      <c r="I236" s="225">
        <v>3</v>
      </c>
      <c r="J236" s="225">
        <v>3</v>
      </c>
      <c r="K236" s="237">
        <v>4</v>
      </c>
      <c r="L236" s="225">
        <v>3</v>
      </c>
      <c r="M236" s="239">
        <v>5</v>
      </c>
      <c r="N236" s="237">
        <v>4</v>
      </c>
      <c r="O236" s="237">
        <v>4</v>
      </c>
      <c r="P236" s="237">
        <v>4</v>
      </c>
      <c r="Q236" s="237">
        <v>5</v>
      </c>
      <c r="R236" s="225">
        <v>3</v>
      </c>
      <c r="S236" s="225">
        <v>3</v>
      </c>
      <c r="T236" s="225">
        <v>3</v>
      </c>
      <c r="U236" s="237">
        <v>4</v>
      </c>
      <c r="V236" s="235">
        <v>3</v>
      </c>
      <c r="W236" s="348">
        <v>3</v>
      </c>
      <c r="X236" s="237">
        <v>4</v>
      </c>
      <c r="Y236" s="228"/>
      <c r="Z236" s="228"/>
      <c r="AA236" s="228"/>
      <c r="AB236" s="228"/>
      <c r="AC236" s="228"/>
      <c r="AD236" s="228"/>
      <c r="AE236" s="228"/>
      <c r="AF236" s="229"/>
      <c r="AG236" s="166">
        <v>69</v>
      </c>
      <c r="AH236" s="186">
        <v>210</v>
      </c>
      <c r="AI236" s="186">
        <v>46</v>
      </c>
    </row>
    <row r="237" spans="1:35" ht="15.75" customHeight="1" thickBot="1" x14ac:dyDescent="0.3">
      <c r="A237" s="476"/>
      <c r="B237" s="502"/>
      <c r="C237" s="505"/>
      <c r="D237" s="45" t="s">
        <v>363</v>
      </c>
      <c r="E237" s="46" t="s">
        <v>35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210</v>
      </c>
      <c r="AI237" s="186">
        <v>46</v>
      </c>
    </row>
    <row r="238" spans="1:35" ht="15.75" hidden="1" customHeight="1" thickBot="1" x14ac:dyDescent="0.3">
      <c r="A238" s="477"/>
      <c r="B238" s="503"/>
      <c r="C238" s="506"/>
      <c r="D238" s="47" t="s">
        <v>363</v>
      </c>
      <c r="E238" s="48" t="s">
        <v>36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210</v>
      </c>
      <c r="AI238" s="187">
        <v>46</v>
      </c>
    </row>
    <row r="239" spans="1:35" ht="15" customHeight="1" x14ac:dyDescent="0.25">
      <c r="A239" s="475">
        <v>47</v>
      </c>
      <c r="B239" s="501">
        <v>47</v>
      </c>
      <c r="C239" s="504" t="s">
        <v>688</v>
      </c>
      <c r="D239" s="43" t="s">
        <v>688</v>
      </c>
      <c r="E239" s="44" t="s">
        <v>32</v>
      </c>
      <c r="F239" s="245">
        <v>2</v>
      </c>
      <c r="G239" s="238">
        <v>5</v>
      </c>
      <c r="H239" s="222">
        <v>3</v>
      </c>
      <c r="I239" s="238">
        <v>5</v>
      </c>
      <c r="J239" s="222">
        <v>3</v>
      </c>
      <c r="K239" s="222">
        <v>3</v>
      </c>
      <c r="L239" s="222">
        <v>3</v>
      </c>
      <c r="M239" s="236">
        <v>4</v>
      </c>
      <c r="N239" s="222">
        <v>3</v>
      </c>
      <c r="O239" s="222">
        <v>3</v>
      </c>
      <c r="P239" s="241">
        <v>2</v>
      </c>
      <c r="Q239" s="236">
        <v>5</v>
      </c>
      <c r="R239" s="222">
        <v>3</v>
      </c>
      <c r="S239" s="222">
        <v>3</v>
      </c>
      <c r="T239" s="236">
        <v>4</v>
      </c>
      <c r="U239" s="236">
        <v>4</v>
      </c>
      <c r="V239" s="236">
        <v>5</v>
      </c>
      <c r="W239" s="365">
        <v>4</v>
      </c>
      <c r="X239" s="236">
        <v>4</v>
      </c>
      <c r="Y239" s="226"/>
      <c r="Z239" s="226"/>
      <c r="AA239" s="226"/>
      <c r="AB239" s="226"/>
      <c r="AC239" s="226"/>
      <c r="AD239" s="226"/>
      <c r="AE239" s="226"/>
      <c r="AF239" s="227"/>
      <c r="AG239" s="184">
        <v>68</v>
      </c>
      <c r="AH239" s="185">
        <v>68</v>
      </c>
      <c r="AI239" s="185">
        <v>35</v>
      </c>
    </row>
    <row r="240" spans="1:35" ht="15" customHeight="1" x14ac:dyDescent="0.25">
      <c r="A240" s="476"/>
      <c r="B240" s="502"/>
      <c r="C240" s="505"/>
      <c r="D240" s="45" t="s">
        <v>688</v>
      </c>
      <c r="E240" s="46" t="s">
        <v>33</v>
      </c>
      <c r="F240" s="224">
        <v>3</v>
      </c>
      <c r="G240" s="237">
        <v>4</v>
      </c>
      <c r="H240" s="225">
        <v>3</v>
      </c>
      <c r="I240" s="237">
        <v>4</v>
      </c>
      <c r="J240" s="225">
        <v>3</v>
      </c>
      <c r="K240" s="225">
        <v>3</v>
      </c>
      <c r="L240" s="235">
        <v>2</v>
      </c>
      <c r="M240" s="239">
        <v>6</v>
      </c>
      <c r="N240" s="239">
        <v>5</v>
      </c>
      <c r="O240" s="225">
        <v>3</v>
      </c>
      <c r="P240" s="225">
        <v>3</v>
      </c>
      <c r="Q240" s="237">
        <v>5</v>
      </c>
      <c r="R240" s="237">
        <v>4</v>
      </c>
      <c r="S240" s="225">
        <v>3</v>
      </c>
      <c r="T240" s="237">
        <v>4</v>
      </c>
      <c r="U240" s="239">
        <v>5</v>
      </c>
      <c r="V240" s="235">
        <v>3</v>
      </c>
      <c r="W240" s="349">
        <v>4</v>
      </c>
      <c r="X240" s="225">
        <v>3</v>
      </c>
      <c r="Y240" s="228"/>
      <c r="Z240" s="228"/>
      <c r="AA240" s="228"/>
      <c r="AB240" s="228"/>
      <c r="AC240" s="228"/>
      <c r="AD240" s="228"/>
      <c r="AE240" s="228"/>
      <c r="AF240" s="229"/>
      <c r="AG240" s="166">
        <v>70</v>
      </c>
      <c r="AH240" s="186">
        <v>138</v>
      </c>
      <c r="AI240" s="186">
        <v>40</v>
      </c>
    </row>
    <row r="241" spans="1:35" ht="15" customHeight="1" x14ac:dyDescent="0.25">
      <c r="A241" s="476"/>
      <c r="B241" s="502"/>
      <c r="C241" s="505"/>
      <c r="D241" s="45" t="s">
        <v>688</v>
      </c>
      <c r="E241" s="46" t="s">
        <v>34</v>
      </c>
      <c r="F241" s="364">
        <v>4</v>
      </c>
      <c r="G241" s="237">
        <v>4</v>
      </c>
      <c r="H241" s="239">
        <v>5</v>
      </c>
      <c r="I241" s="225">
        <v>3</v>
      </c>
      <c r="J241" s="225">
        <v>3</v>
      </c>
      <c r="K241" s="239">
        <v>5</v>
      </c>
      <c r="L241" s="225">
        <v>3</v>
      </c>
      <c r="M241" s="237">
        <v>4</v>
      </c>
      <c r="N241" s="237">
        <v>4</v>
      </c>
      <c r="O241" s="225">
        <v>3</v>
      </c>
      <c r="P241" s="225">
        <v>3</v>
      </c>
      <c r="Q241" s="237">
        <v>5</v>
      </c>
      <c r="R241" s="225">
        <v>3</v>
      </c>
      <c r="S241" s="239">
        <v>5</v>
      </c>
      <c r="T241" s="225">
        <v>3</v>
      </c>
      <c r="U241" s="237">
        <v>4</v>
      </c>
      <c r="V241" s="239">
        <v>6</v>
      </c>
      <c r="W241" s="348">
        <v>3</v>
      </c>
      <c r="X241" s="225">
        <v>3</v>
      </c>
      <c r="Y241" s="228"/>
      <c r="Z241" s="228"/>
      <c r="AA241" s="228"/>
      <c r="AB241" s="228"/>
      <c r="AC241" s="228"/>
      <c r="AD241" s="228"/>
      <c r="AE241" s="228"/>
      <c r="AF241" s="229"/>
      <c r="AG241" s="166">
        <v>73</v>
      </c>
      <c r="AH241" s="186">
        <v>211</v>
      </c>
      <c r="AI241" s="186">
        <v>47</v>
      </c>
    </row>
    <row r="242" spans="1:35" ht="15.75" customHeight="1" thickBot="1" x14ac:dyDescent="0.3">
      <c r="A242" s="476"/>
      <c r="B242" s="502"/>
      <c r="C242" s="505"/>
      <c r="D242" s="45" t="s">
        <v>688</v>
      </c>
      <c r="E242" s="46" t="s">
        <v>35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211</v>
      </c>
      <c r="AI242" s="186">
        <v>47</v>
      </c>
    </row>
    <row r="243" spans="1:35" ht="15.75" hidden="1" customHeight="1" thickBot="1" x14ac:dyDescent="0.3">
      <c r="A243" s="477"/>
      <c r="B243" s="503"/>
      <c r="C243" s="506"/>
      <c r="D243" s="47" t="s">
        <v>688</v>
      </c>
      <c r="E243" s="48" t="s">
        <v>36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211</v>
      </c>
      <c r="AI243" s="187">
        <v>47</v>
      </c>
    </row>
    <row r="244" spans="1:35" ht="15" customHeight="1" x14ac:dyDescent="0.25">
      <c r="A244" s="475">
        <v>48</v>
      </c>
      <c r="B244" s="501">
        <v>48</v>
      </c>
      <c r="C244" s="504" t="s">
        <v>377</v>
      </c>
      <c r="D244" s="43" t="s">
        <v>377</v>
      </c>
      <c r="E244" s="44" t="s">
        <v>32</v>
      </c>
      <c r="F244" s="223">
        <v>3</v>
      </c>
      <c r="G244" s="222">
        <v>3</v>
      </c>
      <c r="H244" s="236">
        <v>4</v>
      </c>
      <c r="I244" s="222">
        <v>3</v>
      </c>
      <c r="J244" s="222">
        <v>3</v>
      </c>
      <c r="K244" s="238">
        <v>5</v>
      </c>
      <c r="L244" s="236">
        <v>4</v>
      </c>
      <c r="M244" s="238">
        <v>6</v>
      </c>
      <c r="N244" s="241">
        <v>2</v>
      </c>
      <c r="O244" s="236">
        <v>4</v>
      </c>
      <c r="P244" s="222">
        <v>3</v>
      </c>
      <c r="Q244" s="236">
        <v>5</v>
      </c>
      <c r="R244" s="236">
        <v>4</v>
      </c>
      <c r="S244" s="236">
        <v>4</v>
      </c>
      <c r="T244" s="222">
        <v>3</v>
      </c>
      <c r="U244" s="238">
        <v>5</v>
      </c>
      <c r="V244" s="222">
        <v>4</v>
      </c>
      <c r="W244" s="365">
        <v>4</v>
      </c>
      <c r="X244" s="236">
        <v>4</v>
      </c>
      <c r="Y244" s="226"/>
      <c r="Z244" s="226"/>
      <c r="AA244" s="226"/>
      <c r="AB244" s="226"/>
      <c r="AC244" s="226"/>
      <c r="AD244" s="226"/>
      <c r="AE244" s="226"/>
      <c r="AF244" s="227"/>
      <c r="AG244" s="184">
        <v>73</v>
      </c>
      <c r="AH244" s="185">
        <v>73</v>
      </c>
      <c r="AI244" s="185">
        <v>53</v>
      </c>
    </row>
    <row r="245" spans="1:35" ht="15" customHeight="1" x14ac:dyDescent="0.25">
      <c r="A245" s="476"/>
      <c r="B245" s="502"/>
      <c r="C245" s="505"/>
      <c r="D245" s="45" t="s">
        <v>377</v>
      </c>
      <c r="E245" s="46" t="s">
        <v>33</v>
      </c>
      <c r="F245" s="364">
        <v>4</v>
      </c>
      <c r="G245" s="239">
        <v>5</v>
      </c>
      <c r="H245" s="237">
        <v>4</v>
      </c>
      <c r="I245" s="237">
        <v>4</v>
      </c>
      <c r="J245" s="225">
        <v>3</v>
      </c>
      <c r="K245" s="237">
        <v>4</v>
      </c>
      <c r="L245" s="225">
        <v>3</v>
      </c>
      <c r="M245" s="225">
        <v>3</v>
      </c>
      <c r="N245" s="237">
        <v>4</v>
      </c>
      <c r="O245" s="225">
        <v>3</v>
      </c>
      <c r="P245" s="225">
        <v>3</v>
      </c>
      <c r="Q245" s="237">
        <v>5</v>
      </c>
      <c r="R245" s="225">
        <v>3</v>
      </c>
      <c r="S245" s="239">
        <v>5</v>
      </c>
      <c r="T245" s="225">
        <v>3</v>
      </c>
      <c r="U245" s="237">
        <v>4</v>
      </c>
      <c r="V245" s="235">
        <v>3</v>
      </c>
      <c r="W245" s="348">
        <v>3</v>
      </c>
      <c r="X245" s="225">
        <v>3</v>
      </c>
      <c r="Y245" s="228"/>
      <c r="Z245" s="228"/>
      <c r="AA245" s="228"/>
      <c r="AB245" s="228"/>
      <c r="AC245" s="228"/>
      <c r="AD245" s="228"/>
      <c r="AE245" s="228"/>
      <c r="AF245" s="229"/>
      <c r="AG245" s="166">
        <v>69</v>
      </c>
      <c r="AH245" s="186">
        <v>142</v>
      </c>
      <c r="AI245" s="186">
        <v>49</v>
      </c>
    </row>
    <row r="246" spans="1:35" ht="15" customHeight="1" x14ac:dyDescent="0.25">
      <c r="A246" s="476"/>
      <c r="B246" s="502"/>
      <c r="C246" s="505"/>
      <c r="D246" s="45" t="s">
        <v>377</v>
      </c>
      <c r="E246" s="46" t="s">
        <v>34</v>
      </c>
      <c r="F246" s="224">
        <v>3</v>
      </c>
      <c r="G246" s="237">
        <v>4</v>
      </c>
      <c r="H246" s="225">
        <v>3</v>
      </c>
      <c r="I246" s="237">
        <v>4</v>
      </c>
      <c r="J246" s="225">
        <v>3</v>
      </c>
      <c r="K246" s="225">
        <v>3</v>
      </c>
      <c r="L246" s="237">
        <v>4</v>
      </c>
      <c r="M246" s="237">
        <v>4</v>
      </c>
      <c r="N246" s="237">
        <v>4</v>
      </c>
      <c r="O246" s="237">
        <v>4</v>
      </c>
      <c r="P246" s="237">
        <v>4</v>
      </c>
      <c r="Q246" s="235">
        <v>3</v>
      </c>
      <c r="R246" s="239">
        <v>6</v>
      </c>
      <c r="S246" s="225">
        <v>3</v>
      </c>
      <c r="T246" s="225">
        <v>3</v>
      </c>
      <c r="U246" s="237">
        <v>4</v>
      </c>
      <c r="V246" s="225">
        <v>4</v>
      </c>
      <c r="W246" s="349">
        <v>4</v>
      </c>
      <c r="X246" s="225">
        <v>3</v>
      </c>
      <c r="Y246" s="228"/>
      <c r="Z246" s="228"/>
      <c r="AA246" s="228"/>
      <c r="AB246" s="228"/>
      <c r="AC246" s="228"/>
      <c r="AD246" s="228"/>
      <c r="AE246" s="228"/>
      <c r="AF246" s="229"/>
      <c r="AG246" s="166">
        <v>70</v>
      </c>
      <c r="AH246" s="186">
        <v>212</v>
      </c>
      <c r="AI246" s="186">
        <v>48</v>
      </c>
    </row>
    <row r="247" spans="1:35" ht="15.75" customHeight="1" thickBot="1" x14ac:dyDescent="0.3">
      <c r="A247" s="476"/>
      <c r="B247" s="502"/>
      <c r="C247" s="505"/>
      <c r="D247" s="45" t="s">
        <v>377</v>
      </c>
      <c r="E247" s="46" t="s">
        <v>35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212</v>
      </c>
      <c r="AI247" s="186">
        <v>48</v>
      </c>
    </row>
    <row r="248" spans="1:35" ht="15.75" hidden="1" customHeight="1" thickBot="1" x14ac:dyDescent="0.3">
      <c r="A248" s="477"/>
      <c r="B248" s="503"/>
      <c r="C248" s="506"/>
      <c r="D248" s="47" t="s">
        <v>377</v>
      </c>
      <c r="E248" s="48" t="s">
        <v>36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212</v>
      </c>
      <c r="AI248" s="187">
        <v>48</v>
      </c>
    </row>
    <row r="249" spans="1:35" ht="15" customHeight="1" x14ac:dyDescent="0.25">
      <c r="A249" s="475">
        <v>49</v>
      </c>
      <c r="B249" s="501">
        <v>48</v>
      </c>
      <c r="C249" s="504" t="s">
        <v>14</v>
      </c>
      <c r="D249" s="43" t="s">
        <v>14</v>
      </c>
      <c r="E249" s="44" t="s">
        <v>32</v>
      </c>
      <c r="F249" s="223">
        <v>3</v>
      </c>
      <c r="G249" s="222">
        <v>3</v>
      </c>
      <c r="H249" s="236">
        <v>4</v>
      </c>
      <c r="I249" s="222">
        <v>3</v>
      </c>
      <c r="J249" s="222">
        <v>3</v>
      </c>
      <c r="K249" s="222">
        <v>3</v>
      </c>
      <c r="L249" s="241">
        <v>2</v>
      </c>
      <c r="M249" s="236">
        <v>4</v>
      </c>
      <c r="N249" s="236">
        <v>4</v>
      </c>
      <c r="O249" s="222">
        <v>3</v>
      </c>
      <c r="P249" s="222">
        <v>3</v>
      </c>
      <c r="Q249" s="236">
        <v>5</v>
      </c>
      <c r="R249" s="222">
        <v>3</v>
      </c>
      <c r="S249" s="236">
        <v>4</v>
      </c>
      <c r="T249" s="222">
        <v>3</v>
      </c>
      <c r="U249" s="236">
        <v>4</v>
      </c>
      <c r="V249" s="238">
        <v>6</v>
      </c>
      <c r="W249" s="365">
        <v>4</v>
      </c>
      <c r="X249" s="222">
        <v>3</v>
      </c>
      <c r="Y249" s="226"/>
      <c r="Z249" s="226"/>
      <c r="AA249" s="226"/>
      <c r="AB249" s="226"/>
      <c r="AC249" s="226"/>
      <c r="AD249" s="226"/>
      <c r="AE249" s="226"/>
      <c r="AF249" s="227"/>
      <c r="AG249" s="184">
        <v>67</v>
      </c>
      <c r="AH249" s="185">
        <v>67</v>
      </c>
      <c r="AI249" s="185">
        <v>32</v>
      </c>
    </row>
    <row r="250" spans="1:35" ht="15" customHeight="1" x14ac:dyDescent="0.25">
      <c r="A250" s="476"/>
      <c r="B250" s="502"/>
      <c r="C250" s="505"/>
      <c r="D250" s="45" t="s">
        <v>14</v>
      </c>
      <c r="E250" s="46" t="s">
        <v>33</v>
      </c>
      <c r="F250" s="224">
        <v>3</v>
      </c>
      <c r="G250" s="225">
        <v>3</v>
      </c>
      <c r="H250" s="237">
        <v>4</v>
      </c>
      <c r="I250" s="237">
        <v>4</v>
      </c>
      <c r="J250" s="237">
        <v>4</v>
      </c>
      <c r="K250" s="225">
        <v>3</v>
      </c>
      <c r="L250" s="225">
        <v>3</v>
      </c>
      <c r="M250" s="225">
        <v>3</v>
      </c>
      <c r="N250" s="235">
        <v>2</v>
      </c>
      <c r="O250" s="225">
        <v>3</v>
      </c>
      <c r="P250" s="237">
        <v>4</v>
      </c>
      <c r="Q250" s="237">
        <v>5</v>
      </c>
      <c r="R250" s="225">
        <v>3</v>
      </c>
      <c r="S250" s="225">
        <v>3</v>
      </c>
      <c r="T250" s="225">
        <v>3</v>
      </c>
      <c r="U250" s="237">
        <v>4</v>
      </c>
      <c r="V250" s="239">
        <v>7</v>
      </c>
      <c r="W250" s="349">
        <v>4</v>
      </c>
      <c r="X250" s="237">
        <v>4</v>
      </c>
      <c r="Y250" s="228"/>
      <c r="Z250" s="228"/>
      <c r="AA250" s="228"/>
      <c r="AB250" s="228"/>
      <c r="AC250" s="228"/>
      <c r="AD250" s="228"/>
      <c r="AE250" s="228"/>
      <c r="AF250" s="229"/>
      <c r="AG250" s="166">
        <v>69</v>
      </c>
      <c r="AH250" s="186">
        <v>136</v>
      </c>
      <c r="AI250" s="186">
        <v>37</v>
      </c>
    </row>
    <row r="251" spans="1:35" ht="15" customHeight="1" x14ac:dyDescent="0.25">
      <c r="A251" s="476"/>
      <c r="B251" s="502"/>
      <c r="C251" s="505"/>
      <c r="D251" s="45" t="s">
        <v>14</v>
      </c>
      <c r="E251" s="46" t="s">
        <v>34</v>
      </c>
      <c r="F251" s="224">
        <v>3</v>
      </c>
      <c r="G251" s="239">
        <v>5</v>
      </c>
      <c r="H251" s="225">
        <v>3</v>
      </c>
      <c r="I251" s="237">
        <v>4</v>
      </c>
      <c r="J251" s="225">
        <v>3</v>
      </c>
      <c r="K251" s="239">
        <v>5</v>
      </c>
      <c r="L251" s="237">
        <v>4</v>
      </c>
      <c r="M251" s="239">
        <v>5</v>
      </c>
      <c r="N251" s="237">
        <v>4</v>
      </c>
      <c r="O251" s="237">
        <v>4</v>
      </c>
      <c r="P251" s="225">
        <v>3</v>
      </c>
      <c r="Q251" s="225">
        <v>4</v>
      </c>
      <c r="R251" s="237">
        <v>4</v>
      </c>
      <c r="S251" s="225">
        <v>3</v>
      </c>
      <c r="T251" s="225">
        <v>3</v>
      </c>
      <c r="U251" s="225">
        <v>3</v>
      </c>
      <c r="V251" s="239">
        <v>8</v>
      </c>
      <c r="W251" s="349">
        <v>4</v>
      </c>
      <c r="X251" s="237">
        <v>4</v>
      </c>
      <c r="Y251" s="228"/>
      <c r="Z251" s="228"/>
      <c r="AA251" s="228"/>
      <c r="AB251" s="228"/>
      <c r="AC251" s="228"/>
      <c r="AD251" s="228"/>
      <c r="AE251" s="228"/>
      <c r="AF251" s="229"/>
      <c r="AG251" s="166">
        <v>76</v>
      </c>
      <c r="AH251" s="186">
        <v>212</v>
      </c>
      <c r="AI251" s="186">
        <v>48</v>
      </c>
    </row>
    <row r="252" spans="1:35" ht="15.75" customHeight="1" thickBot="1" x14ac:dyDescent="0.3">
      <c r="A252" s="476"/>
      <c r="B252" s="502"/>
      <c r="C252" s="505"/>
      <c r="D252" s="45" t="s">
        <v>14</v>
      </c>
      <c r="E252" s="46" t="s">
        <v>35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212</v>
      </c>
      <c r="AI252" s="186">
        <v>48</v>
      </c>
    </row>
    <row r="253" spans="1:35" ht="15.75" hidden="1" customHeight="1" thickBot="1" x14ac:dyDescent="0.3">
      <c r="A253" s="477"/>
      <c r="B253" s="503"/>
      <c r="C253" s="506"/>
      <c r="D253" s="47" t="s">
        <v>14</v>
      </c>
      <c r="E253" s="48" t="s">
        <v>36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212</v>
      </c>
      <c r="AI253" s="187">
        <v>48</v>
      </c>
    </row>
    <row r="254" spans="1:35" ht="15" customHeight="1" x14ac:dyDescent="0.25">
      <c r="A254" s="475">
        <v>50</v>
      </c>
      <c r="B254" s="501">
        <v>50</v>
      </c>
      <c r="C254" s="504" t="s">
        <v>486</v>
      </c>
      <c r="D254" s="43" t="s">
        <v>486</v>
      </c>
      <c r="E254" s="44" t="s">
        <v>32</v>
      </c>
      <c r="F254" s="368">
        <v>5</v>
      </c>
      <c r="G254" s="236">
        <v>4</v>
      </c>
      <c r="H254" s="236">
        <v>4</v>
      </c>
      <c r="I254" s="222">
        <v>3</v>
      </c>
      <c r="J254" s="236">
        <v>4</v>
      </c>
      <c r="K254" s="222">
        <v>3</v>
      </c>
      <c r="L254" s="236">
        <v>4</v>
      </c>
      <c r="M254" s="236">
        <v>4</v>
      </c>
      <c r="N254" s="236">
        <v>4</v>
      </c>
      <c r="O254" s="222">
        <v>3</v>
      </c>
      <c r="P254" s="222">
        <v>3</v>
      </c>
      <c r="Q254" s="241">
        <v>3</v>
      </c>
      <c r="R254" s="222">
        <v>3</v>
      </c>
      <c r="S254" s="241">
        <v>2</v>
      </c>
      <c r="T254" s="222">
        <v>3</v>
      </c>
      <c r="U254" s="238">
        <v>6</v>
      </c>
      <c r="V254" s="238">
        <v>6</v>
      </c>
      <c r="W254" s="365">
        <v>4</v>
      </c>
      <c r="X254" s="222">
        <v>3</v>
      </c>
      <c r="Y254" s="226"/>
      <c r="Z254" s="226"/>
      <c r="AA254" s="226"/>
      <c r="AB254" s="226"/>
      <c r="AC254" s="226"/>
      <c r="AD254" s="226"/>
      <c r="AE254" s="226"/>
      <c r="AF254" s="227"/>
      <c r="AG254" s="184">
        <v>71</v>
      </c>
      <c r="AH254" s="185">
        <v>71</v>
      </c>
      <c r="AI254" s="185">
        <v>48</v>
      </c>
    </row>
    <row r="255" spans="1:35" ht="15" customHeight="1" x14ac:dyDescent="0.25">
      <c r="A255" s="476"/>
      <c r="B255" s="502"/>
      <c r="C255" s="505"/>
      <c r="D255" s="45" t="s">
        <v>486</v>
      </c>
      <c r="E255" s="46" t="s">
        <v>33</v>
      </c>
      <c r="F255" s="224">
        <v>3</v>
      </c>
      <c r="G255" s="225">
        <v>3</v>
      </c>
      <c r="H255" s="225">
        <v>3</v>
      </c>
      <c r="I255" s="225">
        <v>3</v>
      </c>
      <c r="J255" s="225">
        <v>3</v>
      </c>
      <c r="K255" s="237">
        <v>4</v>
      </c>
      <c r="L255" s="225">
        <v>3</v>
      </c>
      <c r="M255" s="237">
        <v>4</v>
      </c>
      <c r="N255" s="237">
        <v>4</v>
      </c>
      <c r="O255" s="237">
        <v>4</v>
      </c>
      <c r="P255" s="237">
        <v>4</v>
      </c>
      <c r="Q255" s="237">
        <v>5</v>
      </c>
      <c r="R255" s="225">
        <v>3</v>
      </c>
      <c r="S255" s="237">
        <v>4</v>
      </c>
      <c r="T255" s="237">
        <v>4</v>
      </c>
      <c r="U255" s="237">
        <v>4</v>
      </c>
      <c r="V255" s="225">
        <v>4</v>
      </c>
      <c r="W255" s="349">
        <v>4</v>
      </c>
      <c r="X255" s="237">
        <v>4</v>
      </c>
      <c r="Y255" s="228"/>
      <c r="Z255" s="228"/>
      <c r="AA255" s="228"/>
      <c r="AB255" s="228"/>
      <c r="AC255" s="228"/>
      <c r="AD255" s="228"/>
      <c r="AE255" s="228"/>
      <c r="AF255" s="229"/>
      <c r="AG255" s="166">
        <v>70</v>
      </c>
      <c r="AH255" s="186">
        <v>141</v>
      </c>
      <c r="AI255" s="186">
        <v>45</v>
      </c>
    </row>
    <row r="256" spans="1:35" ht="15" customHeight="1" x14ac:dyDescent="0.25">
      <c r="A256" s="476"/>
      <c r="B256" s="502"/>
      <c r="C256" s="505"/>
      <c r="D256" s="45" t="s">
        <v>486</v>
      </c>
      <c r="E256" s="46" t="s">
        <v>34</v>
      </c>
      <c r="F256" s="367">
        <v>7</v>
      </c>
      <c r="G256" s="237">
        <v>4</v>
      </c>
      <c r="H256" s="237">
        <v>4</v>
      </c>
      <c r="I256" s="239">
        <v>5</v>
      </c>
      <c r="J256" s="225">
        <v>3</v>
      </c>
      <c r="K256" s="225">
        <v>3</v>
      </c>
      <c r="L256" s="225">
        <v>3</v>
      </c>
      <c r="M256" s="237">
        <v>4</v>
      </c>
      <c r="N256" s="237">
        <v>4</v>
      </c>
      <c r="O256" s="225">
        <v>3</v>
      </c>
      <c r="P256" s="235">
        <v>2</v>
      </c>
      <c r="Q256" s="237">
        <v>5</v>
      </c>
      <c r="R256" s="225">
        <v>3</v>
      </c>
      <c r="S256" s="239">
        <v>5</v>
      </c>
      <c r="T256" s="239">
        <v>5</v>
      </c>
      <c r="U256" s="225">
        <v>3</v>
      </c>
      <c r="V256" s="237">
        <v>5</v>
      </c>
      <c r="W256" s="348">
        <v>3</v>
      </c>
      <c r="X256" s="225">
        <v>3</v>
      </c>
      <c r="Y256" s="228"/>
      <c r="Z256" s="228"/>
      <c r="AA256" s="228"/>
      <c r="AB256" s="228"/>
      <c r="AC256" s="228"/>
      <c r="AD256" s="228"/>
      <c r="AE256" s="228"/>
      <c r="AF256" s="229"/>
      <c r="AG256" s="166">
        <v>74</v>
      </c>
      <c r="AH256" s="186">
        <v>215</v>
      </c>
      <c r="AI256" s="186">
        <v>50</v>
      </c>
    </row>
    <row r="257" spans="1:35" ht="15.75" customHeight="1" thickBot="1" x14ac:dyDescent="0.3">
      <c r="A257" s="476"/>
      <c r="B257" s="502"/>
      <c r="C257" s="505"/>
      <c r="D257" s="45" t="s">
        <v>486</v>
      </c>
      <c r="E257" s="46" t="s">
        <v>35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215</v>
      </c>
      <c r="AI257" s="186">
        <v>50</v>
      </c>
    </row>
    <row r="258" spans="1:35" ht="15.75" hidden="1" customHeight="1" thickBot="1" x14ac:dyDescent="0.3">
      <c r="A258" s="477"/>
      <c r="B258" s="503"/>
      <c r="C258" s="506"/>
      <c r="D258" s="47" t="s">
        <v>486</v>
      </c>
      <c r="E258" s="48" t="s">
        <v>36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215</v>
      </c>
      <c r="AI258" s="187">
        <v>50</v>
      </c>
    </row>
    <row r="259" spans="1:35" ht="15" customHeight="1" x14ac:dyDescent="0.25">
      <c r="A259" s="475">
        <v>51</v>
      </c>
      <c r="B259" s="501">
        <v>51</v>
      </c>
      <c r="C259" s="504" t="s">
        <v>488</v>
      </c>
      <c r="D259" s="43" t="s">
        <v>488</v>
      </c>
      <c r="E259" s="44" t="s">
        <v>32</v>
      </c>
      <c r="F259" s="223">
        <v>3</v>
      </c>
      <c r="G259" s="222">
        <v>3</v>
      </c>
      <c r="H259" s="222">
        <v>3</v>
      </c>
      <c r="I259" s="222">
        <v>3</v>
      </c>
      <c r="J259" s="222">
        <v>3</v>
      </c>
      <c r="K259" s="222">
        <v>3</v>
      </c>
      <c r="L259" s="236">
        <v>4</v>
      </c>
      <c r="M259" s="222">
        <v>3</v>
      </c>
      <c r="N259" s="236">
        <v>4</v>
      </c>
      <c r="O259" s="222">
        <v>3</v>
      </c>
      <c r="P259" s="236">
        <v>4</v>
      </c>
      <c r="Q259" s="236">
        <v>5</v>
      </c>
      <c r="R259" s="236">
        <v>4</v>
      </c>
      <c r="S259" s="238">
        <v>5</v>
      </c>
      <c r="T259" s="236">
        <v>4</v>
      </c>
      <c r="U259" s="236">
        <v>4</v>
      </c>
      <c r="V259" s="236">
        <v>5</v>
      </c>
      <c r="W259" s="365">
        <v>4</v>
      </c>
      <c r="X259" s="238">
        <v>6</v>
      </c>
      <c r="Y259" s="226"/>
      <c r="Z259" s="226"/>
      <c r="AA259" s="226"/>
      <c r="AB259" s="226"/>
      <c r="AC259" s="226"/>
      <c r="AD259" s="226"/>
      <c r="AE259" s="226"/>
      <c r="AF259" s="227"/>
      <c r="AG259" s="184">
        <v>73</v>
      </c>
      <c r="AH259" s="185">
        <v>73</v>
      </c>
      <c r="AI259" s="185">
        <v>53</v>
      </c>
    </row>
    <row r="260" spans="1:35" ht="15" customHeight="1" x14ac:dyDescent="0.25">
      <c r="A260" s="476"/>
      <c r="B260" s="502"/>
      <c r="C260" s="505"/>
      <c r="D260" s="45" t="s">
        <v>488</v>
      </c>
      <c r="E260" s="46" t="s">
        <v>33</v>
      </c>
      <c r="F260" s="224">
        <v>3</v>
      </c>
      <c r="G260" s="237">
        <v>4</v>
      </c>
      <c r="H260" s="225">
        <v>3</v>
      </c>
      <c r="I260" s="237">
        <v>4</v>
      </c>
      <c r="J260" s="225">
        <v>3</v>
      </c>
      <c r="K260" s="239">
        <v>5</v>
      </c>
      <c r="L260" s="225">
        <v>3</v>
      </c>
      <c r="M260" s="239">
        <v>5</v>
      </c>
      <c r="N260" s="225">
        <v>3</v>
      </c>
      <c r="O260" s="239">
        <v>5</v>
      </c>
      <c r="P260" s="225">
        <v>3</v>
      </c>
      <c r="Q260" s="225">
        <v>4</v>
      </c>
      <c r="R260" s="225">
        <v>3</v>
      </c>
      <c r="S260" s="237">
        <v>4</v>
      </c>
      <c r="T260" s="239">
        <v>5</v>
      </c>
      <c r="U260" s="225">
        <v>3</v>
      </c>
      <c r="V260" s="237">
        <v>5</v>
      </c>
      <c r="W260" s="349">
        <v>4</v>
      </c>
      <c r="X260" s="235">
        <v>2</v>
      </c>
      <c r="Y260" s="228"/>
      <c r="Z260" s="228"/>
      <c r="AA260" s="228"/>
      <c r="AB260" s="228"/>
      <c r="AC260" s="228"/>
      <c r="AD260" s="228"/>
      <c r="AE260" s="228"/>
      <c r="AF260" s="229"/>
      <c r="AG260" s="166">
        <v>71</v>
      </c>
      <c r="AH260" s="186">
        <v>144</v>
      </c>
      <c r="AI260" s="186">
        <v>50</v>
      </c>
    </row>
    <row r="261" spans="1:35" ht="15" customHeight="1" x14ac:dyDescent="0.25">
      <c r="A261" s="476"/>
      <c r="B261" s="502"/>
      <c r="C261" s="505"/>
      <c r="D261" s="45" t="s">
        <v>488</v>
      </c>
      <c r="E261" s="46" t="s">
        <v>34</v>
      </c>
      <c r="F261" s="224">
        <v>3</v>
      </c>
      <c r="G261" s="237">
        <v>4</v>
      </c>
      <c r="H261" s="225">
        <v>3</v>
      </c>
      <c r="I261" s="239">
        <v>5</v>
      </c>
      <c r="J261" s="237">
        <v>4</v>
      </c>
      <c r="K261" s="225">
        <v>3</v>
      </c>
      <c r="L261" s="225">
        <v>3</v>
      </c>
      <c r="M261" s="225">
        <v>3</v>
      </c>
      <c r="N261" s="225">
        <v>3</v>
      </c>
      <c r="O261" s="237">
        <v>4</v>
      </c>
      <c r="P261" s="225">
        <v>3</v>
      </c>
      <c r="Q261" s="225">
        <v>4</v>
      </c>
      <c r="R261" s="225">
        <v>3</v>
      </c>
      <c r="S261" s="237">
        <v>4</v>
      </c>
      <c r="T261" s="225">
        <v>3</v>
      </c>
      <c r="U261" s="239">
        <v>5</v>
      </c>
      <c r="V261" s="237">
        <v>5</v>
      </c>
      <c r="W261" s="366">
        <v>6</v>
      </c>
      <c r="X261" s="237">
        <v>4</v>
      </c>
      <c r="Y261" s="228"/>
      <c r="Z261" s="228"/>
      <c r="AA261" s="228"/>
      <c r="AB261" s="228"/>
      <c r="AC261" s="228"/>
      <c r="AD261" s="228"/>
      <c r="AE261" s="228"/>
      <c r="AF261" s="229"/>
      <c r="AG261" s="166">
        <v>72</v>
      </c>
      <c r="AH261" s="186">
        <v>216</v>
      </c>
      <c r="AI261" s="186">
        <v>51</v>
      </c>
    </row>
    <row r="262" spans="1:35" ht="15.75" customHeight="1" thickBot="1" x14ac:dyDescent="0.3">
      <c r="A262" s="476"/>
      <c r="B262" s="502"/>
      <c r="C262" s="505"/>
      <c r="D262" s="45" t="s">
        <v>488</v>
      </c>
      <c r="E262" s="46" t="s">
        <v>35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216</v>
      </c>
      <c r="AI262" s="186">
        <v>51</v>
      </c>
    </row>
    <row r="263" spans="1:35" ht="15.75" hidden="1" customHeight="1" thickBot="1" x14ac:dyDescent="0.3">
      <c r="A263" s="477"/>
      <c r="B263" s="503"/>
      <c r="C263" s="506"/>
      <c r="D263" s="47" t="s">
        <v>488</v>
      </c>
      <c r="E263" s="48" t="s">
        <v>36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216</v>
      </c>
      <c r="AI263" s="187">
        <v>51</v>
      </c>
    </row>
    <row r="264" spans="1:35" ht="15" customHeight="1" x14ac:dyDescent="0.25">
      <c r="A264" s="475">
        <v>52</v>
      </c>
      <c r="B264" s="501">
        <v>51</v>
      </c>
      <c r="C264" s="504" t="s">
        <v>437</v>
      </c>
      <c r="D264" s="43" t="s">
        <v>437</v>
      </c>
      <c r="E264" s="44" t="s">
        <v>32</v>
      </c>
      <c r="F264" s="363">
        <v>4</v>
      </c>
      <c r="G264" s="222">
        <v>3</v>
      </c>
      <c r="H264" s="222">
        <v>3</v>
      </c>
      <c r="I264" s="238">
        <v>5</v>
      </c>
      <c r="J264" s="222">
        <v>3</v>
      </c>
      <c r="K264" s="236">
        <v>4</v>
      </c>
      <c r="L264" s="222">
        <v>3</v>
      </c>
      <c r="M264" s="238">
        <v>5</v>
      </c>
      <c r="N264" s="236">
        <v>4</v>
      </c>
      <c r="O264" s="222">
        <v>3</v>
      </c>
      <c r="P264" s="222">
        <v>3</v>
      </c>
      <c r="Q264" s="222">
        <v>4</v>
      </c>
      <c r="R264" s="241">
        <v>2</v>
      </c>
      <c r="S264" s="236">
        <v>4</v>
      </c>
      <c r="T264" s="222">
        <v>3</v>
      </c>
      <c r="U264" s="236">
        <v>4</v>
      </c>
      <c r="V264" s="238">
        <v>7</v>
      </c>
      <c r="W264" s="365">
        <v>4</v>
      </c>
      <c r="X264" s="222">
        <v>3</v>
      </c>
      <c r="Y264" s="226"/>
      <c r="Z264" s="226"/>
      <c r="AA264" s="226"/>
      <c r="AB264" s="226"/>
      <c r="AC264" s="226"/>
      <c r="AD264" s="226"/>
      <c r="AE264" s="226"/>
      <c r="AF264" s="227"/>
      <c r="AG264" s="184">
        <v>71</v>
      </c>
      <c r="AH264" s="185">
        <v>71</v>
      </c>
      <c r="AI264" s="185">
        <v>48</v>
      </c>
    </row>
    <row r="265" spans="1:35" ht="15" customHeight="1" x14ac:dyDescent="0.25">
      <c r="A265" s="476"/>
      <c r="B265" s="502"/>
      <c r="C265" s="505"/>
      <c r="D265" s="45" t="s">
        <v>437</v>
      </c>
      <c r="E265" s="46" t="s">
        <v>33</v>
      </c>
      <c r="F265" s="224">
        <v>3</v>
      </c>
      <c r="G265" s="239">
        <v>5</v>
      </c>
      <c r="H265" s="237">
        <v>4</v>
      </c>
      <c r="I265" s="225">
        <v>3</v>
      </c>
      <c r="J265" s="237">
        <v>4</v>
      </c>
      <c r="K265" s="239">
        <v>5</v>
      </c>
      <c r="L265" s="225">
        <v>3</v>
      </c>
      <c r="M265" s="237">
        <v>4</v>
      </c>
      <c r="N265" s="237">
        <v>4</v>
      </c>
      <c r="O265" s="237">
        <v>4</v>
      </c>
      <c r="P265" s="225">
        <v>3</v>
      </c>
      <c r="Q265" s="239">
        <v>7</v>
      </c>
      <c r="R265" s="225">
        <v>3</v>
      </c>
      <c r="S265" s="239">
        <v>5</v>
      </c>
      <c r="T265" s="225">
        <v>3</v>
      </c>
      <c r="U265" s="225">
        <v>3</v>
      </c>
      <c r="V265" s="237">
        <v>5</v>
      </c>
      <c r="W265" s="348">
        <v>3</v>
      </c>
      <c r="X265" s="225">
        <v>3</v>
      </c>
      <c r="Y265" s="228"/>
      <c r="Z265" s="228"/>
      <c r="AA265" s="228"/>
      <c r="AB265" s="228"/>
      <c r="AC265" s="228"/>
      <c r="AD265" s="228"/>
      <c r="AE265" s="228"/>
      <c r="AF265" s="229"/>
      <c r="AG265" s="166">
        <v>74</v>
      </c>
      <c r="AH265" s="186">
        <v>145</v>
      </c>
      <c r="AI265" s="186">
        <v>53</v>
      </c>
    </row>
    <row r="266" spans="1:35" ht="15" customHeight="1" x14ac:dyDescent="0.25">
      <c r="A266" s="476"/>
      <c r="B266" s="502"/>
      <c r="C266" s="505"/>
      <c r="D266" s="45" t="s">
        <v>437</v>
      </c>
      <c r="E266" s="46" t="s">
        <v>34</v>
      </c>
      <c r="F266" s="240">
        <v>2</v>
      </c>
      <c r="G266" s="237">
        <v>4</v>
      </c>
      <c r="H266" s="225">
        <v>3</v>
      </c>
      <c r="I266" s="237">
        <v>4</v>
      </c>
      <c r="J266" s="237">
        <v>4</v>
      </c>
      <c r="K266" s="237">
        <v>4</v>
      </c>
      <c r="L266" s="225">
        <v>3</v>
      </c>
      <c r="M266" s="239">
        <v>6</v>
      </c>
      <c r="N266" s="225">
        <v>3</v>
      </c>
      <c r="O266" s="225">
        <v>3</v>
      </c>
      <c r="P266" s="225">
        <v>3</v>
      </c>
      <c r="Q266" s="225">
        <v>4</v>
      </c>
      <c r="R266" s="225">
        <v>3</v>
      </c>
      <c r="S266" s="239">
        <v>6</v>
      </c>
      <c r="T266" s="239">
        <v>5</v>
      </c>
      <c r="U266" s="225">
        <v>3</v>
      </c>
      <c r="V266" s="225">
        <v>4</v>
      </c>
      <c r="W266" s="349">
        <v>4</v>
      </c>
      <c r="X266" s="225">
        <v>3</v>
      </c>
      <c r="Y266" s="228"/>
      <c r="Z266" s="228"/>
      <c r="AA266" s="228"/>
      <c r="AB266" s="228"/>
      <c r="AC266" s="228"/>
      <c r="AD266" s="228"/>
      <c r="AE266" s="228"/>
      <c r="AF266" s="229"/>
      <c r="AG266" s="166">
        <v>71</v>
      </c>
      <c r="AH266" s="186">
        <v>216</v>
      </c>
      <c r="AI266" s="186">
        <v>51</v>
      </c>
    </row>
    <row r="267" spans="1:35" ht="15.75" customHeight="1" thickBot="1" x14ac:dyDescent="0.3">
      <c r="A267" s="476"/>
      <c r="B267" s="502"/>
      <c r="C267" s="505"/>
      <c r="D267" s="45" t="s">
        <v>437</v>
      </c>
      <c r="E267" s="46" t="s">
        <v>35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216</v>
      </c>
      <c r="AI267" s="186">
        <v>51</v>
      </c>
    </row>
    <row r="268" spans="1:35" ht="15.75" hidden="1" customHeight="1" thickBot="1" x14ac:dyDescent="0.3">
      <c r="A268" s="477"/>
      <c r="B268" s="503"/>
      <c r="C268" s="506"/>
      <c r="D268" s="47" t="s">
        <v>437</v>
      </c>
      <c r="E268" s="48" t="s">
        <v>36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216</v>
      </c>
      <c r="AI268" s="187">
        <v>51</v>
      </c>
    </row>
    <row r="269" spans="1:35" ht="15" customHeight="1" x14ac:dyDescent="0.25">
      <c r="A269" s="475">
        <v>53</v>
      </c>
      <c r="B269" s="501">
        <v>53</v>
      </c>
      <c r="C269" s="504" t="s">
        <v>689</v>
      </c>
      <c r="D269" s="43" t="s">
        <v>689</v>
      </c>
      <c r="E269" s="44" t="s">
        <v>32</v>
      </c>
      <c r="F269" s="223">
        <v>3</v>
      </c>
      <c r="G269" s="238">
        <v>5</v>
      </c>
      <c r="H269" s="236">
        <v>4</v>
      </c>
      <c r="I269" s="222">
        <v>3</v>
      </c>
      <c r="J269" s="222">
        <v>3</v>
      </c>
      <c r="K269" s="236">
        <v>4</v>
      </c>
      <c r="L269" s="222">
        <v>3</v>
      </c>
      <c r="M269" s="236">
        <v>4</v>
      </c>
      <c r="N269" s="238">
        <v>5</v>
      </c>
      <c r="O269" s="222">
        <v>3</v>
      </c>
      <c r="P269" s="222">
        <v>3</v>
      </c>
      <c r="Q269" s="238">
        <v>6</v>
      </c>
      <c r="R269" s="241">
        <v>2</v>
      </c>
      <c r="S269" s="238">
        <v>5</v>
      </c>
      <c r="T269" s="236">
        <v>4</v>
      </c>
      <c r="U269" s="236">
        <v>4</v>
      </c>
      <c r="V269" s="222">
        <v>4</v>
      </c>
      <c r="W269" s="365">
        <v>4</v>
      </c>
      <c r="X269" s="236">
        <v>4</v>
      </c>
      <c r="Y269" s="226"/>
      <c r="Z269" s="226"/>
      <c r="AA269" s="226"/>
      <c r="AB269" s="226"/>
      <c r="AC269" s="226"/>
      <c r="AD269" s="226"/>
      <c r="AE269" s="226"/>
      <c r="AF269" s="227"/>
      <c r="AG269" s="184">
        <v>73</v>
      </c>
      <c r="AH269" s="185">
        <v>73</v>
      </c>
      <c r="AI269" s="185">
        <v>53</v>
      </c>
    </row>
    <row r="270" spans="1:35" ht="15" customHeight="1" x14ac:dyDescent="0.25">
      <c r="A270" s="476"/>
      <c r="B270" s="502"/>
      <c r="C270" s="505"/>
      <c r="D270" s="45" t="s">
        <v>689</v>
      </c>
      <c r="E270" s="46" t="s">
        <v>33</v>
      </c>
      <c r="F270" s="224">
        <v>3</v>
      </c>
      <c r="G270" s="239">
        <v>5</v>
      </c>
      <c r="H270" s="225">
        <v>3</v>
      </c>
      <c r="I270" s="237">
        <v>4</v>
      </c>
      <c r="J270" s="225">
        <v>3</v>
      </c>
      <c r="K270" s="237">
        <v>4</v>
      </c>
      <c r="L270" s="225">
        <v>3</v>
      </c>
      <c r="M270" s="225">
        <v>3</v>
      </c>
      <c r="N270" s="225">
        <v>3</v>
      </c>
      <c r="O270" s="237">
        <v>4</v>
      </c>
      <c r="P270" s="225">
        <v>3</v>
      </c>
      <c r="Q270" s="237">
        <v>5</v>
      </c>
      <c r="R270" s="237">
        <v>4</v>
      </c>
      <c r="S270" s="237">
        <v>4</v>
      </c>
      <c r="T270" s="237">
        <v>4</v>
      </c>
      <c r="U270" s="237">
        <v>4</v>
      </c>
      <c r="V270" s="225">
        <v>4</v>
      </c>
      <c r="W270" s="366">
        <v>5</v>
      </c>
      <c r="X270" s="225">
        <v>3</v>
      </c>
      <c r="Y270" s="228"/>
      <c r="Z270" s="228"/>
      <c r="AA270" s="228"/>
      <c r="AB270" s="228"/>
      <c r="AC270" s="228"/>
      <c r="AD270" s="228"/>
      <c r="AE270" s="228"/>
      <c r="AF270" s="229"/>
      <c r="AG270" s="166">
        <v>71</v>
      </c>
      <c r="AH270" s="186">
        <v>144</v>
      </c>
      <c r="AI270" s="186">
        <v>50</v>
      </c>
    </row>
    <row r="271" spans="1:35" ht="15" customHeight="1" x14ac:dyDescent="0.25">
      <c r="A271" s="476"/>
      <c r="B271" s="502"/>
      <c r="C271" s="505"/>
      <c r="D271" s="45" t="s">
        <v>689</v>
      </c>
      <c r="E271" s="46" t="s">
        <v>34</v>
      </c>
      <c r="F271" s="224">
        <v>3</v>
      </c>
      <c r="G271" s="237">
        <v>4</v>
      </c>
      <c r="H271" s="237">
        <v>4</v>
      </c>
      <c r="I271" s="237">
        <v>4</v>
      </c>
      <c r="J271" s="225">
        <v>3</v>
      </c>
      <c r="K271" s="237">
        <v>4</v>
      </c>
      <c r="L271" s="225">
        <v>3</v>
      </c>
      <c r="M271" s="225">
        <v>3</v>
      </c>
      <c r="N271" s="225">
        <v>3</v>
      </c>
      <c r="O271" s="239">
        <v>5</v>
      </c>
      <c r="P271" s="225">
        <v>3</v>
      </c>
      <c r="Q271" s="239">
        <v>6</v>
      </c>
      <c r="R271" s="225">
        <v>3</v>
      </c>
      <c r="S271" s="239">
        <v>5</v>
      </c>
      <c r="T271" s="237">
        <v>4</v>
      </c>
      <c r="U271" s="237">
        <v>4</v>
      </c>
      <c r="V271" s="239">
        <v>6</v>
      </c>
      <c r="W271" s="349">
        <v>4</v>
      </c>
      <c r="X271" s="239">
        <v>5</v>
      </c>
      <c r="Y271" s="228"/>
      <c r="Z271" s="228"/>
      <c r="AA271" s="228"/>
      <c r="AB271" s="228"/>
      <c r="AC271" s="228"/>
      <c r="AD271" s="228"/>
      <c r="AE271" s="228"/>
      <c r="AF271" s="229"/>
      <c r="AG271" s="166">
        <v>76</v>
      </c>
      <c r="AH271" s="186">
        <v>220</v>
      </c>
      <c r="AI271" s="186">
        <v>53</v>
      </c>
    </row>
    <row r="272" spans="1:35" ht="15.75" customHeight="1" thickBot="1" x14ac:dyDescent="0.3">
      <c r="A272" s="476"/>
      <c r="B272" s="502"/>
      <c r="C272" s="505"/>
      <c r="D272" s="45" t="s">
        <v>689</v>
      </c>
      <c r="E272" s="46" t="s">
        <v>35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220</v>
      </c>
      <c r="AI272" s="186">
        <v>53</v>
      </c>
    </row>
    <row r="273" spans="1:35" ht="15.75" hidden="1" customHeight="1" thickBot="1" x14ac:dyDescent="0.3">
      <c r="A273" s="477"/>
      <c r="B273" s="503"/>
      <c r="C273" s="506"/>
      <c r="D273" s="47" t="s">
        <v>689</v>
      </c>
      <c r="E273" s="48" t="s">
        <v>36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220</v>
      </c>
      <c r="AI273" s="187">
        <v>53</v>
      </c>
    </row>
    <row r="274" spans="1:35" ht="15" customHeight="1" x14ac:dyDescent="0.25">
      <c r="A274" s="475">
        <v>54</v>
      </c>
      <c r="B274" s="501">
        <v>54</v>
      </c>
      <c r="C274" s="504" t="s">
        <v>690</v>
      </c>
      <c r="D274" s="43" t="s">
        <v>690</v>
      </c>
      <c r="E274" s="44" t="s">
        <v>32</v>
      </c>
      <c r="F274" s="223">
        <v>3</v>
      </c>
      <c r="G274" s="236">
        <v>4</v>
      </c>
      <c r="H274" s="222">
        <v>3</v>
      </c>
      <c r="I274" s="222">
        <v>3</v>
      </c>
      <c r="J274" s="222">
        <v>3</v>
      </c>
      <c r="K274" s="222">
        <v>3</v>
      </c>
      <c r="L274" s="236">
        <v>4</v>
      </c>
      <c r="M274" s="238">
        <v>5</v>
      </c>
      <c r="N274" s="222">
        <v>3</v>
      </c>
      <c r="O274" s="236">
        <v>4</v>
      </c>
      <c r="P274" s="236">
        <v>4</v>
      </c>
      <c r="Q274" s="236">
        <v>5</v>
      </c>
      <c r="R274" s="236">
        <v>4</v>
      </c>
      <c r="S274" s="236">
        <v>4</v>
      </c>
      <c r="T274" s="222">
        <v>3</v>
      </c>
      <c r="U274" s="236">
        <v>4</v>
      </c>
      <c r="V274" s="222">
        <v>4</v>
      </c>
      <c r="W274" s="350">
        <v>5</v>
      </c>
      <c r="X274" s="222">
        <v>3</v>
      </c>
      <c r="Y274" s="226"/>
      <c r="Z274" s="226"/>
      <c r="AA274" s="226"/>
      <c r="AB274" s="226"/>
      <c r="AC274" s="226"/>
      <c r="AD274" s="226"/>
      <c r="AE274" s="226"/>
      <c r="AF274" s="227"/>
      <c r="AG274" s="184">
        <v>71</v>
      </c>
      <c r="AH274" s="185">
        <v>71</v>
      </c>
      <c r="AI274" s="185">
        <v>48</v>
      </c>
    </row>
    <row r="275" spans="1:35" ht="15" customHeight="1" x14ac:dyDescent="0.25">
      <c r="A275" s="476"/>
      <c r="B275" s="502"/>
      <c r="C275" s="505"/>
      <c r="D275" s="45" t="s">
        <v>690</v>
      </c>
      <c r="E275" s="46" t="s">
        <v>33</v>
      </c>
      <c r="F275" s="224">
        <v>3</v>
      </c>
      <c r="G275" s="237">
        <v>4</v>
      </c>
      <c r="H275" s="225">
        <v>3</v>
      </c>
      <c r="I275" s="225">
        <v>3</v>
      </c>
      <c r="J275" s="237">
        <v>4</v>
      </c>
      <c r="K275" s="237">
        <v>4</v>
      </c>
      <c r="L275" s="237">
        <v>4</v>
      </c>
      <c r="M275" s="239">
        <v>5</v>
      </c>
      <c r="N275" s="237">
        <v>4</v>
      </c>
      <c r="O275" s="237">
        <v>4</v>
      </c>
      <c r="P275" s="225">
        <v>3</v>
      </c>
      <c r="Q275" s="225">
        <v>4</v>
      </c>
      <c r="R275" s="237">
        <v>4</v>
      </c>
      <c r="S275" s="225">
        <v>3</v>
      </c>
      <c r="T275" s="237">
        <v>4</v>
      </c>
      <c r="U275" s="237">
        <v>4</v>
      </c>
      <c r="V275" s="239">
        <v>6</v>
      </c>
      <c r="W275" s="349">
        <v>4</v>
      </c>
      <c r="X275" s="237">
        <v>4</v>
      </c>
      <c r="Y275" s="228"/>
      <c r="Z275" s="228"/>
      <c r="AA275" s="228"/>
      <c r="AB275" s="228"/>
      <c r="AC275" s="228"/>
      <c r="AD275" s="228"/>
      <c r="AE275" s="228"/>
      <c r="AF275" s="229"/>
      <c r="AG275" s="166">
        <v>74</v>
      </c>
      <c r="AH275" s="186">
        <v>145</v>
      </c>
      <c r="AI275" s="186">
        <v>53</v>
      </c>
    </row>
    <row r="276" spans="1:35" ht="15" customHeight="1" x14ac:dyDescent="0.25">
      <c r="A276" s="476"/>
      <c r="B276" s="502"/>
      <c r="C276" s="505"/>
      <c r="D276" s="45" t="s">
        <v>690</v>
      </c>
      <c r="E276" s="46" t="s">
        <v>34</v>
      </c>
      <c r="F276" s="367">
        <v>5</v>
      </c>
      <c r="G276" s="239">
        <v>5</v>
      </c>
      <c r="H276" s="225">
        <v>3</v>
      </c>
      <c r="I276" s="237">
        <v>4</v>
      </c>
      <c r="J276" s="225">
        <v>3</v>
      </c>
      <c r="K276" s="225">
        <v>3</v>
      </c>
      <c r="L276" s="239">
        <v>5</v>
      </c>
      <c r="M276" s="237">
        <v>4</v>
      </c>
      <c r="N276" s="237">
        <v>4</v>
      </c>
      <c r="O276" s="237">
        <v>4</v>
      </c>
      <c r="P276" s="237">
        <v>4</v>
      </c>
      <c r="Q276" s="237">
        <v>5</v>
      </c>
      <c r="R276" s="225">
        <v>3</v>
      </c>
      <c r="S276" s="239">
        <v>6</v>
      </c>
      <c r="T276" s="225">
        <v>3</v>
      </c>
      <c r="U276" s="225">
        <v>3</v>
      </c>
      <c r="V276" s="237">
        <v>5</v>
      </c>
      <c r="W276" s="349">
        <v>4</v>
      </c>
      <c r="X276" s="237">
        <v>4</v>
      </c>
      <c r="Y276" s="228"/>
      <c r="Z276" s="228"/>
      <c r="AA276" s="228"/>
      <c r="AB276" s="228"/>
      <c r="AC276" s="228"/>
      <c r="AD276" s="228"/>
      <c r="AE276" s="228"/>
      <c r="AF276" s="229"/>
      <c r="AG276" s="166">
        <v>77</v>
      </c>
      <c r="AH276" s="186">
        <v>222</v>
      </c>
      <c r="AI276" s="186">
        <v>54</v>
      </c>
    </row>
    <row r="277" spans="1:35" ht="15.75" customHeight="1" thickBot="1" x14ac:dyDescent="0.3">
      <c r="A277" s="476"/>
      <c r="B277" s="502"/>
      <c r="C277" s="505"/>
      <c r="D277" s="45" t="s">
        <v>690</v>
      </c>
      <c r="E277" s="46" t="s">
        <v>35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222</v>
      </c>
      <c r="AI277" s="186">
        <v>54</v>
      </c>
    </row>
    <row r="278" spans="1:35" ht="15.75" hidden="1" customHeight="1" thickBot="1" x14ac:dyDescent="0.3">
      <c r="A278" s="477"/>
      <c r="B278" s="503"/>
      <c r="C278" s="506"/>
      <c r="D278" s="47" t="s">
        <v>690</v>
      </c>
      <c r="E278" s="48" t="s">
        <v>36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222</v>
      </c>
      <c r="AI278" s="187">
        <v>54</v>
      </c>
    </row>
    <row r="279" spans="1:35" ht="15" customHeight="1" x14ac:dyDescent="0.25">
      <c r="A279" s="475">
        <v>55</v>
      </c>
      <c r="B279" s="501">
        <v>54</v>
      </c>
      <c r="C279" s="504" t="s">
        <v>431</v>
      </c>
      <c r="D279" s="43" t="s">
        <v>431</v>
      </c>
      <c r="E279" s="44" t="s">
        <v>32</v>
      </c>
      <c r="F279" s="223">
        <v>3</v>
      </c>
      <c r="G279" s="236">
        <v>4</v>
      </c>
      <c r="H279" s="236">
        <v>4</v>
      </c>
      <c r="I279" s="236">
        <v>4</v>
      </c>
      <c r="J279" s="222">
        <v>3</v>
      </c>
      <c r="K279" s="236">
        <v>4</v>
      </c>
      <c r="L279" s="241">
        <v>2</v>
      </c>
      <c r="M279" s="222">
        <v>3</v>
      </c>
      <c r="N279" s="222">
        <v>3</v>
      </c>
      <c r="O279" s="236">
        <v>4</v>
      </c>
      <c r="P279" s="222">
        <v>3</v>
      </c>
      <c r="Q279" s="238">
        <v>6</v>
      </c>
      <c r="R279" s="222">
        <v>3</v>
      </c>
      <c r="S279" s="236">
        <v>4</v>
      </c>
      <c r="T279" s="238">
        <v>5</v>
      </c>
      <c r="U279" s="236">
        <v>4</v>
      </c>
      <c r="V279" s="222">
        <v>4</v>
      </c>
      <c r="W279" s="365">
        <v>4</v>
      </c>
      <c r="X279" s="222">
        <v>3</v>
      </c>
      <c r="Y279" s="226"/>
      <c r="Z279" s="226"/>
      <c r="AA279" s="226"/>
      <c r="AB279" s="226"/>
      <c r="AC279" s="226"/>
      <c r="AD279" s="226"/>
      <c r="AE279" s="226"/>
      <c r="AF279" s="227"/>
      <c r="AG279" s="184">
        <v>70</v>
      </c>
      <c r="AH279" s="185">
        <v>70</v>
      </c>
      <c r="AI279" s="185">
        <v>42</v>
      </c>
    </row>
    <row r="280" spans="1:35" ht="15" customHeight="1" x14ac:dyDescent="0.25">
      <c r="A280" s="476"/>
      <c r="B280" s="502"/>
      <c r="C280" s="505"/>
      <c r="D280" s="45" t="s">
        <v>431</v>
      </c>
      <c r="E280" s="46" t="s">
        <v>33</v>
      </c>
      <c r="F280" s="224">
        <v>3</v>
      </c>
      <c r="G280" s="237">
        <v>4</v>
      </c>
      <c r="H280" s="225">
        <v>3</v>
      </c>
      <c r="I280" s="225">
        <v>3</v>
      </c>
      <c r="J280" s="225">
        <v>3</v>
      </c>
      <c r="K280" s="237">
        <v>4</v>
      </c>
      <c r="L280" s="237">
        <v>4</v>
      </c>
      <c r="M280" s="239">
        <v>5</v>
      </c>
      <c r="N280" s="237">
        <v>4</v>
      </c>
      <c r="O280" s="239">
        <v>5</v>
      </c>
      <c r="P280" s="237">
        <v>4</v>
      </c>
      <c r="Q280" s="237">
        <v>5</v>
      </c>
      <c r="R280" s="225">
        <v>3</v>
      </c>
      <c r="S280" s="239">
        <v>5</v>
      </c>
      <c r="T280" s="237">
        <v>4</v>
      </c>
      <c r="U280" s="237">
        <v>4</v>
      </c>
      <c r="V280" s="239">
        <v>6</v>
      </c>
      <c r="W280" s="349">
        <v>4</v>
      </c>
      <c r="X280" s="239">
        <v>5</v>
      </c>
      <c r="Y280" s="228"/>
      <c r="Z280" s="228"/>
      <c r="AA280" s="228"/>
      <c r="AB280" s="228"/>
      <c r="AC280" s="228"/>
      <c r="AD280" s="228"/>
      <c r="AE280" s="228"/>
      <c r="AF280" s="229"/>
      <c r="AG280" s="166">
        <v>78</v>
      </c>
      <c r="AH280" s="186">
        <v>148</v>
      </c>
      <c r="AI280" s="186">
        <v>55</v>
      </c>
    </row>
    <row r="281" spans="1:35" ht="15" customHeight="1" x14ac:dyDescent="0.25">
      <c r="A281" s="476"/>
      <c r="B281" s="502"/>
      <c r="C281" s="505"/>
      <c r="D281" s="45" t="s">
        <v>431</v>
      </c>
      <c r="E281" s="46" t="s">
        <v>34</v>
      </c>
      <c r="F281" s="224">
        <v>3</v>
      </c>
      <c r="G281" s="225">
        <v>3</v>
      </c>
      <c r="H281" s="237">
        <v>4</v>
      </c>
      <c r="I281" s="225">
        <v>3</v>
      </c>
      <c r="J281" s="237">
        <v>4</v>
      </c>
      <c r="K281" s="239">
        <v>5</v>
      </c>
      <c r="L281" s="225">
        <v>3</v>
      </c>
      <c r="M281" s="239">
        <v>5</v>
      </c>
      <c r="N281" s="225">
        <v>3</v>
      </c>
      <c r="O281" s="237">
        <v>4</v>
      </c>
      <c r="P281" s="237">
        <v>4</v>
      </c>
      <c r="Q281" s="237">
        <v>5</v>
      </c>
      <c r="R281" s="239">
        <v>5</v>
      </c>
      <c r="S281" s="237">
        <v>4</v>
      </c>
      <c r="T281" s="225">
        <v>3</v>
      </c>
      <c r="U281" s="237">
        <v>4</v>
      </c>
      <c r="V281" s="237">
        <v>5</v>
      </c>
      <c r="W281" s="349">
        <v>4</v>
      </c>
      <c r="X281" s="225">
        <v>3</v>
      </c>
      <c r="Y281" s="228"/>
      <c r="Z281" s="228"/>
      <c r="AA281" s="228"/>
      <c r="AB281" s="228"/>
      <c r="AC281" s="228"/>
      <c r="AD281" s="228"/>
      <c r="AE281" s="228"/>
      <c r="AF281" s="229"/>
      <c r="AG281" s="166">
        <v>74</v>
      </c>
      <c r="AH281" s="186">
        <v>222</v>
      </c>
      <c r="AI281" s="186">
        <v>54</v>
      </c>
    </row>
    <row r="282" spans="1:35" ht="15.75" customHeight="1" thickBot="1" x14ac:dyDescent="0.3">
      <c r="A282" s="476"/>
      <c r="B282" s="502"/>
      <c r="C282" s="505"/>
      <c r="D282" s="45" t="s">
        <v>431</v>
      </c>
      <c r="E282" s="46" t="s">
        <v>35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222</v>
      </c>
      <c r="AI282" s="186">
        <v>54</v>
      </c>
    </row>
    <row r="283" spans="1:35" ht="15.75" hidden="1" customHeight="1" thickBot="1" x14ac:dyDescent="0.3">
      <c r="A283" s="477"/>
      <c r="B283" s="503"/>
      <c r="C283" s="506"/>
      <c r="D283" s="47" t="s">
        <v>431</v>
      </c>
      <c r="E283" s="48" t="s">
        <v>36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222</v>
      </c>
      <c r="AI283" s="187">
        <v>54</v>
      </c>
    </row>
    <row r="284" spans="1:35" ht="15" customHeight="1" x14ac:dyDescent="0.25">
      <c r="A284" s="475">
        <v>56</v>
      </c>
      <c r="B284" s="501">
        <v>54</v>
      </c>
      <c r="C284" s="504" t="s">
        <v>435</v>
      </c>
      <c r="D284" s="43" t="s">
        <v>435</v>
      </c>
      <c r="E284" s="44" t="s">
        <v>32</v>
      </c>
      <c r="F284" s="223">
        <v>3</v>
      </c>
      <c r="G284" s="222">
        <v>3</v>
      </c>
      <c r="H284" s="222">
        <v>3</v>
      </c>
      <c r="I284" s="236">
        <v>4</v>
      </c>
      <c r="J284" s="238">
        <v>6</v>
      </c>
      <c r="K284" s="238">
        <v>5</v>
      </c>
      <c r="L284" s="236">
        <v>4</v>
      </c>
      <c r="M284" s="222">
        <v>3</v>
      </c>
      <c r="N284" s="222">
        <v>3</v>
      </c>
      <c r="O284" s="238">
        <v>6</v>
      </c>
      <c r="P284" s="222">
        <v>3</v>
      </c>
      <c r="Q284" s="238">
        <v>6</v>
      </c>
      <c r="R284" s="236">
        <v>4</v>
      </c>
      <c r="S284" s="222">
        <v>3</v>
      </c>
      <c r="T284" s="222">
        <v>3</v>
      </c>
      <c r="U284" s="236">
        <v>4</v>
      </c>
      <c r="V284" s="238">
        <v>7</v>
      </c>
      <c r="W284" s="365">
        <v>4</v>
      </c>
      <c r="X284" s="238">
        <v>5</v>
      </c>
      <c r="Y284" s="226"/>
      <c r="Z284" s="226"/>
      <c r="AA284" s="226"/>
      <c r="AB284" s="226"/>
      <c r="AC284" s="226"/>
      <c r="AD284" s="226"/>
      <c r="AE284" s="226"/>
      <c r="AF284" s="227"/>
      <c r="AG284" s="184">
        <v>79</v>
      </c>
      <c r="AH284" s="185">
        <v>79</v>
      </c>
      <c r="AI284" s="185">
        <v>58</v>
      </c>
    </row>
    <row r="285" spans="1:35" ht="15" customHeight="1" x14ac:dyDescent="0.25">
      <c r="A285" s="476"/>
      <c r="B285" s="502"/>
      <c r="C285" s="505"/>
      <c r="D285" s="45" t="s">
        <v>435</v>
      </c>
      <c r="E285" s="46" t="s">
        <v>33</v>
      </c>
      <c r="F285" s="224">
        <v>3</v>
      </c>
      <c r="G285" s="225">
        <v>3</v>
      </c>
      <c r="H285" s="225">
        <v>3</v>
      </c>
      <c r="I285" s="225">
        <v>3</v>
      </c>
      <c r="J285" s="225">
        <v>3</v>
      </c>
      <c r="K285" s="239">
        <v>6</v>
      </c>
      <c r="L285" s="225">
        <v>3</v>
      </c>
      <c r="M285" s="225">
        <v>3</v>
      </c>
      <c r="N285" s="235">
        <v>2</v>
      </c>
      <c r="O285" s="237">
        <v>4</v>
      </c>
      <c r="P285" s="235">
        <v>2</v>
      </c>
      <c r="Q285" s="237">
        <v>5</v>
      </c>
      <c r="R285" s="225">
        <v>3</v>
      </c>
      <c r="S285" s="239">
        <v>5</v>
      </c>
      <c r="T285" s="237">
        <v>4</v>
      </c>
      <c r="U285" s="239">
        <v>7</v>
      </c>
      <c r="V285" s="225">
        <v>4</v>
      </c>
      <c r="W285" s="366">
        <v>6</v>
      </c>
      <c r="X285" s="237">
        <v>4</v>
      </c>
      <c r="Y285" s="228"/>
      <c r="Z285" s="228"/>
      <c r="AA285" s="228"/>
      <c r="AB285" s="228"/>
      <c r="AC285" s="228"/>
      <c r="AD285" s="228"/>
      <c r="AE285" s="228"/>
      <c r="AF285" s="229"/>
      <c r="AG285" s="166">
        <v>73</v>
      </c>
      <c r="AH285" s="186">
        <v>152</v>
      </c>
      <c r="AI285" s="186">
        <v>57</v>
      </c>
    </row>
    <row r="286" spans="1:35" ht="15" customHeight="1" x14ac:dyDescent="0.25">
      <c r="A286" s="476"/>
      <c r="B286" s="502"/>
      <c r="C286" s="505"/>
      <c r="D286" s="45" t="s">
        <v>435</v>
      </c>
      <c r="E286" s="46" t="s">
        <v>34</v>
      </c>
      <c r="F286" s="224">
        <v>3</v>
      </c>
      <c r="G286" s="225">
        <v>3</v>
      </c>
      <c r="H286" s="239">
        <v>6</v>
      </c>
      <c r="I286" s="225">
        <v>3</v>
      </c>
      <c r="J286" s="239">
        <v>5</v>
      </c>
      <c r="K286" s="237">
        <v>4</v>
      </c>
      <c r="L286" s="225">
        <v>3</v>
      </c>
      <c r="M286" s="225">
        <v>3</v>
      </c>
      <c r="N286" s="235">
        <v>2</v>
      </c>
      <c r="O286" s="239">
        <v>6</v>
      </c>
      <c r="P286" s="225">
        <v>3</v>
      </c>
      <c r="Q286" s="225">
        <v>4</v>
      </c>
      <c r="R286" s="225">
        <v>3</v>
      </c>
      <c r="S286" s="237">
        <v>4</v>
      </c>
      <c r="T286" s="225">
        <v>3</v>
      </c>
      <c r="U286" s="237">
        <v>4</v>
      </c>
      <c r="V286" s="237">
        <v>5</v>
      </c>
      <c r="W286" s="348">
        <v>3</v>
      </c>
      <c r="X286" s="225">
        <v>3</v>
      </c>
      <c r="Y286" s="228"/>
      <c r="Z286" s="228"/>
      <c r="AA286" s="228"/>
      <c r="AB286" s="228"/>
      <c r="AC286" s="228"/>
      <c r="AD286" s="228"/>
      <c r="AE286" s="228"/>
      <c r="AF286" s="229"/>
      <c r="AG286" s="166">
        <v>70</v>
      </c>
      <c r="AH286" s="186">
        <v>222</v>
      </c>
      <c r="AI286" s="186">
        <v>54</v>
      </c>
    </row>
    <row r="287" spans="1:35" ht="15.75" customHeight="1" thickBot="1" x14ac:dyDescent="0.3">
      <c r="A287" s="476"/>
      <c r="B287" s="502"/>
      <c r="C287" s="505"/>
      <c r="D287" s="45" t="s">
        <v>435</v>
      </c>
      <c r="E287" s="46" t="s">
        <v>35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222</v>
      </c>
      <c r="AI287" s="186">
        <v>54</v>
      </c>
    </row>
    <row r="288" spans="1:35" ht="15.75" hidden="1" customHeight="1" thickBot="1" x14ac:dyDescent="0.3">
      <c r="A288" s="477"/>
      <c r="B288" s="503"/>
      <c r="C288" s="506"/>
      <c r="D288" s="47" t="s">
        <v>435</v>
      </c>
      <c r="E288" s="48" t="s">
        <v>36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222</v>
      </c>
      <c r="AI288" s="187">
        <v>54</v>
      </c>
    </row>
    <row r="289" spans="1:35" ht="15" customHeight="1" x14ac:dyDescent="0.25">
      <c r="A289" s="475">
        <v>57</v>
      </c>
      <c r="B289" s="501">
        <v>57</v>
      </c>
      <c r="C289" s="504" t="s">
        <v>442</v>
      </c>
      <c r="D289" s="43" t="s">
        <v>442</v>
      </c>
      <c r="E289" s="44" t="s">
        <v>32</v>
      </c>
      <c r="F289" s="223">
        <v>3</v>
      </c>
      <c r="G289" s="236">
        <v>4</v>
      </c>
      <c r="H289" s="222">
        <v>3</v>
      </c>
      <c r="I289" s="222">
        <v>3</v>
      </c>
      <c r="J289" s="238">
        <v>5</v>
      </c>
      <c r="K289" s="236">
        <v>4</v>
      </c>
      <c r="L289" s="238">
        <v>5</v>
      </c>
      <c r="M289" s="238">
        <v>5</v>
      </c>
      <c r="N289" s="238">
        <v>5</v>
      </c>
      <c r="O289" s="222">
        <v>3</v>
      </c>
      <c r="P289" s="222">
        <v>3</v>
      </c>
      <c r="Q289" s="238">
        <v>7</v>
      </c>
      <c r="R289" s="236">
        <v>4</v>
      </c>
      <c r="S289" s="236">
        <v>4</v>
      </c>
      <c r="T289" s="236">
        <v>4</v>
      </c>
      <c r="U289" s="238">
        <v>5</v>
      </c>
      <c r="V289" s="222">
        <v>4</v>
      </c>
      <c r="W289" s="350">
        <v>5</v>
      </c>
      <c r="X289" s="238">
        <v>5</v>
      </c>
      <c r="Y289" s="226"/>
      <c r="Z289" s="226"/>
      <c r="AA289" s="226"/>
      <c r="AB289" s="226"/>
      <c r="AC289" s="226"/>
      <c r="AD289" s="226"/>
      <c r="AE289" s="226"/>
      <c r="AF289" s="227"/>
      <c r="AG289" s="184">
        <v>81</v>
      </c>
      <c r="AH289" s="185">
        <v>81</v>
      </c>
      <c r="AI289" s="185">
        <v>59</v>
      </c>
    </row>
    <row r="290" spans="1:35" ht="15" customHeight="1" x14ac:dyDescent="0.25">
      <c r="A290" s="476"/>
      <c r="B290" s="502"/>
      <c r="C290" s="505"/>
      <c r="D290" s="45" t="s">
        <v>442</v>
      </c>
      <c r="E290" s="46" t="s">
        <v>33</v>
      </c>
      <c r="F290" s="364">
        <v>4</v>
      </c>
      <c r="G290" s="237">
        <v>4</v>
      </c>
      <c r="H290" s="237">
        <v>4</v>
      </c>
      <c r="I290" s="237">
        <v>4</v>
      </c>
      <c r="J290" s="237">
        <v>4</v>
      </c>
      <c r="K290" s="225">
        <v>3</v>
      </c>
      <c r="L290" s="225">
        <v>3</v>
      </c>
      <c r="M290" s="239">
        <v>6</v>
      </c>
      <c r="N290" s="237">
        <v>4</v>
      </c>
      <c r="O290" s="235">
        <v>2</v>
      </c>
      <c r="P290" s="237">
        <v>4</v>
      </c>
      <c r="Q290" s="225">
        <v>4</v>
      </c>
      <c r="R290" s="237">
        <v>4</v>
      </c>
      <c r="S290" s="237">
        <v>4</v>
      </c>
      <c r="T290" s="225">
        <v>3</v>
      </c>
      <c r="U290" s="237">
        <v>4</v>
      </c>
      <c r="V290" s="225">
        <v>4</v>
      </c>
      <c r="W290" s="349">
        <v>4</v>
      </c>
      <c r="X290" s="237">
        <v>4</v>
      </c>
      <c r="Y290" s="228"/>
      <c r="Z290" s="228"/>
      <c r="AA290" s="228"/>
      <c r="AB290" s="228"/>
      <c r="AC290" s="228"/>
      <c r="AD290" s="228"/>
      <c r="AE290" s="228"/>
      <c r="AF290" s="229"/>
      <c r="AG290" s="166">
        <v>73</v>
      </c>
      <c r="AH290" s="186">
        <v>154</v>
      </c>
      <c r="AI290" s="186">
        <v>59</v>
      </c>
    </row>
    <row r="291" spans="1:35" ht="15" customHeight="1" x14ac:dyDescent="0.25">
      <c r="A291" s="476"/>
      <c r="B291" s="502"/>
      <c r="C291" s="505"/>
      <c r="D291" s="45" t="s">
        <v>442</v>
      </c>
      <c r="E291" s="46" t="s">
        <v>34</v>
      </c>
      <c r="F291" s="224">
        <v>3</v>
      </c>
      <c r="G291" s="237">
        <v>4</v>
      </c>
      <c r="H291" s="225">
        <v>3</v>
      </c>
      <c r="I291" s="237">
        <v>4</v>
      </c>
      <c r="J291" s="225">
        <v>3</v>
      </c>
      <c r="K291" s="225">
        <v>3</v>
      </c>
      <c r="L291" s="225">
        <v>3</v>
      </c>
      <c r="M291" s="237">
        <v>4</v>
      </c>
      <c r="N291" s="225">
        <v>3</v>
      </c>
      <c r="O291" s="225">
        <v>3</v>
      </c>
      <c r="P291" s="225">
        <v>3</v>
      </c>
      <c r="Q291" s="239">
        <v>6</v>
      </c>
      <c r="R291" s="237">
        <v>4</v>
      </c>
      <c r="S291" s="225">
        <v>3</v>
      </c>
      <c r="T291" s="237">
        <v>4</v>
      </c>
      <c r="U291" s="237">
        <v>4</v>
      </c>
      <c r="V291" s="237">
        <v>5</v>
      </c>
      <c r="W291" s="366">
        <v>5</v>
      </c>
      <c r="X291" s="225">
        <v>3</v>
      </c>
      <c r="Y291" s="228"/>
      <c r="Z291" s="228"/>
      <c r="AA291" s="228"/>
      <c r="AB291" s="228"/>
      <c r="AC291" s="228"/>
      <c r="AD291" s="228"/>
      <c r="AE291" s="228"/>
      <c r="AF291" s="229"/>
      <c r="AG291" s="166">
        <v>70</v>
      </c>
      <c r="AH291" s="186">
        <v>224</v>
      </c>
      <c r="AI291" s="186">
        <v>57</v>
      </c>
    </row>
    <row r="292" spans="1:35" ht="15.75" customHeight="1" thickBot="1" x14ac:dyDescent="0.3">
      <c r="A292" s="476"/>
      <c r="B292" s="502"/>
      <c r="C292" s="505"/>
      <c r="D292" s="45" t="s">
        <v>442</v>
      </c>
      <c r="E292" s="46" t="s">
        <v>35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224</v>
      </c>
      <c r="AI292" s="186">
        <v>57</v>
      </c>
    </row>
    <row r="293" spans="1:35" ht="15.75" hidden="1" customHeight="1" thickBot="1" x14ac:dyDescent="0.3">
      <c r="A293" s="477"/>
      <c r="B293" s="503"/>
      <c r="C293" s="506"/>
      <c r="D293" s="47" t="s">
        <v>442</v>
      </c>
      <c r="E293" s="48" t="s">
        <v>36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224</v>
      </c>
      <c r="AI293" s="187">
        <v>57</v>
      </c>
    </row>
    <row r="294" spans="1:35" ht="15" customHeight="1" x14ac:dyDescent="0.25">
      <c r="A294" s="475">
        <v>58</v>
      </c>
      <c r="B294" s="501">
        <v>58</v>
      </c>
      <c r="C294" s="504" t="s">
        <v>691</v>
      </c>
      <c r="D294" s="43" t="s">
        <v>691</v>
      </c>
      <c r="E294" s="44" t="s">
        <v>32</v>
      </c>
      <c r="F294" s="223">
        <v>3</v>
      </c>
      <c r="G294" s="236">
        <v>4</v>
      </c>
      <c r="H294" s="238">
        <v>5</v>
      </c>
      <c r="I294" s="236">
        <v>4</v>
      </c>
      <c r="J294" s="238">
        <v>5</v>
      </c>
      <c r="K294" s="222">
        <v>3</v>
      </c>
      <c r="L294" s="236">
        <v>4</v>
      </c>
      <c r="M294" s="238">
        <v>7</v>
      </c>
      <c r="N294" s="236">
        <v>4</v>
      </c>
      <c r="O294" s="236">
        <v>4</v>
      </c>
      <c r="P294" s="222">
        <v>3</v>
      </c>
      <c r="Q294" s="236">
        <v>5</v>
      </c>
      <c r="R294" s="236">
        <v>4</v>
      </c>
      <c r="S294" s="236">
        <v>4</v>
      </c>
      <c r="T294" s="222">
        <v>3</v>
      </c>
      <c r="U294" s="238">
        <v>5</v>
      </c>
      <c r="V294" s="238">
        <v>6</v>
      </c>
      <c r="W294" s="350">
        <v>6</v>
      </c>
      <c r="X294" s="236">
        <v>4</v>
      </c>
      <c r="Y294" s="226"/>
      <c r="Z294" s="226"/>
      <c r="AA294" s="226"/>
      <c r="AB294" s="226"/>
      <c r="AC294" s="226"/>
      <c r="AD294" s="226"/>
      <c r="AE294" s="226"/>
      <c r="AF294" s="227"/>
      <c r="AG294" s="184">
        <v>83</v>
      </c>
      <c r="AH294" s="185">
        <v>83</v>
      </c>
      <c r="AI294" s="185">
        <v>60</v>
      </c>
    </row>
    <row r="295" spans="1:35" ht="15" customHeight="1" x14ac:dyDescent="0.25">
      <c r="A295" s="476"/>
      <c r="B295" s="502"/>
      <c r="C295" s="505"/>
      <c r="D295" s="45" t="s">
        <v>691</v>
      </c>
      <c r="E295" s="46" t="s">
        <v>33</v>
      </c>
      <c r="F295" s="364">
        <v>4</v>
      </c>
      <c r="G295" s="237">
        <v>4</v>
      </c>
      <c r="H295" s="225">
        <v>3</v>
      </c>
      <c r="I295" s="237">
        <v>4</v>
      </c>
      <c r="J295" s="239">
        <v>5</v>
      </c>
      <c r="K295" s="225">
        <v>3</v>
      </c>
      <c r="L295" s="225">
        <v>3</v>
      </c>
      <c r="M295" s="237">
        <v>4</v>
      </c>
      <c r="N295" s="237">
        <v>4</v>
      </c>
      <c r="O295" s="225">
        <v>3</v>
      </c>
      <c r="P295" s="225">
        <v>3</v>
      </c>
      <c r="Q295" s="237">
        <v>5</v>
      </c>
      <c r="R295" s="225">
        <v>3</v>
      </c>
      <c r="S295" s="239">
        <v>6</v>
      </c>
      <c r="T295" s="225">
        <v>3</v>
      </c>
      <c r="U295" s="239">
        <v>6</v>
      </c>
      <c r="V295" s="237">
        <v>5</v>
      </c>
      <c r="W295" s="348">
        <v>3</v>
      </c>
      <c r="X295" s="225">
        <v>3</v>
      </c>
      <c r="Y295" s="228"/>
      <c r="Z295" s="228"/>
      <c r="AA295" s="228"/>
      <c r="AB295" s="228"/>
      <c r="AC295" s="228"/>
      <c r="AD295" s="228"/>
      <c r="AE295" s="228"/>
      <c r="AF295" s="229"/>
      <c r="AG295" s="166">
        <v>74</v>
      </c>
      <c r="AH295" s="186">
        <v>157</v>
      </c>
      <c r="AI295" s="186">
        <v>60</v>
      </c>
    </row>
    <row r="296" spans="1:35" ht="15" customHeight="1" x14ac:dyDescent="0.25">
      <c r="A296" s="476"/>
      <c r="B296" s="502"/>
      <c r="C296" s="505"/>
      <c r="D296" s="45" t="s">
        <v>691</v>
      </c>
      <c r="E296" s="46" t="s">
        <v>34</v>
      </c>
      <c r="F296" s="367">
        <v>5</v>
      </c>
      <c r="G296" s="237">
        <v>4</v>
      </c>
      <c r="H296" s="239">
        <v>5</v>
      </c>
      <c r="I296" s="239">
        <v>7</v>
      </c>
      <c r="J296" s="237">
        <v>4</v>
      </c>
      <c r="K296" s="237">
        <v>4</v>
      </c>
      <c r="L296" s="237">
        <v>4</v>
      </c>
      <c r="M296" s="239">
        <v>5</v>
      </c>
      <c r="N296" s="235">
        <v>2</v>
      </c>
      <c r="O296" s="237">
        <v>4</v>
      </c>
      <c r="P296" s="239">
        <v>6</v>
      </c>
      <c r="Q296" s="239">
        <v>10</v>
      </c>
      <c r="R296" s="225">
        <v>3</v>
      </c>
      <c r="S296" s="237">
        <v>4</v>
      </c>
      <c r="T296" s="225">
        <v>3</v>
      </c>
      <c r="U296" s="237">
        <v>4</v>
      </c>
      <c r="V296" s="237">
        <v>5</v>
      </c>
      <c r="W296" s="349">
        <v>4</v>
      </c>
      <c r="X296" s="239">
        <v>6</v>
      </c>
      <c r="Y296" s="228"/>
      <c r="Z296" s="228"/>
      <c r="AA296" s="228"/>
      <c r="AB296" s="228"/>
      <c r="AC296" s="228"/>
      <c r="AD296" s="228"/>
      <c r="AE296" s="228"/>
      <c r="AF296" s="229"/>
      <c r="AG296" s="166">
        <v>89</v>
      </c>
      <c r="AH296" s="186">
        <v>246</v>
      </c>
      <c r="AI296" s="186">
        <v>58</v>
      </c>
    </row>
    <row r="297" spans="1:35" ht="15.75" customHeight="1" thickBot="1" x14ac:dyDescent="0.3">
      <c r="A297" s="476"/>
      <c r="B297" s="502"/>
      <c r="C297" s="505"/>
      <c r="D297" s="45" t="s">
        <v>691</v>
      </c>
      <c r="E297" s="46" t="s">
        <v>35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246</v>
      </c>
      <c r="AI297" s="186">
        <v>58</v>
      </c>
    </row>
    <row r="298" spans="1:35" ht="15.75" hidden="1" customHeight="1" thickBot="1" x14ac:dyDescent="0.3">
      <c r="A298" s="477"/>
      <c r="B298" s="503"/>
      <c r="C298" s="506"/>
      <c r="D298" s="47" t="s">
        <v>691</v>
      </c>
      <c r="E298" s="48" t="s">
        <v>36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246</v>
      </c>
      <c r="AI298" s="187">
        <v>58</v>
      </c>
    </row>
    <row r="299" spans="1:35" ht="15" hidden="1" customHeight="1" x14ac:dyDescent="0.25">
      <c r="A299" s="475">
        <v>59</v>
      </c>
      <c r="B299" s="501" t="e">
        <v>#N/A</v>
      </c>
      <c r="C299" s="504" t="e">
        <v>#N/A</v>
      </c>
      <c r="D299" s="43" t="e">
        <v>#N/A</v>
      </c>
      <c r="E299" s="44" t="s">
        <v>32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76"/>
      <c r="B300" s="502"/>
      <c r="C300" s="505"/>
      <c r="D300" s="45" t="e">
        <v>#N/A</v>
      </c>
      <c r="E300" s="46" t="s">
        <v>33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76"/>
      <c r="B301" s="502"/>
      <c r="C301" s="505"/>
      <c r="D301" s="45" t="e">
        <v>#N/A</v>
      </c>
      <c r="E301" s="46" t="s">
        <v>34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76"/>
      <c r="B302" s="502"/>
      <c r="C302" s="505"/>
      <c r="D302" s="45" t="e">
        <v>#N/A</v>
      </c>
      <c r="E302" s="46" t="s">
        <v>35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77"/>
      <c r="B303" s="503"/>
      <c r="C303" s="506"/>
      <c r="D303" s="47" t="e">
        <v>#N/A</v>
      </c>
      <c r="E303" s="48" t="s">
        <v>36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75">
        <v>60</v>
      </c>
      <c r="B304" s="501" t="e">
        <v>#N/A</v>
      </c>
      <c r="C304" s="504" t="e">
        <v>#N/A</v>
      </c>
      <c r="D304" s="43" t="e">
        <v>#N/A</v>
      </c>
      <c r="E304" s="44" t="s">
        <v>32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76"/>
      <c r="B305" s="502"/>
      <c r="C305" s="505"/>
      <c r="D305" s="45" t="e">
        <v>#N/A</v>
      </c>
      <c r="E305" s="46" t="s">
        <v>33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76"/>
      <c r="B306" s="502"/>
      <c r="C306" s="505"/>
      <c r="D306" s="45" t="e">
        <v>#N/A</v>
      </c>
      <c r="E306" s="46" t="s">
        <v>34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76"/>
      <c r="B307" s="502"/>
      <c r="C307" s="505"/>
      <c r="D307" s="45" t="e">
        <v>#N/A</v>
      </c>
      <c r="E307" s="46" t="s">
        <v>35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77"/>
      <c r="B308" s="503"/>
      <c r="C308" s="506"/>
      <c r="D308" s="47" t="e">
        <v>#N/A</v>
      </c>
      <c r="E308" s="48" t="s">
        <v>36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5">
        <v>61</v>
      </c>
      <c r="B309" s="501" t="e">
        <v>#N/A</v>
      </c>
      <c r="C309" s="504" t="e">
        <v>#N/A</v>
      </c>
      <c r="D309" s="43" t="e">
        <v>#N/A</v>
      </c>
      <c r="E309" s="44" t="s">
        <v>32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76"/>
      <c r="B310" s="502"/>
      <c r="C310" s="505"/>
      <c r="D310" s="45" t="e">
        <v>#N/A</v>
      </c>
      <c r="E310" s="46" t="s">
        <v>33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76"/>
      <c r="B311" s="502"/>
      <c r="C311" s="505"/>
      <c r="D311" s="45" t="e">
        <v>#N/A</v>
      </c>
      <c r="E311" s="46" t="s">
        <v>34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76"/>
      <c r="B312" s="502"/>
      <c r="C312" s="505"/>
      <c r="D312" s="45" t="e">
        <v>#N/A</v>
      </c>
      <c r="E312" s="46" t="s">
        <v>35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77"/>
      <c r="B313" s="503"/>
      <c r="C313" s="506"/>
      <c r="D313" s="47" t="e">
        <v>#N/A</v>
      </c>
      <c r="E313" s="48" t="s">
        <v>36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5">
        <v>62</v>
      </c>
      <c r="B314" s="501" t="e">
        <v>#N/A</v>
      </c>
      <c r="C314" s="504" t="e">
        <v>#N/A</v>
      </c>
      <c r="D314" s="43" t="e">
        <v>#N/A</v>
      </c>
      <c r="E314" s="44" t="s">
        <v>32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76"/>
      <c r="B315" s="502"/>
      <c r="C315" s="505"/>
      <c r="D315" s="45" t="e">
        <v>#N/A</v>
      </c>
      <c r="E315" s="46" t="s">
        <v>33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76"/>
      <c r="B316" s="502"/>
      <c r="C316" s="505"/>
      <c r="D316" s="45" t="e">
        <v>#N/A</v>
      </c>
      <c r="E316" s="46" t="s">
        <v>34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76"/>
      <c r="B317" s="502"/>
      <c r="C317" s="505"/>
      <c r="D317" s="45" t="e">
        <v>#N/A</v>
      </c>
      <c r="E317" s="46" t="s">
        <v>35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77"/>
      <c r="B318" s="503"/>
      <c r="C318" s="506"/>
      <c r="D318" s="47" t="e">
        <v>#N/A</v>
      </c>
      <c r="E318" s="48" t="s">
        <v>36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5">
        <v>63</v>
      </c>
      <c r="B319" s="501" t="e">
        <v>#N/A</v>
      </c>
      <c r="C319" s="504" t="e">
        <v>#N/A</v>
      </c>
      <c r="D319" s="43" t="e">
        <v>#N/A</v>
      </c>
      <c r="E319" s="44" t="s">
        <v>32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76"/>
      <c r="B320" s="502"/>
      <c r="C320" s="505"/>
      <c r="D320" s="45" t="e">
        <v>#N/A</v>
      </c>
      <c r="E320" s="46" t="s">
        <v>33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76"/>
      <c r="B321" s="502"/>
      <c r="C321" s="505"/>
      <c r="D321" s="45" t="e">
        <v>#N/A</v>
      </c>
      <c r="E321" s="46" t="s">
        <v>34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76"/>
      <c r="B322" s="502"/>
      <c r="C322" s="505"/>
      <c r="D322" s="45" t="e">
        <v>#N/A</v>
      </c>
      <c r="E322" s="46" t="s">
        <v>35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77"/>
      <c r="B323" s="503"/>
      <c r="C323" s="506"/>
      <c r="D323" s="47" t="e">
        <v>#N/A</v>
      </c>
      <c r="E323" s="48" t="s">
        <v>36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5">
        <v>64</v>
      </c>
      <c r="B324" s="501" t="e">
        <v>#N/A</v>
      </c>
      <c r="C324" s="504" t="e">
        <v>#N/A</v>
      </c>
      <c r="D324" s="43" t="e">
        <v>#N/A</v>
      </c>
      <c r="E324" s="44" t="s">
        <v>32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76"/>
      <c r="B325" s="502"/>
      <c r="C325" s="505"/>
      <c r="D325" s="45" t="e">
        <v>#N/A</v>
      </c>
      <c r="E325" s="46" t="s">
        <v>33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76"/>
      <c r="B326" s="502"/>
      <c r="C326" s="505"/>
      <c r="D326" s="45" t="e">
        <v>#N/A</v>
      </c>
      <c r="E326" s="46" t="s">
        <v>34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76"/>
      <c r="B327" s="502"/>
      <c r="C327" s="505"/>
      <c r="D327" s="45" t="e">
        <v>#N/A</v>
      </c>
      <c r="E327" s="46" t="s">
        <v>35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77"/>
      <c r="B328" s="503"/>
      <c r="C328" s="506"/>
      <c r="D328" s="47" t="e">
        <v>#N/A</v>
      </c>
      <c r="E328" s="48" t="s">
        <v>36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5">
        <v>65</v>
      </c>
      <c r="B329" s="501" t="e">
        <v>#N/A</v>
      </c>
      <c r="C329" s="504" t="e">
        <v>#N/A</v>
      </c>
      <c r="D329" s="43" t="e">
        <v>#N/A</v>
      </c>
      <c r="E329" s="44" t="s">
        <v>32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76"/>
      <c r="B330" s="502"/>
      <c r="C330" s="505"/>
      <c r="D330" s="45" t="e">
        <v>#N/A</v>
      </c>
      <c r="E330" s="46" t="s">
        <v>33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76"/>
      <c r="B331" s="502"/>
      <c r="C331" s="505"/>
      <c r="D331" s="45" t="e">
        <v>#N/A</v>
      </c>
      <c r="E331" s="46" t="s">
        <v>34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76"/>
      <c r="B332" s="502"/>
      <c r="C332" s="505"/>
      <c r="D332" s="45" t="e">
        <v>#N/A</v>
      </c>
      <c r="E332" s="46" t="s">
        <v>35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77"/>
      <c r="B333" s="503"/>
      <c r="C333" s="506"/>
      <c r="D333" s="47" t="e">
        <v>#N/A</v>
      </c>
      <c r="E333" s="48" t="s">
        <v>36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5">
        <v>66</v>
      </c>
      <c r="B334" s="501" t="e">
        <v>#N/A</v>
      </c>
      <c r="C334" s="504" t="e">
        <v>#N/A</v>
      </c>
      <c r="D334" s="43" t="e">
        <v>#N/A</v>
      </c>
      <c r="E334" s="44" t="s">
        <v>32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76"/>
      <c r="B335" s="502"/>
      <c r="C335" s="505"/>
      <c r="D335" s="45" t="e">
        <v>#N/A</v>
      </c>
      <c r="E335" s="46" t="s">
        <v>33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6"/>
      <c r="B336" s="502"/>
      <c r="C336" s="505"/>
      <c r="D336" s="45" t="e">
        <v>#N/A</v>
      </c>
      <c r="E336" s="46" t="s">
        <v>34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76"/>
      <c r="B337" s="502"/>
      <c r="C337" s="505"/>
      <c r="D337" s="45" t="e">
        <v>#N/A</v>
      </c>
      <c r="E337" s="46" t="s">
        <v>35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77"/>
      <c r="B338" s="503"/>
      <c r="C338" s="506"/>
      <c r="D338" s="47" t="e">
        <v>#N/A</v>
      </c>
      <c r="E338" s="48" t="s">
        <v>36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5">
        <v>67</v>
      </c>
      <c r="B339" s="501" t="e">
        <v>#N/A</v>
      </c>
      <c r="C339" s="504" t="e">
        <v>#N/A</v>
      </c>
      <c r="D339" s="43" t="e">
        <v>#N/A</v>
      </c>
      <c r="E339" s="44" t="s">
        <v>32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76"/>
      <c r="B340" s="502"/>
      <c r="C340" s="505"/>
      <c r="D340" s="45" t="e">
        <v>#N/A</v>
      </c>
      <c r="E340" s="46" t="s">
        <v>33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6"/>
      <c r="B341" s="502"/>
      <c r="C341" s="505"/>
      <c r="D341" s="45" t="e">
        <v>#N/A</v>
      </c>
      <c r="E341" s="46" t="s">
        <v>34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76"/>
      <c r="B342" s="502"/>
      <c r="C342" s="505"/>
      <c r="D342" s="45" t="e">
        <v>#N/A</v>
      </c>
      <c r="E342" s="46" t="s">
        <v>35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77"/>
      <c r="B343" s="503"/>
      <c r="C343" s="506"/>
      <c r="D343" s="47" t="e">
        <v>#N/A</v>
      </c>
      <c r="E343" s="48" t="s">
        <v>36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5">
        <v>68</v>
      </c>
      <c r="B344" s="501" t="e">
        <v>#N/A</v>
      </c>
      <c r="C344" s="504" t="e">
        <v>#N/A</v>
      </c>
      <c r="D344" s="43" t="e">
        <v>#N/A</v>
      </c>
      <c r="E344" s="44" t="s">
        <v>32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76"/>
      <c r="B345" s="502"/>
      <c r="C345" s="505"/>
      <c r="D345" s="45" t="e">
        <v>#N/A</v>
      </c>
      <c r="E345" s="46" t="s">
        <v>33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6"/>
      <c r="B346" s="502"/>
      <c r="C346" s="505"/>
      <c r="D346" s="45" t="e">
        <v>#N/A</v>
      </c>
      <c r="E346" s="46" t="s">
        <v>34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76"/>
      <c r="B347" s="502"/>
      <c r="C347" s="505"/>
      <c r="D347" s="45" t="e">
        <v>#N/A</v>
      </c>
      <c r="E347" s="46" t="s">
        <v>35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77"/>
      <c r="B348" s="503"/>
      <c r="C348" s="506"/>
      <c r="D348" s="47" t="e">
        <v>#N/A</v>
      </c>
      <c r="E348" s="48" t="s">
        <v>36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5">
        <v>69</v>
      </c>
      <c r="B349" s="501" t="e">
        <v>#N/A</v>
      </c>
      <c r="C349" s="504" t="e">
        <v>#N/A</v>
      </c>
      <c r="D349" s="43" t="e">
        <v>#N/A</v>
      </c>
      <c r="E349" s="44" t="s">
        <v>32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76"/>
      <c r="B350" s="502"/>
      <c r="C350" s="505"/>
      <c r="D350" s="45" t="e">
        <v>#N/A</v>
      </c>
      <c r="E350" s="46" t="s">
        <v>33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6"/>
      <c r="B351" s="502"/>
      <c r="C351" s="505"/>
      <c r="D351" s="45" t="e">
        <v>#N/A</v>
      </c>
      <c r="E351" s="46" t="s">
        <v>34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76"/>
      <c r="B352" s="502"/>
      <c r="C352" s="505"/>
      <c r="D352" s="45" t="e">
        <v>#N/A</v>
      </c>
      <c r="E352" s="46" t="s">
        <v>35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77"/>
      <c r="B353" s="503"/>
      <c r="C353" s="506"/>
      <c r="D353" s="47" t="e">
        <v>#N/A</v>
      </c>
      <c r="E353" s="48" t="s">
        <v>36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5">
        <v>70</v>
      </c>
      <c r="B354" s="501" t="e">
        <v>#N/A</v>
      </c>
      <c r="C354" s="504" t="e">
        <v>#N/A</v>
      </c>
      <c r="D354" s="43" t="e">
        <v>#N/A</v>
      </c>
      <c r="E354" s="44" t="s">
        <v>32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76"/>
      <c r="B355" s="502"/>
      <c r="C355" s="505"/>
      <c r="D355" s="45" t="e">
        <v>#N/A</v>
      </c>
      <c r="E355" s="46" t="s">
        <v>33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6"/>
      <c r="B356" s="502"/>
      <c r="C356" s="505"/>
      <c r="D356" s="45" t="e">
        <v>#N/A</v>
      </c>
      <c r="E356" s="46" t="s">
        <v>34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76"/>
      <c r="B357" s="502"/>
      <c r="C357" s="505"/>
      <c r="D357" s="45" t="e">
        <v>#N/A</v>
      </c>
      <c r="E357" s="46" t="s">
        <v>35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77"/>
      <c r="B358" s="503"/>
      <c r="C358" s="506"/>
      <c r="D358" s="47" t="e">
        <v>#N/A</v>
      </c>
      <c r="E358" s="48" t="s">
        <v>36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5">
        <v>71</v>
      </c>
      <c r="B359" s="501" t="e">
        <v>#N/A</v>
      </c>
      <c r="C359" s="504" t="e">
        <v>#N/A</v>
      </c>
      <c r="D359" s="43" t="e">
        <v>#N/A</v>
      </c>
      <c r="E359" s="44" t="s">
        <v>32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76"/>
      <c r="B360" s="502"/>
      <c r="C360" s="505"/>
      <c r="D360" s="45" t="e">
        <v>#N/A</v>
      </c>
      <c r="E360" s="46" t="s">
        <v>33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6"/>
      <c r="B361" s="502"/>
      <c r="C361" s="505"/>
      <c r="D361" s="45" t="e">
        <v>#N/A</v>
      </c>
      <c r="E361" s="46" t="s">
        <v>34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76"/>
      <c r="B362" s="502"/>
      <c r="C362" s="505"/>
      <c r="D362" s="45" t="e">
        <v>#N/A</v>
      </c>
      <c r="E362" s="46" t="s">
        <v>35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7"/>
      <c r="B363" s="503"/>
      <c r="C363" s="506"/>
      <c r="D363" s="47" t="e">
        <v>#N/A</v>
      </c>
      <c r="E363" s="48" t="s">
        <v>36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5">
        <v>72</v>
      </c>
      <c r="B364" s="501" t="e">
        <v>#N/A</v>
      </c>
      <c r="C364" s="504" t="e">
        <v>#N/A</v>
      </c>
      <c r="D364" s="43" t="e">
        <v>#N/A</v>
      </c>
      <c r="E364" s="44" t="s">
        <v>32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76"/>
      <c r="B365" s="502"/>
      <c r="C365" s="505"/>
      <c r="D365" s="45" t="e">
        <v>#N/A</v>
      </c>
      <c r="E365" s="46" t="s">
        <v>33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6"/>
      <c r="B366" s="502"/>
      <c r="C366" s="505"/>
      <c r="D366" s="45" t="e">
        <v>#N/A</v>
      </c>
      <c r="E366" s="46" t="s">
        <v>34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76"/>
      <c r="B367" s="502"/>
      <c r="C367" s="505"/>
      <c r="D367" s="45" t="e">
        <v>#N/A</v>
      </c>
      <c r="E367" s="46" t="s">
        <v>35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7"/>
      <c r="B368" s="503"/>
      <c r="C368" s="506"/>
      <c r="D368" s="47" t="e">
        <v>#N/A</v>
      </c>
      <c r="E368" s="48" t="s">
        <v>36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5">
        <v>73</v>
      </c>
      <c r="B369" s="501" t="e">
        <v>#N/A</v>
      </c>
      <c r="C369" s="504" t="e">
        <v>#N/A</v>
      </c>
      <c r="D369" s="43" t="e">
        <v>#N/A</v>
      </c>
      <c r="E369" s="44" t="s">
        <v>32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76"/>
      <c r="B370" s="502"/>
      <c r="C370" s="505"/>
      <c r="D370" s="45" t="e">
        <v>#N/A</v>
      </c>
      <c r="E370" s="46" t="s">
        <v>33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6"/>
      <c r="B371" s="502"/>
      <c r="C371" s="505"/>
      <c r="D371" s="45" t="e">
        <v>#N/A</v>
      </c>
      <c r="E371" s="46" t="s">
        <v>34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76"/>
      <c r="B372" s="502"/>
      <c r="C372" s="505"/>
      <c r="D372" s="45" t="e">
        <v>#N/A</v>
      </c>
      <c r="E372" s="46" t="s">
        <v>35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7"/>
      <c r="B373" s="503"/>
      <c r="C373" s="506"/>
      <c r="D373" s="47" t="e">
        <v>#N/A</v>
      </c>
      <c r="E373" s="48" t="s">
        <v>36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5">
        <v>74</v>
      </c>
      <c r="B374" s="501" t="e">
        <v>#N/A</v>
      </c>
      <c r="C374" s="504" t="e">
        <v>#N/A</v>
      </c>
      <c r="D374" s="43" t="e">
        <v>#N/A</v>
      </c>
      <c r="E374" s="44" t="s">
        <v>32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76"/>
      <c r="B375" s="502"/>
      <c r="C375" s="505"/>
      <c r="D375" s="45" t="e">
        <v>#N/A</v>
      </c>
      <c r="E375" s="46" t="s">
        <v>33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6"/>
      <c r="B376" s="502"/>
      <c r="C376" s="505"/>
      <c r="D376" s="45" t="e">
        <v>#N/A</v>
      </c>
      <c r="E376" s="46" t="s">
        <v>34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76"/>
      <c r="B377" s="502"/>
      <c r="C377" s="505"/>
      <c r="D377" s="45" t="e">
        <v>#N/A</v>
      </c>
      <c r="E377" s="46" t="s">
        <v>35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7"/>
      <c r="B378" s="503"/>
      <c r="C378" s="506"/>
      <c r="D378" s="47" t="e">
        <v>#N/A</v>
      </c>
      <c r="E378" s="48" t="s">
        <v>36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5">
        <v>75</v>
      </c>
      <c r="B379" s="501" t="e">
        <v>#N/A</v>
      </c>
      <c r="C379" s="504" t="e">
        <v>#N/A</v>
      </c>
      <c r="D379" s="43" t="e">
        <v>#N/A</v>
      </c>
      <c r="E379" s="44" t="s">
        <v>32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76"/>
      <c r="B380" s="502"/>
      <c r="C380" s="505"/>
      <c r="D380" s="45" t="e">
        <v>#N/A</v>
      </c>
      <c r="E380" s="46" t="s">
        <v>33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6"/>
      <c r="B381" s="502"/>
      <c r="C381" s="505"/>
      <c r="D381" s="45" t="e">
        <v>#N/A</v>
      </c>
      <c r="E381" s="46" t="s">
        <v>34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76"/>
      <c r="B382" s="502"/>
      <c r="C382" s="505"/>
      <c r="D382" s="45" t="e">
        <v>#N/A</v>
      </c>
      <c r="E382" s="46" t="s">
        <v>35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7"/>
      <c r="B383" s="503"/>
      <c r="C383" s="506"/>
      <c r="D383" s="47" t="e">
        <v>#N/A</v>
      </c>
      <c r="E383" s="48" t="s">
        <v>36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5">
        <v>76</v>
      </c>
      <c r="B384" s="501" t="e">
        <v>#N/A</v>
      </c>
      <c r="C384" s="504" t="e">
        <v>#N/A</v>
      </c>
      <c r="D384" s="43" t="e">
        <v>#N/A</v>
      </c>
      <c r="E384" s="44" t="s">
        <v>32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76"/>
      <c r="B385" s="502"/>
      <c r="C385" s="505"/>
      <c r="D385" s="45" t="e">
        <v>#N/A</v>
      </c>
      <c r="E385" s="46" t="s">
        <v>33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6"/>
      <c r="B386" s="502"/>
      <c r="C386" s="505"/>
      <c r="D386" s="45" t="e">
        <v>#N/A</v>
      </c>
      <c r="E386" s="46" t="s">
        <v>34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76"/>
      <c r="B387" s="502"/>
      <c r="C387" s="505"/>
      <c r="D387" s="45" t="e">
        <v>#N/A</v>
      </c>
      <c r="E387" s="46" t="s">
        <v>35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7"/>
      <c r="B388" s="503"/>
      <c r="C388" s="506"/>
      <c r="D388" s="47" t="e">
        <v>#N/A</v>
      </c>
      <c r="E388" s="48" t="s">
        <v>36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5">
        <v>77</v>
      </c>
      <c r="B389" s="501" t="e">
        <v>#N/A</v>
      </c>
      <c r="C389" s="504" t="e">
        <v>#N/A</v>
      </c>
      <c r="D389" s="43" t="e">
        <v>#N/A</v>
      </c>
      <c r="E389" s="44" t="s">
        <v>32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76"/>
      <c r="B390" s="502"/>
      <c r="C390" s="505"/>
      <c r="D390" s="45" t="e">
        <v>#N/A</v>
      </c>
      <c r="E390" s="46" t="s">
        <v>33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6"/>
      <c r="B391" s="502"/>
      <c r="C391" s="505"/>
      <c r="D391" s="45" t="e">
        <v>#N/A</v>
      </c>
      <c r="E391" s="46" t="s">
        <v>34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76"/>
      <c r="B392" s="502"/>
      <c r="C392" s="505"/>
      <c r="D392" s="45" t="e">
        <v>#N/A</v>
      </c>
      <c r="E392" s="46" t="s">
        <v>35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7"/>
      <c r="B393" s="503"/>
      <c r="C393" s="506"/>
      <c r="D393" s="47" t="e">
        <v>#N/A</v>
      </c>
      <c r="E393" s="48" t="s">
        <v>36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5">
        <v>78</v>
      </c>
      <c r="B394" s="501" t="e">
        <v>#N/A</v>
      </c>
      <c r="C394" s="504" t="e">
        <v>#N/A</v>
      </c>
      <c r="D394" s="43" t="e">
        <v>#N/A</v>
      </c>
      <c r="E394" s="44" t="s">
        <v>32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76"/>
      <c r="B395" s="502"/>
      <c r="C395" s="505"/>
      <c r="D395" s="45" t="e">
        <v>#N/A</v>
      </c>
      <c r="E395" s="46" t="s">
        <v>33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6"/>
      <c r="B396" s="502"/>
      <c r="C396" s="505"/>
      <c r="D396" s="45" t="e">
        <v>#N/A</v>
      </c>
      <c r="E396" s="46" t="s">
        <v>34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76"/>
      <c r="B397" s="502"/>
      <c r="C397" s="505"/>
      <c r="D397" s="45" t="e">
        <v>#N/A</v>
      </c>
      <c r="E397" s="46" t="s">
        <v>35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7"/>
      <c r="B398" s="503"/>
      <c r="C398" s="506"/>
      <c r="D398" s="47" t="e">
        <v>#N/A</v>
      </c>
      <c r="E398" s="48" t="s">
        <v>36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5">
        <v>79</v>
      </c>
      <c r="B399" s="501" t="e">
        <v>#N/A</v>
      </c>
      <c r="C399" s="504" t="e">
        <v>#N/A</v>
      </c>
      <c r="D399" s="43" t="e">
        <v>#N/A</v>
      </c>
      <c r="E399" s="44" t="s">
        <v>32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76"/>
      <c r="B400" s="502"/>
      <c r="C400" s="505"/>
      <c r="D400" s="45" t="e">
        <v>#N/A</v>
      </c>
      <c r="E400" s="46" t="s">
        <v>33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6"/>
      <c r="B401" s="502"/>
      <c r="C401" s="505"/>
      <c r="D401" s="45" t="e">
        <v>#N/A</v>
      </c>
      <c r="E401" s="46" t="s">
        <v>34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76"/>
      <c r="B402" s="502"/>
      <c r="C402" s="505"/>
      <c r="D402" s="45" t="e">
        <v>#N/A</v>
      </c>
      <c r="E402" s="46" t="s">
        <v>35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7"/>
      <c r="B403" s="503"/>
      <c r="C403" s="506"/>
      <c r="D403" s="47" t="e">
        <v>#N/A</v>
      </c>
      <c r="E403" s="48" t="s">
        <v>36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5">
        <v>80</v>
      </c>
      <c r="B404" s="501" t="e">
        <v>#N/A</v>
      </c>
      <c r="C404" s="504" t="e">
        <v>#N/A</v>
      </c>
      <c r="D404" s="43" t="e">
        <v>#N/A</v>
      </c>
      <c r="E404" s="44" t="s">
        <v>32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76"/>
      <c r="B405" s="502"/>
      <c r="C405" s="505"/>
      <c r="D405" s="45" t="e">
        <v>#N/A</v>
      </c>
      <c r="E405" s="46" t="s">
        <v>33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6"/>
      <c r="B406" s="502"/>
      <c r="C406" s="505"/>
      <c r="D406" s="45" t="e">
        <v>#N/A</v>
      </c>
      <c r="E406" s="46" t="s">
        <v>34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76"/>
      <c r="B407" s="502"/>
      <c r="C407" s="505"/>
      <c r="D407" s="45" t="e">
        <v>#N/A</v>
      </c>
      <c r="E407" s="46" t="s">
        <v>35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7"/>
      <c r="B408" s="503"/>
      <c r="C408" s="506"/>
      <c r="D408" s="47" t="e">
        <v>#N/A</v>
      </c>
      <c r="E408" s="48" t="s">
        <v>36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5" t="s">
        <v>40</v>
      </c>
      <c r="B409" s="501" t="s">
        <v>813</v>
      </c>
      <c r="C409" s="504" t="s">
        <v>436</v>
      </c>
      <c r="D409" s="43" t="s">
        <v>436</v>
      </c>
      <c r="E409" s="44" t="s">
        <v>32</v>
      </c>
      <c r="F409" s="223">
        <v>3</v>
      </c>
      <c r="G409" s="236">
        <v>4</v>
      </c>
      <c r="H409" s="236">
        <v>4</v>
      </c>
      <c r="I409" s="236">
        <v>4</v>
      </c>
      <c r="J409" s="222">
        <v>3</v>
      </c>
      <c r="K409" s="236">
        <v>4</v>
      </c>
      <c r="L409" s="222">
        <v>3</v>
      </c>
      <c r="M409" s="238">
        <v>5</v>
      </c>
      <c r="N409" s="222">
        <v>3</v>
      </c>
      <c r="O409" s="222">
        <v>3</v>
      </c>
      <c r="P409" s="222">
        <v>3</v>
      </c>
      <c r="Q409" s="238">
        <v>6</v>
      </c>
      <c r="R409" s="222">
        <v>3</v>
      </c>
      <c r="S409" s="241">
        <v>2</v>
      </c>
      <c r="T409" s="222">
        <v>3</v>
      </c>
      <c r="U409" s="236">
        <v>4</v>
      </c>
      <c r="V409" s="236">
        <v>5</v>
      </c>
      <c r="W409" s="365">
        <v>4</v>
      </c>
      <c r="X409" s="222">
        <v>3</v>
      </c>
      <c r="Y409" s="226"/>
      <c r="Z409" s="226"/>
      <c r="AA409" s="226"/>
      <c r="AB409" s="226"/>
      <c r="AC409" s="226"/>
      <c r="AD409" s="226"/>
      <c r="AE409" s="226"/>
      <c r="AF409" s="227"/>
      <c r="AG409" s="184">
        <v>69</v>
      </c>
      <c r="AH409" s="185">
        <v>69</v>
      </c>
      <c r="AI409" s="185">
        <v>41</v>
      </c>
    </row>
    <row r="410" spans="1:35" ht="15" customHeight="1" x14ac:dyDescent="0.25">
      <c r="A410" s="476"/>
      <c r="B410" s="502"/>
      <c r="C410" s="505"/>
      <c r="D410" s="45" t="s">
        <v>436</v>
      </c>
      <c r="E410" s="46" t="s">
        <v>33</v>
      </c>
      <c r="F410" s="367">
        <v>5</v>
      </c>
      <c r="G410" s="237">
        <v>4</v>
      </c>
      <c r="H410" s="239">
        <v>6</v>
      </c>
      <c r="I410" s="239">
        <v>6</v>
      </c>
      <c r="J410" s="225">
        <v>3</v>
      </c>
      <c r="K410" s="237">
        <v>4</v>
      </c>
      <c r="L410" s="225">
        <v>3</v>
      </c>
      <c r="M410" s="239">
        <v>7</v>
      </c>
      <c r="N410" s="235">
        <v>2</v>
      </c>
      <c r="O410" s="239">
        <v>5</v>
      </c>
      <c r="P410" s="235">
        <v>2</v>
      </c>
      <c r="Q410" s="239">
        <v>7</v>
      </c>
      <c r="R410" s="237">
        <v>4</v>
      </c>
      <c r="S410" s="237">
        <v>4</v>
      </c>
      <c r="T410" s="225">
        <v>3</v>
      </c>
      <c r="U410" s="237">
        <v>4</v>
      </c>
      <c r="V410" s="239">
        <v>6</v>
      </c>
      <c r="W410" s="366">
        <v>5</v>
      </c>
      <c r="X410" s="235">
        <v>2</v>
      </c>
      <c r="Y410" s="228"/>
      <c r="Z410" s="228"/>
      <c r="AA410" s="228"/>
      <c r="AB410" s="228"/>
      <c r="AC410" s="228"/>
      <c r="AD410" s="228"/>
      <c r="AE410" s="228"/>
      <c r="AF410" s="229"/>
      <c r="AG410" s="166">
        <v>82</v>
      </c>
      <c r="AH410" s="186">
        <v>151</v>
      </c>
      <c r="AI410" s="186">
        <v>56</v>
      </c>
    </row>
    <row r="411" spans="1:35" ht="15" customHeight="1" x14ac:dyDescent="0.25">
      <c r="A411" s="476"/>
      <c r="B411" s="502"/>
      <c r="C411" s="505"/>
      <c r="D411" s="45" t="s">
        <v>436</v>
      </c>
      <c r="E411" s="46" t="s">
        <v>34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151</v>
      </c>
      <c r="AI411" s="186" t="s">
        <v>813</v>
      </c>
    </row>
    <row r="412" spans="1:35" ht="15.75" customHeight="1" thickBot="1" x14ac:dyDescent="0.3">
      <c r="A412" s="476"/>
      <c r="B412" s="502"/>
      <c r="C412" s="505"/>
      <c r="D412" s="45" t="s">
        <v>436</v>
      </c>
      <c r="E412" s="46" t="s">
        <v>35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151</v>
      </c>
      <c r="AI412" s="186" t="s">
        <v>813</v>
      </c>
    </row>
    <row r="413" spans="1:35" ht="15.75" hidden="1" customHeight="1" thickBot="1" x14ac:dyDescent="0.3">
      <c r="A413" s="477"/>
      <c r="B413" s="503"/>
      <c r="C413" s="506"/>
      <c r="D413" s="47" t="s">
        <v>436</v>
      </c>
      <c r="E413" s="48" t="s">
        <v>36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151</v>
      </c>
      <c r="AI413" s="187" t="s">
        <v>813</v>
      </c>
    </row>
    <row r="414" spans="1:35" ht="15" customHeight="1" x14ac:dyDescent="0.25">
      <c r="A414" s="475" t="s">
        <v>41</v>
      </c>
      <c r="B414" s="501" t="s">
        <v>813</v>
      </c>
      <c r="C414" s="504" t="s">
        <v>466</v>
      </c>
      <c r="D414" s="43" t="s">
        <v>466</v>
      </c>
      <c r="E414" s="44" t="s">
        <v>32</v>
      </c>
      <c r="F414" s="363">
        <v>4</v>
      </c>
      <c r="G414" s="236">
        <v>4</v>
      </c>
      <c r="H414" s="236">
        <v>4</v>
      </c>
      <c r="I414" s="236">
        <v>4</v>
      </c>
      <c r="J414" s="222">
        <v>3</v>
      </c>
      <c r="K414" s="238">
        <v>5</v>
      </c>
      <c r="L414" s="236">
        <v>4</v>
      </c>
      <c r="M414" s="238">
        <v>5</v>
      </c>
      <c r="N414" s="222">
        <v>3</v>
      </c>
      <c r="O414" s="236">
        <v>4</v>
      </c>
      <c r="P414" s="222">
        <v>3</v>
      </c>
      <c r="Q414" s="238">
        <v>6</v>
      </c>
      <c r="R414" s="222">
        <v>3</v>
      </c>
      <c r="S414" s="236">
        <v>4</v>
      </c>
      <c r="T414" s="222">
        <v>3</v>
      </c>
      <c r="U414" s="236">
        <v>4</v>
      </c>
      <c r="V414" s="238">
        <v>6</v>
      </c>
      <c r="W414" s="365">
        <v>4</v>
      </c>
      <c r="X414" s="236">
        <v>4</v>
      </c>
      <c r="Y414" s="226"/>
      <c r="Z414" s="226"/>
      <c r="AA414" s="226"/>
      <c r="AB414" s="226"/>
      <c r="AC414" s="226"/>
      <c r="AD414" s="226"/>
      <c r="AE414" s="226"/>
      <c r="AF414" s="227"/>
      <c r="AG414" s="184">
        <v>77</v>
      </c>
      <c r="AH414" s="185">
        <v>77</v>
      </c>
      <c r="AI414" s="185">
        <v>57</v>
      </c>
    </row>
    <row r="415" spans="1:35" ht="15" customHeight="1" x14ac:dyDescent="0.25">
      <c r="A415" s="476"/>
      <c r="B415" s="502"/>
      <c r="C415" s="505"/>
      <c r="D415" s="45" t="s">
        <v>466</v>
      </c>
      <c r="E415" s="46" t="s">
        <v>33</v>
      </c>
      <c r="F415" s="224">
        <v>3</v>
      </c>
      <c r="G415" s="237">
        <v>4</v>
      </c>
      <c r="H415" s="239">
        <v>5</v>
      </c>
      <c r="I415" s="225">
        <v>3</v>
      </c>
      <c r="J415" s="237">
        <v>4</v>
      </c>
      <c r="K415" s="239">
        <v>5</v>
      </c>
      <c r="L415" s="225">
        <v>3</v>
      </c>
      <c r="M415" s="239">
        <v>5</v>
      </c>
      <c r="N415" s="225">
        <v>3</v>
      </c>
      <c r="O415" s="225">
        <v>3</v>
      </c>
      <c r="P415" s="225">
        <v>3</v>
      </c>
      <c r="Q415" s="225">
        <v>4</v>
      </c>
      <c r="R415" s="225">
        <v>3</v>
      </c>
      <c r="S415" s="225">
        <v>3</v>
      </c>
      <c r="T415" s="237">
        <v>4</v>
      </c>
      <c r="U415" s="239">
        <v>6</v>
      </c>
      <c r="V415" s="237">
        <v>5</v>
      </c>
      <c r="W415" s="366">
        <v>6</v>
      </c>
      <c r="X415" s="237">
        <v>4</v>
      </c>
      <c r="Y415" s="228"/>
      <c r="Z415" s="228"/>
      <c r="AA415" s="228"/>
      <c r="AB415" s="228"/>
      <c r="AC415" s="228"/>
      <c r="AD415" s="228"/>
      <c r="AE415" s="228"/>
      <c r="AF415" s="229"/>
      <c r="AG415" s="166">
        <v>76</v>
      </c>
      <c r="AH415" s="186">
        <v>153</v>
      </c>
      <c r="AI415" s="186">
        <v>58</v>
      </c>
    </row>
    <row r="416" spans="1:35" ht="15" customHeight="1" x14ac:dyDescent="0.25">
      <c r="A416" s="476"/>
      <c r="B416" s="502"/>
      <c r="C416" s="505"/>
      <c r="D416" s="45" t="s">
        <v>466</v>
      </c>
      <c r="E416" s="46" t="s">
        <v>34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153</v>
      </c>
      <c r="AI416" s="186" t="s">
        <v>813</v>
      </c>
    </row>
    <row r="417" spans="1:35" ht="15.75" customHeight="1" x14ac:dyDescent="0.25">
      <c r="A417" s="476"/>
      <c r="B417" s="502"/>
      <c r="C417" s="505"/>
      <c r="D417" s="45" t="s">
        <v>466</v>
      </c>
      <c r="E417" s="46" t="s">
        <v>35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153</v>
      </c>
      <c r="AI417" s="186" t="s">
        <v>813</v>
      </c>
    </row>
    <row r="418" spans="1:35" ht="15.75" hidden="1" customHeight="1" thickBot="1" x14ac:dyDescent="0.3">
      <c r="A418" s="477"/>
      <c r="B418" s="503"/>
      <c r="C418" s="506"/>
      <c r="D418" s="47" t="s">
        <v>466</v>
      </c>
      <c r="E418" s="48" t="s">
        <v>36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153</v>
      </c>
      <c r="AI418" s="187" t="s">
        <v>813</v>
      </c>
    </row>
    <row r="419" spans="1:35" ht="15" hidden="1" customHeight="1" x14ac:dyDescent="0.25">
      <c r="A419" s="475" t="s">
        <v>42</v>
      </c>
      <c r="B419" s="501" t="e">
        <v>#N/A</v>
      </c>
      <c r="C419" s="504" t="e">
        <v>#N/A</v>
      </c>
      <c r="D419" s="43" t="e">
        <v>#N/A</v>
      </c>
      <c r="E419" s="44" t="s">
        <v>32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76"/>
      <c r="B420" s="502"/>
      <c r="C420" s="505"/>
      <c r="D420" s="45" t="e">
        <v>#N/A</v>
      </c>
      <c r="E420" s="46" t="s">
        <v>33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76"/>
      <c r="B421" s="502"/>
      <c r="C421" s="505"/>
      <c r="D421" s="45" t="e">
        <v>#N/A</v>
      </c>
      <c r="E421" s="46" t="s">
        <v>34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76"/>
      <c r="B422" s="502"/>
      <c r="C422" s="505"/>
      <c r="D422" s="45" t="e">
        <v>#N/A</v>
      </c>
      <c r="E422" s="46" t="s">
        <v>35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77"/>
      <c r="B423" s="503"/>
      <c r="C423" s="506"/>
      <c r="D423" s="47" t="e">
        <v>#N/A</v>
      </c>
      <c r="E423" s="48" t="s">
        <v>36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75" t="s">
        <v>43</v>
      </c>
      <c r="B424" s="501" t="e">
        <v>#N/A</v>
      </c>
      <c r="C424" s="504" t="e">
        <v>#N/A</v>
      </c>
      <c r="D424" s="43" t="e">
        <v>#N/A</v>
      </c>
      <c r="E424" s="44" t="s">
        <v>32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76"/>
      <c r="B425" s="502"/>
      <c r="C425" s="505"/>
      <c r="D425" s="45" t="e">
        <v>#N/A</v>
      </c>
      <c r="E425" s="46" t="s">
        <v>33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76"/>
      <c r="B426" s="502"/>
      <c r="C426" s="505"/>
      <c r="D426" s="45" t="e">
        <v>#N/A</v>
      </c>
      <c r="E426" s="46" t="s">
        <v>34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76"/>
      <c r="B427" s="502"/>
      <c r="C427" s="505"/>
      <c r="D427" s="45" t="e">
        <v>#N/A</v>
      </c>
      <c r="E427" s="46" t="s">
        <v>35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77"/>
      <c r="B428" s="503"/>
      <c r="C428" s="506"/>
      <c r="D428" s="47" t="e">
        <v>#N/A</v>
      </c>
      <c r="E428" s="48" t="s">
        <v>36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5" t="s">
        <v>44</v>
      </c>
      <c r="B429" s="501" t="e">
        <v>#N/A</v>
      </c>
      <c r="C429" s="504" t="e">
        <v>#N/A</v>
      </c>
      <c r="D429" s="43" t="e">
        <v>#N/A</v>
      </c>
      <c r="E429" s="44" t="s">
        <v>32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76"/>
      <c r="B430" s="502"/>
      <c r="C430" s="505"/>
      <c r="D430" s="45" t="e">
        <v>#N/A</v>
      </c>
      <c r="E430" s="46" t="s">
        <v>33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76"/>
      <c r="B431" s="502"/>
      <c r="C431" s="505"/>
      <c r="D431" s="45" t="e">
        <v>#N/A</v>
      </c>
      <c r="E431" s="46" t="s">
        <v>34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76"/>
      <c r="B432" s="502"/>
      <c r="C432" s="505"/>
      <c r="D432" s="45" t="e">
        <v>#N/A</v>
      </c>
      <c r="E432" s="46" t="s">
        <v>35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77"/>
      <c r="B433" s="503"/>
      <c r="C433" s="506"/>
      <c r="D433" s="47" t="e">
        <v>#N/A</v>
      </c>
      <c r="E433" s="48" t="s">
        <v>36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5" t="s">
        <v>45</v>
      </c>
      <c r="B434" s="501" t="e">
        <v>#N/A</v>
      </c>
      <c r="C434" s="504" t="e">
        <v>#N/A</v>
      </c>
      <c r="D434" s="43" t="e">
        <v>#N/A</v>
      </c>
      <c r="E434" s="44" t="s">
        <v>32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76"/>
      <c r="B435" s="502"/>
      <c r="C435" s="505"/>
      <c r="D435" s="45" t="e">
        <v>#N/A</v>
      </c>
      <c r="E435" s="46" t="s">
        <v>33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6"/>
      <c r="B436" s="502"/>
      <c r="C436" s="505"/>
      <c r="D436" s="45" t="e">
        <v>#N/A</v>
      </c>
      <c r="E436" s="46" t="s">
        <v>34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76"/>
      <c r="B437" s="502"/>
      <c r="C437" s="505"/>
      <c r="D437" s="45" t="e">
        <v>#N/A</v>
      </c>
      <c r="E437" s="46" t="s">
        <v>35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7"/>
      <c r="B438" s="503"/>
      <c r="C438" s="506"/>
      <c r="D438" s="47" t="e">
        <v>#N/A</v>
      </c>
      <c r="E438" s="48" t="s">
        <v>36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5" t="s">
        <v>46</v>
      </c>
      <c r="B439" s="501" t="e">
        <v>#N/A</v>
      </c>
      <c r="C439" s="504" t="e">
        <v>#N/A</v>
      </c>
      <c r="D439" s="43" t="e">
        <v>#N/A</v>
      </c>
      <c r="E439" s="44" t="s">
        <v>32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76"/>
      <c r="B440" s="502"/>
      <c r="C440" s="505"/>
      <c r="D440" s="45" t="e">
        <v>#N/A</v>
      </c>
      <c r="E440" s="46" t="s">
        <v>33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6"/>
      <c r="B441" s="502"/>
      <c r="C441" s="505"/>
      <c r="D441" s="45" t="e">
        <v>#N/A</v>
      </c>
      <c r="E441" s="46" t="s">
        <v>34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76"/>
      <c r="B442" s="502"/>
      <c r="C442" s="505"/>
      <c r="D442" s="45" t="e">
        <v>#N/A</v>
      </c>
      <c r="E442" s="46" t="s">
        <v>35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7"/>
      <c r="B443" s="503"/>
      <c r="C443" s="506"/>
      <c r="D443" s="47" t="e">
        <v>#N/A</v>
      </c>
      <c r="E443" s="48" t="s">
        <v>36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5" t="s">
        <v>47</v>
      </c>
      <c r="B444" s="501" t="e">
        <v>#N/A</v>
      </c>
      <c r="C444" s="504" t="e">
        <v>#N/A</v>
      </c>
      <c r="D444" s="43" t="e">
        <v>#N/A</v>
      </c>
      <c r="E444" s="44" t="s">
        <v>32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6"/>
      <c r="B445" s="502"/>
      <c r="C445" s="505"/>
      <c r="D445" s="45" t="e">
        <v>#N/A</v>
      </c>
      <c r="E445" s="46" t="s">
        <v>33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6"/>
      <c r="B446" s="502"/>
      <c r="C446" s="505"/>
      <c r="D446" s="45" t="e">
        <v>#N/A</v>
      </c>
      <c r="E446" s="46" t="s">
        <v>34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6"/>
      <c r="B447" s="502"/>
      <c r="C447" s="505"/>
      <c r="D447" s="45" t="e">
        <v>#N/A</v>
      </c>
      <c r="E447" s="46" t="s">
        <v>35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7"/>
      <c r="B448" s="503"/>
      <c r="C448" s="506"/>
      <c r="D448" s="47" t="e">
        <v>#N/A</v>
      </c>
      <c r="E448" s="48" t="s">
        <v>36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60"/>
      <c r="G449" s="360"/>
      <c r="H449" s="360"/>
      <c r="I449" s="360"/>
      <c r="J449" s="360"/>
      <c r="K449" s="360"/>
      <c r="L449" s="360"/>
      <c r="M449" s="360"/>
      <c r="N449" s="360"/>
      <c r="O449" s="360"/>
      <c r="P449" s="360"/>
      <c r="Q449" s="360"/>
      <c r="R449" s="360"/>
      <c r="S449" s="360"/>
      <c r="T449" s="360"/>
      <c r="U449" s="360"/>
      <c r="V449" s="360"/>
      <c r="W449" s="360"/>
      <c r="X449" s="360"/>
      <c r="Y449" s="360"/>
      <c r="Z449" s="361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362"/>
      <c r="G450" s="362"/>
      <c r="H450" s="362"/>
      <c r="I450" s="362"/>
      <c r="J450" s="362"/>
      <c r="K450" s="362"/>
      <c r="L450" s="362"/>
      <c r="M450" s="362"/>
      <c r="N450" s="362"/>
      <c r="O450" s="362"/>
      <c r="P450" s="362"/>
      <c r="Q450" s="362"/>
      <c r="R450" s="362"/>
      <c r="S450" s="362"/>
      <c r="T450" s="362"/>
      <c r="U450" s="362"/>
      <c r="V450" s="362"/>
      <c r="W450" s="362"/>
      <c r="X450" s="362"/>
      <c r="Y450" s="362"/>
      <c r="Z450" s="359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362"/>
      <c r="G451" s="362"/>
      <c r="H451" s="362"/>
      <c r="I451" s="362"/>
      <c r="J451" s="362"/>
      <c r="K451" s="362"/>
      <c r="L451" s="362"/>
      <c r="M451" s="362"/>
      <c r="N451" s="362"/>
      <c r="O451" s="362"/>
      <c r="P451" s="362"/>
      <c r="Q451" s="362"/>
      <c r="R451" s="362"/>
      <c r="S451" s="362"/>
      <c r="T451" s="362"/>
      <c r="U451" s="362"/>
      <c r="V451" s="362"/>
      <c r="W451" s="362"/>
      <c r="X451" s="362"/>
      <c r="Y451" s="362"/>
      <c r="Z451" s="359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362"/>
      <c r="G452" s="362"/>
      <c r="H452" s="362"/>
      <c r="I452" s="362"/>
      <c r="J452" s="362"/>
      <c r="K452" s="362"/>
      <c r="L452" s="362"/>
      <c r="M452" s="362"/>
      <c r="N452" s="362"/>
      <c r="O452" s="362"/>
      <c r="P452" s="362"/>
      <c r="Q452" s="362"/>
      <c r="R452" s="362"/>
      <c r="S452" s="362"/>
      <c r="T452" s="362"/>
      <c r="U452" s="362"/>
      <c r="V452" s="362"/>
      <c r="W452" s="362"/>
      <c r="X452" s="362"/>
      <c r="Y452" s="362"/>
      <c r="Z452" s="359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362"/>
      <c r="G453" s="362"/>
      <c r="H453" s="362"/>
      <c r="I453" s="362"/>
      <c r="J453" s="362"/>
      <c r="K453" s="362"/>
      <c r="L453" s="362"/>
      <c r="M453" s="362"/>
      <c r="N453" s="362"/>
      <c r="O453" s="362"/>
      <c r="P453" s="362"/>
      <c r="Q453" s="362"/>
      <c r="R453" s="362"/>
      <c r="S453" s="362"/>
      <c r="T453" s="362"/>
      <c r="U453" s="362"/>
      <c r="V453" s="362"/>
      <c r="W453" s="362"/>
      <c r="X453" s="362"/>
      <c r="Y453" s="362"/>
      <c r="Z453" s="359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362"/>
      <c r="G454" s="362"/>
      <c r="H454" s="362"/>
      <c r="I454" s="362"/>
      <c r="J454" s="362"/>
      <c r="K454" s="362"/>
      <c r="L454" s="362"/>
      <c r="M454" s="362"/>
      <c r="N454" s="362"/>
      <c r="O454" s="362"/>
      <c r="P454" s="362"/>
      <c r="Q454" s="362"/>
      <c r="R454" s="362"/>
      <c r="S454" s="362"/>
      <c r="T454" s="362"/>
      <c r="U454" s="362"/>
      <c r="V454" s="362"/>
      <c r="W454" s="362"/>
      <c r="X454" s="362"/>
      <c r="Y454" s="362"/>
      <c r="Z454" s="359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362"/>
      <c r="G455" s="362"/>
      <c r="H455" s="362"/>
      <c r="I455" s="362"/>
      <c r="J455" s="362"/>
      <c r="K455" s="362"/>
      <c r="L455" s="362"/>
      <c r="M455" s="362"/>
      <c r="N455" s="362"/>
      <c r="O455" s="362"/>
      <c r="P455" s="362"/>
      <c r="Q455" s="362"/>
      <c r="R455" s="362"/>
      <c r="S455" s="362"/>
      <c r="T455" s="362"/>
      <c r="U455" s="362"/>
      <c r="V455" s="362"/>
      <c r="W455" s="362"/>
      <c r="X455" s="362"/>
      <c r="Y455" s="362"/>
      <c r="Z455" s="359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  <c r="Z456" s="359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  <c r="Z457" s="359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2"/>
      <c r="V458" s="362"/>
      <c r="W458" s="362"/>
      <c r="X458" s="362"/>
      <c r="Y458" s="362"/>
      <c r="Z458" s="359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362"/>
      <c r="G459" s="362"/>
      <c r="H459" s="362"/>
      <c r="I459" s="362"/>
      <c r="J459" s="362"/>
      <c r="K459" s="362"/>
      <c r="L459" s="362"/>
      <c r="M459" s="362"/>
      <c r="N459" s="362"/>
      <c r="O459" s="362"/>
      <c r="P459" s="362"/>
      <c r="Q459" s="362"/>
      <c r="R459" s="362"/>
      <c r="S459" s="362"/>
      <c r="T459" s="362"/>
      <c r="U459" s="362"/>
      <c r="V459" s="362"/>
      <c r="W459" s="362"/>
      <c r="X459" s="362"/>
      <c r="Y459" s="362"/>
      <c r="Z459" s="359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362"/>
      <c r="G460" s="362"/>
      <c r="H460" s="362"/>
      <c r="I460" s="362"/>
      <c r="J460" s="362"/>
      <c r="K460" s="362"/>
      <c r="L460" s="362"/>
      <c r="M460" s="362"/>
      <c r="N460" s="362"/>
      <c r="O460" s="362"/>
      <c r="P460" s="362"/>
      <c r="Q460" s="362"/>
      <c r="R460" s="362"/>
      <c r="S460" s="362"/>
      <c r="T460" s="362"/>
      <c r="U460" s="362"/>
      <c r="V460" s="362"/>
      <c r="W460" s="362"/>
      <c r="X460" s="362"/>
      <c r="Y460" s="362"/>
      <c r="Z460" s="359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362"/>
      <c r="G461" s="362"/>
      <c r="H461" s="362"/>
      <c r="I461" s="362"/>
      <c r="J461" s="362"/>
      <c r="K461" s="362"/>
      <c r="L461" s="362"/>
      <c r="M461" s="362"/>
      <c r="N461" s="362"/>
      <c r="O461" s="362"/>
      <c r="P461" s="362"/>
      <c r="Q461" s="362"/>
      <c r="R461" s="362"/>
      <c r="S461" s="362"/>
      <c r="T461" s="362"/>
      <c r="U461" s="362"/>
      <c r="V461" s="362"/>
      <c r="W461" s="362"/>
      <c r="X461" s="362"/>
      <c r="Y461" s="362"/>
      <c r="Z461" s="359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362"/>
      <c r="G462" s="362"/>
      <c r="H462" s="362"/>
      <c r="I462" s="362"/>
      <c r="J462" s="362"/>
      <c r="K462" s="362"/>
      <c r="L462" s="362"/>
      <c r="M462" s="362"/>
      <c r="N462" s="362"/>
      <c r="O462" s="362"/>
      <c r="P462" s="362"/>
      <c r="Q462" s="362"/>
      <c r="R462" s="362"/>
      <c r="S462" s="362"/>
      <c r="T462" s="362"/>
      <c r="U462" s="362"/>
      <c r="V462" s="362"/>
      <c r="W462" s="362"/>
      <c r="X462" s="362"/>
      <c r="Y462" s="362"/>
      <c r="Z462" s="359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362"/>
      <c r="G463" s="362"/>
      <c r="H463" s="362"/>
      <c r="I463" s="362"/>
      <c r="J463" s="362"/>
      <c r="K463" s="362"/>
      <c r="L463" s="362"/>
      <c r="M463" s="362"/>
      <c r="N463" s="362"/>
      <c r="O463" s="362"/>
      <c r="P463" s="362"/>
      <c r="Q463" s="362"/>
      <c r="R463" s="362"/>
      <c r="S463" s="362"/>
      <c r="T463" s="362"/>
      <c r="U463" s="362"/>
      <c r="V463" s="362"/>
      <c r="W463" s="362"/>
      <c r="X463" s="362"/>
      <c r="Y463" s="362"/>
      <c r="Z463" s="359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362"/>
      <c r="G464" s="362"/>
      <c r="H464" s="362"/>
      <c r="I464" s="362"/>
      <c r="J464" s="362"/>
      <c r="K464" s="362"/>
      <c r="L464" s="362"/>
      <c r="M464" s="362"/>
      <c r="N464" s="362"/>
      <c r="O464" s="362"/>
      <c r="P464" s="362"/>
      <c r="Q464" s="362"/>
      <c r="R464" s="362"/>
      <c r="S464" s="362"/>
      <c r="T464" s="362"/>
      <c r="U464" s="362"/>
      <c r="V464" s="362"/>
      <c r="W464" s="362"/>
      <c r="X464" s="362"/>
      <c r="Y464" s="362"/>
      <c r="Z464" s="359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362"/>
      <c r="G465" s="362"/>
      <c r="H465" s="362"/>
      <c r="I465" s="362"/>
      <c r="J465" s="362"/>
      <c r="K465" s="362"/>
      <c r="L465" s="362"/>
      <c r="M465" s="362"/>
      <c r="N465" s="362"/>
      <c r="O465" s="362"/>
      <c r="P465" s="362"/>
      <c r="Q465" s="362"/>
      <c r="R465" s="362"/>
      <c r="S465" s="362"/>
      <c r="T465" s="362"/>
      <c r="U465" s="362"/>
      <c r="V465" s="362"/>
      <c r="W465" s="362"/>
      <c r="X465" s="362"/>
      <c r="Y465" s="362"/>
      <c r="Z465" s="359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362"/>
      <c r="G466" s="362"/>
      <c r="H466" s="362"/>
      <c r="I466" s="362"/>
      <c r="J466" s="362"/>
      <c r="K466" s="362"/>
      <c r="L466" s="362"/>
      <c r="M466" s="362"/>
      <c r="N466" s="362"/>
      <c r="O466" s="362"/>
      <c r="P466" s="362"/>
      <c r="Q466" s="362"/>
      <c r="R466" s="362"/>
      <c r="S466" s="362"/>
      <c r="T466" s="362"/>
      <c r="U466" s="362"/>
      <c r="V466" s="362"/>
      <c r="W466" s="362"/>
      <c r="X466" s="362"/>
      <c r="Y466" s="362"/>
      <c r="Z466" s="359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362"/>
      <c r="G467" s="362"/>
      <c r="H467" s="362"/>
      <c r="I467" s="362"/>
      <c r="J467" s="362"/>
      <c r="K467" s="362"/>
      <c r="L467" s="362"/>
      <c r="M467" s="362"/>
      <c r="N467" s="362"/>
      <c r="O467" s="362"/>
      <c r="P467" s="362"/>
      <c r="Q467" s="362"/>
      <c r="R467" s="362"/>
      <c r="S467" s="362"/>
      <c r="T467" s="362"/>
      <c r="U467" s="362"/>
      <c r="V467" s="362"/>
      <c r="W467" s="362"/>
      <c r="X467" s="362"/>
      <c r="Y467" s="362"/>
      <c r="Z467" s="359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362"/>
      <c r="G468" s="362"/>
      <c r="H468" s="362"/>
      <c r="I468" s="362"/>
      <c r="J468" s="362"/>
      <c r="K468" s="362"/>
      <c r="L468" s="362"/>
      <c r="M468" s="362"/>
      <c r="N468" s="362"/>
      <c r="O468" s="362"/>
      <c r="P468" s="362"/>
      <c r="Q468" s="362"/>
      <c r="R468" s="362"/>
      <c r="S468" s="362"/>
      <c r="T468" s="362"/>
      <c r="U468" s="362"/>
      <c r="V468" s="362"/>
      <c r="W468" s="362"/>
      <c r="X468" s="362"/>
      <c r="Y468" s="362"/>
      <c r="Z468" s="359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2"/>
      <c r="V469" s="362"/>
      <c r="W469" s="362"/>
      <c r="X469" s="362"/>
      <c r="Y469" s="362"/>
      <c r="Z469" s="359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362"/>
      <c r="G470" s="362"/>
      <c r="H470" s="362"/>
      <c r="I470" s="362"/>
      <c r="J470" s="362"/>
      <c r="K470" s="362"/>
      <c r="L470" s="362"/>
      <c r="M470" s="362"/>
      <c r="N470" s="362"/>
      <c r="O470" s="362"/>
      <c r="P470" s="362"/>
      <c r="Q470" s="362"/>
      <c r="R470" s="362"/>
      <c r="S470" s="362"/>
      <c r="T470" s="362"/>
      <c r="U470" s="362"/>
      <c r="V470" s="362"/>
      <c r="W470" s="362"/>
      <c r="X470" s="362"/>
      <c r="Y470" s="362"/>
      <c r="Z470" s="359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362"/>
      <c r="G471" s="362"/>
      <c r="H471" s="362"/>
      <c r="I471" s="362"/>
      <c r="J471" s="362"/>
      <c r="K471" s="362"/>
      <c r="L471" s="362"/>
      <c r="M471" s="362"/>
      <c r="N471" s="362"/>
      <c r="O471" s="362"/>
      <c r="P471" s="362"/>
      <c r="Q471" s="362"/>
      <c r="R471" s="362"/>
      <c r="S471" s="362"/>
      <c r="T471" s="362"/>
      <c r="U471" s="362"/>
      <c r="V471" s="362"/>
      <c r="W471" s="362"/>
      <c r="X471" s="362"/>
      <c r="Y471" s="362"/>
      <c r="Z471" s="359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362"/>
      <c r="G472" s="362"/>
      <c r="H472" s="362"/>
      <c r="I472" s="362"/>
      <c r="J472" s="362"/>
      <c r="K472" s="362"/>
      <c r="L472" s="362"/>
      <c r="M472" s="362"/>
      <c r="N472" s="362"/>
      <c r="O472" s="362"/>
      <c r="P472" s="362"/>
      <c r="Q472" s="362"/>
      <c r="R472" s="362"/>
      <c r="S472" s="362"/>
      <c r="T472" s="362"/>
      <c r="U472" s="362"/>
      <c r="V472" s="362"/>
      <c r="W472" s="362"/>
      <c r="X472" s="362"/>
      <c r="Y472" s="362"/>
      <c r="Z472" s="359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362"/>
      <c r="G473" s="362"/>
      <c r="H473" s="362"/>
      <c r="I473" s="362"/>
      <c r="J473" s="362"/>
      <c r="K473" s="362"/>
      <c r="L473" s="362"/>
      <c r="M473" s="362"/>
      <c r="N473" s="362"/>
      <c r="O473" s="362"/>
      <c r="P473" s="362"/>
      <c r="Q473" s="362"/>
      <c r="R473" s="362"/>
      <c r="S473" s="362"/>
      <c r="T473" s="362"/>
      <c r="U473" s="362"/>
      <c r="V473" s="362"/>
      <c r="W473" s="362"/>
      <c r="X473" s="362"/>
      <c r="Y473" s="362"/>
      <c r="Z473" s="359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362"/>
      <c r="G474" s="362"/>
      <c r="H474" s="362"/>
      <c r="I474" s="362"/>
      <c r="J474" s="362"/>
      <c r="K474" s="362"/>
      <c r="L474" s="362"/>
      <c r="M474" s="362"/>
      <c r="N474" s="362"/>
      <c r="O474" s="362"/>
      <c r="P474" s="362"/>
      <c r="Q474" s="362"/>
      <c r="R474" s="362"/>
      <c r="S474" s="362"/>
      <c r="T474" s="362"/>
      <c r="U474" s="362"/>
      <c r="V474" s="362"/>
      <c r="W474" s="362"/>
      <c r="X474" s="362"/>
      <c r="Y474" s="362"/>
      <c r="Z474" s="359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  <c r="Z475" s="359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  <c r="Z476" s="359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2"/>
      <c r="V477" s="362"/>
      <c r="W477" s="362"/>
      <c r="X477" s="362"/>
      <c r="Y477" s="362"/>
      <c r="Z477" s="359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362"/>
      <c r="G478" s="362"/>
      <c r="H478" s="362"/>
      <c r="I478" s="362"/>
      <c r="J478" s="362"/>
      <c r="K478" s="362"/>
      <c r="L478" s="362"/>
      <c r="M478" s="362"/>
      <c r="N478" s="362"/>
      <c r="O478" s="362"/>
      <c r="P478" s="362"/>
      <c r="Q478" s="362"/>
      <c r="R478" s="362"/>
      <c r="S478" s="362"/>
      <c r="T478" s="362"/>
      <c r="U478" s="362"/>
      <c r="V478" s="362"/>
      <c r="W478" s="362"/>
      <c r="X478" s="362"/>
      <c r="Y478" s="362"/>
      <c r="Z478" s="359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362"/>
      <c r="G479" s="362"/>
      <c r="H479" s="362"/>
      <c r="I479" s="362"/>
      <c r="J479" s="362"/>
      <c r="K479" s="362"/>
      <c r="L479" s="362"/>
      <c r="M479" s="362"/>
      <c r="N479" s="362"/>
      <c r="O479" s="362"/>
      <c r="P479" s="362"/>
      <c r="Q479" s="362"/>
      <c r="R479" s="362"/>
      <c r="S479" s="362"/>
      <c r="T479" s="362"/>
      <c r="U479" s="362"/>
      <c r="V479" s="362"/>
      <c r="W479" s="362"/>
      <c r="X479" s="362"/>
      <c r="Y479" s="362"/>
      <c r="Z479" s="359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  <c r="Z480" s="359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362"/>
      <c r="G481" s="362"/>
      <c r="H481" s="362"/>
      <c r="I481" s="362"/>
      <c r="J481" s="362"/>
      <c r="K481" s="362"/>
      <c r="L481" s="362"/>
      <c r="M481" s="362"/>
      <c r="N481" s="362"/>
      <c r="O481" s="362"/>
      <c r="P481" s="362"/>
      <c r="Q481" s="362"/>
      <c r="R481" s="362"/>
      <c r="S481" s="362"/>
      <c r="T481" s="362"/>
      <c r="U481" s="362"/>
      <c r="V481" s="362"/>
      <c r="W481" s="362"/>
      <c r="X481" s="362"/>
      <c r="Y481" s="362"/>
      <c r="Z481" s="359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362"/>
      <c r="G482" s="362"/>
      <c r="H482" s="362"/>
      <c r="I482" s="362"/>
      <c r="J482" s="362"/>
      <c r="K482" s="362"/>
      <c r="L482" s="362"/>
      <c r="M482" s="362"/>
      <c r="N482" s="362"/>
      <c r="O482" s="362"/>
      <c r="P482" s="362"/>
      <c r="Q482" s="362"/>
      <c r="R482" s="362"/>
      <c r="S482" s="362"/>
      <c r="T482" s="362"/>
      <c r="U482" s="362"/>
      <c r="V482" s="362"/>
      <c r="W482" s="362"/>
      <c r="X482" s="362"/>
      <c r="Y482" s="362"/>
      <c r="Z482" s="359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362"/>
      <c r="G483" s="362"/>
      <c r="H483" s="362"/>
      <c r="I483" s="362"/>
      <c r="J483" s="362"/>
      <c r="K483" s="362"/>
      <c r="L483" s="362"/>
      <c r="M483" s="362"/>
      <c r="N483" s="362"/>
      <c r="O483" s="362"/>
      <c r="P483" s="362"/>
      <c r="Q483" s="362"/>
      <c r="R483" s="362"/>
      <c r="S483" s="362"/>
      <c r="T483" s="362"/>
      <c r="U483" s="362"/>
      <c r="V483" s="362"/>
      <c r="W483" s="362"/>
      <c r="X483" s="362"/>
      <c r="Y483" s="362"/>
      <c r="Z483" s="359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362"/>
      <c r="G484" s="362"/>
      <c r="H484" s="362"/>
      <c r="I484" s="362"/>
      <c r="J484" s="362"/>
      <c r="K484" s="362"/>
      <c r="L484" s="362"/>
      <c r="M484" s="362"/>
      <c r="N484" s="362"/>
      <c r="O484" s="362"/>
      <c r="P484" s="362"/>
      <c r="Q484" s="362"/>
      <c r="R484" s="362"/>
      <c r="S484" s="362"/>
      <c r="T484" s="362"/>
      <c r="U484" s="362"/>
      <c r="V484" s="362"/>
      <c r="W484" s="362"/>
      <c r="X484" s="362"/>
      <c r="Y484" s="362"/>
      <c r="Z484" s="359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362"/>
      <c r="G485" s="362"/>
      <c r="H485" s="362"/>
      <c r="I485" s="362"/>
      <c r="J485" s="362"/>
      <c r="K485" s="362"/>
      <c r="L485" s="362"/>
      <c r="M485" s="362"/>
      <c r="N485" s="362"/>
      <c r="O485" s="362"/>
      <c r="P485" s="362"/>
      <c r="Q485" s="362"/>
      <c r="R485" s="362"/>
      <c r="S485" s="362"/>
      <c r="T485" s="362"/>
      <c r="U485" s="362"/>
      <c r="V485" s="362"/>
      <c r="W485" s="362"/>
      <c r="X485" s="362"/>
      <c r="Y485" s="362"/>
      <c r="Z485" s="359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362"/>
      <c r="G486" s="362"/>
      <c r="H486" s="362"/>
      <c r="I486" s="362"/>
      <c r="J486" s="362"/>
      <c r="K486" s="362"/>
      <c r="L486" s="362"/>
      <c r="M486" s="362"/>
      <c r="N486" s="362"/>
      <c r="O486" s="362"/>
      <c r="P486" s="362"/>
      <c r="Q486" s="362"/>
      <c r="R486" s="362"/>
      <c r="S486" s="362"/>
      <c r="T486" s="362"/>
      <c r="U486" s="362"/>
      <c r="V486" s="362"/>
      <c r="W486" s="362"/>
      <c r="X486" s="362"/>
      <c r="Y486" s="362"/>
      <c r="Z486" s="359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362"/>
      <c r="G487" s="362"/>
      <c r="H487" s="362"/>
      <c r="I487" s="362"/>
      <c r="J487" s="362"/>
      <c r="K487" s="362"/>
      <c r="L487" s="362"/>
      <c r="M487" s="362"/>
      <c r="N487" s="362"/>
      <c r="O487" s="362"/>
      <c r="P487" s="362"/>
      <c r="Q487" s="362"/>
      <c r="R487" s="362"/>
      <c r="S487" s="362"/>
      <c r="T487" s="362"/>
      <c r="U487" s="362"/>
      <c r="V487" s="362"/>
      <c r="W487" s="362"/>
      <c r="X487" s="362"/>
      <c r="Y487" s="362"/>
      <c r="Z487" s="359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362"/>
      <c r="G488" s="362"/>
      <c r="H488" s="362"/>
      <c r="I488" s="362"/>
      <c r="J488" s="362"/>
      <c r="K488" s="362"/>
      <c r="L488" s="362"/>
      <c r="M488" s="362"/>
      <c r="N488" s="362"/>
      <c r="O488" s="362"/>
      <c r="P488" s="362"/>
      <c r="Q488" s="362"/>
      <c r="R488" s="362"/>
      <c r="S488" s="362"/>
      <c r="T488" s="362"/>
      <c r="U488" s="362"/>
      <c r="V488" s="362"/>
      <c r="W488" s="362"/>
      <c r="X488" s="362"/>
      <c r="Y488" s="362"/>
      <c r="Z488" s="359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362"/>
      <c r="G489" s="362"/>
      <c r="H489" s="362"/>
      <c r="I489" s="362"/>
      <c r="J489" s="362"/>
      <c r="K489" s="362"/>
      <c r="L489" s="362"/>
      <c r="M489" s="362"/>
      <c r="N489" s="362"/>
      <c r="O489" s="362"/>
      <c r="P489" s="362"/>
      <c r="Q489" s="362"/>
      <c r="R489" s="362"/>
      <c r="S489" s="362"/>
      <c r="T489" s="362"/>
      <c r="U489" s="362"/>
      <c r="V489" s="362"/>
      <c r="W489" s="362"/>
      <c r="X489" s="362"/>
      <c r="Y489" s="362"/>
      <c r="Z489" s="359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362"/>
      <c r="G490" s="362"/>
      <c r="H490" s="362"/>
      <c r="I490" s="362"/>
      <c r="J490" s="362"/>
      <c r="K490" s="362"/>
      <c r="L490" s="362"/>
      <c r="M490" s="362"/>
      <c r="N490" s="362"/>
      <c r="O490" s="362"/>
      <c r="P490" s="362"/>
      <c r="Q490" s="362"/>
      <c r="R490" s="362"/>
      <c r="S490" s="362"/>
      <c r="T490" s="362"/>
      <c r="U490" s="362"/>
      <c r="V490" s="362"/>
      <c r="W490" s="362"/>
      <c r="X490" s="362"/>
      <c r="Y490" s="362"/>
      <c r="Z490" s="359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362"/>
      <c r="G491" s="362"/>
      <c r="H491" s="362"/>
      <c r="I491" s="362"/>
      <c r="J491" s="362"/>
      <c r="K491" s="362"/>
      <c r="L491" s="362"/>
      <c r="M491" s="362"/>
      <c r="N491" s="362"/>
      <c r="O491" s="362"/>
      <c r="P491" s="362"/>
      <c r="Q491" s="362"/>
      <c r="R491" s="362"/>
      <c r="S491" s="362"/>
      <c r="T491" s="362"/>
      <c r="U491" s="362"/>
      <c r="V491" s="362"/>
      <c r="W491" s="362"/>
      <c r="X491" s="362"/>
      <c r="Y491" s="362"/>
      <c r="Z491" s="359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362"/>
      <c r="G492" s="362"/>
      <c r="H492" s="362"/>
      <c r="I492" s="362"/>
      <c r="J492" s="362"/>
      <c r="K492" s="362"/>
      <c r="L492" s="362"/>
      <c r="M492" s="362"/>
      <c r="N492" s="362"/>
      <c r="O492" s="362"/>
      <c r="P492" s="362"/>
      <c r="Q492" s="362"/>
      <c r="R492" s="362"/>
      <c r="S492" s="362"/>
      <c r="T492" s="362"/>
      <c r="U492" s="362"/>
      <c r="V492" s="362"/>
      <c r="W492" s="362"/>
      <c r="X492" s="362"/>
      <c r="Y492" s="362"/>
      <c r="Z492" s="359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2"/>
      <c r="V493" s="362"/>
      <c r="W493" s="362"/>
      <c r="X493" s="362"/>
      <c r="Y493" s="362"/>
      <c r="Z493" s="359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362"/>
      <c r="G494" s="362"/>
      <c r="H494" s="362"/>
      <c r="I494" s="362"/>
      <c r="J494" s="362"/>
      <c r="K494" s="362"/>
      <c r="L494" s="362"/>
      <c r="M494" s="362"/>
      <c r="N494" s="362"/>
      <c r="O494" s="362"/>
      <c r="P494" s="362"/>
      <c r="Q494" s="362"/>
      <c r="R494" s="362"/>
      <c r="S494" s="362"/>
      <c r="T494" s="362"/>
      <c r="U494" s="362"/>
      <c r="V494" s="362"/>
      <c r="W494" s="362"/>
      <c r="X494" s="362"/>
      <c r="Y494" s="362"/>
      <c r="Z494" s="359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362"/>
      <c r="G495" s="362"/>
      <c r="H495" s="362"/>
      <c r="I495" s="362"/>
      <c r="J495" s="362"/>
      <c r="K495" s="362"/>
      <c r="L495" s="362"/>
      <c r="M495" s="362"/>
      <c r="N495" s="362"/>
      <c r="O495" s="362"/>
      <c r="P495" s="362"/>
      <c r="Q495" s="362"/>
      <c r="R495" s="362"/>
      <c r="S495" s="362"/>
      <c r="T495" s="362"/>
      <c r="U495" s="362"/>
      <c r="V495" s="362"/>
      <c r="W495" s="362"/>
      <c r="X495" s="362"/>
      <c r="Y495" s="362"/>
      <c r="Z495" s="359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362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2"/>
      <c r="S496" s="362"/>
      <c r="T496" s="362"/>
      <c r="U496" s="362"/>
      <c r="V496" s="362"/>
      <c r="W496" s="362"/>
      <c r="X496" s="362"/>
      <c r="Y496" s="362"/>
      <c r="Z496" s="359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362"/>
      <c r="G497" s="362"/>
      <c r="H497" s="362"/>
      <c r="I497" s="362"/>
      <c r="J497" s="362"/>
      <c r="K497" s="362"/>
      <c r="L497" s="362"/>
      <c r="M497" s="362"/>
      <c r="N497" s="362"/>
      <c r="O497" s="362"/>
      <c r="P497" s="362"/>
      <c r="Q497" s="362"/>
      <c r="R497" s="362"/>
      <c r="S497" s="362"/>
      <c r="T497" s="362"/>
      <c r="U497" s="362"/>
      <c r="V497" s="362"/>
      <c r="W497" s="362"/>
      <c r="X497" s="362"/>
      <c r="Y497" s="362"/>
      <c r="Z497" s="359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362"/>
      <c r="G498" s="362"/>
      <c r="H498" s="362"/>
      <c r="I498" s="362"/>
      <c r="J498" s="362"/>
      <c r="K498" s="362"/>
      <c r="L498" s="362"/>
      <c r="M498" s="362"/>
      <c r="N498" s="362"/>
      <c r="O498" s="362"/>
      <c r="P498" s="362"/>
      <c r="Q498" s="362"/>
      <c r="R498" s="362"/>
      <c r="S498" s="362"/>
      <c r="T498" s="362"/>
      <c r="U498" s="362"/>
      <c r="V498" s="362"/>
      <c r="W498" s="362"/>
      <c r="X498" s="362"/>
      <c r="Y498" s="362"/>
      <c r="Z498" s="359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362"/>
      <c r="G499" s="362"/>
      <c r="H499" s="362"/>
      <c r="I499" s="362"/>
      <c r="J499" s="362"/>
      <c r="K499" s="362"/>
      <c r="L499" s="362"/>
      <c r="M499" s="362"/>
      <c r="N499" s="362"/>
      <c r="O499" s="362"/>
      <c r="P499" s="362"/>
      <c r="Q499" s="362"/>
      <c r="R499" s="362"/>
      <c r="S499" s="362"/>
      <c r="T499" s="362"/>
      <c r="U499" s="362"/>
      <c r="V499" s="362"/>
      <c r="W499" s="362"/>
      <c r="X499" s="362"/>
      <c r="Y499" s="362"/>
      <c r="Z499" s="359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362"/>
      <c r="G500" s="362"/>
      <c r="H500" s="362"/>
      <c r="I500" s="362"/>
      <c r="J500" s="362"/>
      <c r="K500" s="362"/>
      <c r="L500" s="362"/>
      <c r="M500" s="362"/>
      <c r="N500" s="362"/>
      <c r="O500" s="362"/>
      <c r="P500" s="362"/>
      <c r="Q500" s="362"/>
      <c r="R500" s="362"/>
      <c r="S500" s="362"/>
      <c r="T500" s="362"/>
      <c r="U500" s="362"/>
      <c r="V500" s="362"/>
      <c r="W500" s="362"/>
      <c r="X500" s="362"/>
      <c r="Y500" s="362"/>
      <c r="Z500" s="359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362"/>
      <c r="G501" s="362"/>
      <c r="H501" s="362"/>
      <c r="I501" s="362"/>
      <c r="J501" s="362"/>
      <c r="K501" s="362"/>
      <c r="L501" s="362"/>
      <c r="M501" s="362"/>
      <c r="N501" s="362"/>
      <c r="O501" s="362"/>
      <c r="P501" s="362"/>
      <c r="Q501" s="362"/>
      <c r="R501" s="362"/>
      <c r="S501" s="362"/>
      <c r="T501" s="362"/>
      <c r="U501" s="362"/>
      <c r="V501" s="362"/>
      <c r="W501" s="362"/>
      <c r="X501" s="362"/>
      <c r="Y501" s="362"/>
      <c r="Z501" s="359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362"/>
      <c r="G502" s="362"/>
      <c r="H502" s="362"/>
      <c r="I502" s="362"/>
      <c r="J502" s="362"/>
      <c r="K502" s="362"/>
      <c r="L502" s="362"/>
      <c r="M502" s="362"/>
      <c r="N502" s="362"/>
      <c r="O502" s="362"/>
      <c r="P502" s="362"/>
      <c r="Q502" s="362"/>
      <c r="R502" s="362"/>
      <c r="S502" s="362"/>
      <c r="T502" s="362"/>
      <c r="U502" s="362"/>
      <c r="V502" s="362"/>
      <c r="W502" s="362"/>
      <c r="X502" s="362"/>
      <c r="Y502" s="362"/>
      <c r="Z502" s="359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362"/>
      <c r="G503" s="362"/>
      <c r="H503" s="362"/>
      <c r="I503" s="362"/>
      <c r="J503" s="362"/>
      <c r="K503" s="362"/>
      <c r="L503" s="362"/>
      <c r="M503" s="362"/>
      <c r="N503" s="362"/>
      <c r="O503" s="362"/>
      <c r="P503" s="362"/>
      <c r="Q503" s="362"/>
      <c r="R503" s="362"/>
      <c r="S503" s="362"/>
      <c r="T503" s="362"/>
      <c r="U503" s="362"/>
      <c r="V503" s="362"/>
      <c r="W503" s="362"/>
      <c r="X503" s="362"/>
      <c r="Y503" s="362"/>
      <c r="Z503" s="359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362"/>
      <c r="G504" s="362"/>
      <c r="H504" s="362"/>
      <c r="I504" s="362"/>
      <c r="J504" s="362"/>
      <c r="K504" s="362"/>
      <c r="L504" s="362"/>
      <c r="M504" s="362"/>
      <c r="N504" s="362"/>
      <c r="O504" s="362"/>
      <c r="P504" s="362"/>
      <c r="Q504" s="362"/>
      <c r="R504" s="362"/>
      <c r="S504" s="362"/>
      <c r="T504" s="362"/>
      <c r="U504" s="362"/>
      <c r="V504" s="362"/>
      <c r="W504" s="362"/>
      <c r="X504" s="362"/>
      <c r="Y504" s="362"/>
      <c r="Z504" s="359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362"/>
      <c r="G505" s="362"/>
      <c r="H505" s="362"/>
      <c r="I505" s="362"/>
      <c r="J505" s="362"/>
      <c r="K505" s="362"/>
      <c r="L505" s="362"/>
      <c r="M505" s="362"/>
      <c r="N505" s="362"/>
      <c r="O505" s="362"/>
      <c r="P505" s="362"/>
      <c r="Q505" s="362"/>
      <c r="R505" s="362"/>
      <c r="S505" s="362"/>
      <c r="T505" s="362"/>
      <c r="U505" s="362"/>
      <c r="V505" s="362"/>
      <c r="W505" s="362"/>
      <c r="X505" s="362"/>
      <c r="Y505" s="362"/>
      <c r="Z505" s="359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362"/>
      <c r="G506" s="362"/>
      <c r="H506" s="362"/>
      <c r="I506" s="362"/>
      <c r="J506" s="362"/>
      <c r="K506" s="362"/>
      <c r="L506" s="362"/>
      <c r="M506" s="362"/>
      <c r="N506" s="362"/>
      <c r="O506" s="362"/>
      <c r="P506" s="362"/>
      <c r="Q506" s="362"/>
      <c r="R506" s="362"/>
      <c r="S506" s="362"/>
      <c r="T506" s="362"/>
      <c r="U506" s="362"/>
      <c r="V506" s="362"/>
      <c r="W506" s="362"/>
      <c r="X506" s="362"/>
      <c r="Y506" s="362"/>
      <c r="Z506" s="359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362"/>
      <c r="G507" s="362"/>
      <c r="H507" s="362"/>
      <c r="I507" s="362"/>
      <c r="J507" s="362"/>
      <c r="K507" s="362"/>
      <c r="L507" s="362"/>
      <c r="M507" s="362"/>
      <c r="N507" s="362"/>
      <c r="O507" s="362"/>
      <c r="P507" s="362"/>
      <c r="Q507" s="362"/>
      <c r="R507" s="362"/>
      <c r="S507" s="362"/>
      <c r="T507" s="362"/>
      <c r="U507" s="362"/>
      <c r="V507" s="362"/>
      <c r="W507" s="362"/>
      <c r="X507" s="362"/>
      <c r="Y507" s="362"/>
      <c r="Z507" s="359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362"/>
      <c r="G508" s="362"/>
      <c r="H508" s="362"/>
      <c r="I508" s="362"/>
      <c r="J508" s="362"/>
      <c r="K508" s="362"/>
      <c r="L508" s="362"/>
      <c r="M508" s="362"/>
      <c r="N508" s="362"/>
      <c r="O508" s="362"/>
      <c r="P508" s="362"/>
      <c r="Q508" s="362"/>
      <c r="R508" s="362"/>
      <c r="S508" s="362"/>
      <c r="T508" s="362"/>
      <c r="U508" s="362"/>
      <c r="V508" s="362"/>
      <c r="W508" s="362"/>
      <c r="X508" s="362"/>
      <c r="Y508" s="362"/>
      <c r="Z508" s="359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362"/>
      <c r="G509" s="362"/>
      <c r="H509" s="362"/>
      <c r="I509" s="362"/>
      <c r="J509" s="362"/>
      <c r="K509" s="362"/>
      <c r="L509" s="362"/>
      <c r="M509" s="362"/>
      <c r="N509" s="362"/>
      <c r="O509" s="362"/>
      <c r="P509" s="362"/>
      <c r="Q509" s="362"/>
      <c r="R509" s="362"/>
      <c r="S509" s="362"/>
      <c r="T509" s="362"/>
      <c r="U509" s="362"/>
      <c r="V509" s="362"/>
      <c r="W509" s="362"/>
      <c r="X509" s="362"/>
      <c r="Y509" s="362"/>
      <c r="Z509" s="359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362"/>
      <c r="G510" s="362"/>
      <c r="H510" s="362"/>
      <c r="I510" s="362"/>
      <c r="J510" s="362"/>
      <c r="K510" s="362"/>
      <c r="L510" s="362"/>
      <c r="M510" s="362"/>
      <c r="N510" s="362"/>
      <c r="O510" s="362"/>
      <c r="P510" s="362"/>
      <c r="Q510" s="362"/>
      <c r="R510" s="362"/>
      <c r="S510" s="362"/>
      <c r="T510" s="362"/>
      <c r="U510" s="362"/>
      <c r="V510" s="362"/>
      <c r="W510" s="362"/>
      <c r="X510" s="362"/>
      <c r="Y510" s="362"/>
      <c r="Z510" s="359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362"/>
      <c r="G511" s="362"/>
      <c r="H511" s="362"/>
      <c r="I511" s="362"/>
      <c r="J511" s="362"/>
      <c r="K511" s="362"/>
      <c r="L511" s="362"/>
      <c r="M511" s="362"/>
      <c r="N511" s="362"/>
      <c r="O511" s="362"/>
      <c r="P511" s="362"/>
      <c r="Q511" s="362"/>
      <c r="R511" s="362"/>
      <c r="S511" s="362"/>
      <c r="T511" s="362"/>
      <c r="U511" s="362"/>
      <c r="V511" s="362"/>
      <c r="W511" s="362"/>
      <c r="X511" s="362"/>
      <c r="Y511" s="362"/>
      <c r="Z511" s="359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2"/>
      <c r="V512" s="362"/>
      <c r="W512" s="362"/>
      <c r="X512" s="362"/>
      <c r="Y512" s="362"/>
      <c r="Z512" s="359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362"/>
      <c r="G513" s="362"/>
      <c r="H513" s="362"/>
      <c r="I513" s="362"/>
      <c r="J513" s="362"/>
      <c r="K513" s="362"/>
      <c r="L513" s="362"/>
      <c r="M513" s="362"/>
      <c r="N513" s="362"/>
      <c r="O513" s="362"/>
      <c r="P513" s="362"/>
      <c r="Q513" s="362"/>
      <c r="R513" s="362"/>
      <c r="S513" s="362"/>
      <c r="T513" s="362"/>
      <c r="U513" s="362"/>
      <c r="V513" s="362"/>
      <c r="W513" s="362"/>
      <c r="X513" s="362"/>
      <c r="Y513" s="362"/>
      <c r="Z513" s="359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362"/>
      <c r="G514" s="362"/>
      <c r="H514" s="362"/>
      <c r="I514" s="362"/>
      <c r="J514" s="362"/>
      <c r="K514" s="362"/>
      <c r="L514" s="362"/>
      <c r="M514" s="362"/>
      <c r="N514" s="362"/>
      <c r="O514" s="362"/>
      <c r="P514" s="362"/>
      <c r="Q514" s="362"/>
      <c r="R514" s="362"/>
      <c r="S514" s="362"/>
      <c r="T514" s="362"/>
      <c r="U514" s="362"/>
      <c r="V514" s="362"/>
      <c r="W514" s="362"/>
      <c r="X514" s="362"/>
      <c r="Y514" s="362"/>
      <c r="Z514" s="359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362"/>
      <c r="G515" s="362"/>
      <c r="H515" s="362"/>
      <c r="I515" s="362"/>
      <c r="J515" s="362"/>
      <c r="K515" s="362"/>
      <c r="L515" s="362"/>
      <c r="M515" s="362"/>
      <c r="N515" s="362"/>
      <c r="O515" s="362"/>
      <c r="P515" s="362"/>
      <c r="Q515" s="362"/>
      <c r="R515" s="362"/>
      <c r="S515" s="362"/>
      <c r="T515" s="362"/>
      <c r="U515" s="362"/>
      <c r="V515" s="362"/>
      <c r="W515" s="362"/>
      <c r="X515" s="362"/>
      <c r="Y515" s="362"/>
      <c r="Z515" s="359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362"/>
      <c r="G516" s="362"/>
      <c r="H516" s="362"/>
      <c r="I516" s="362"/>
      <c r="J516" s="362"/>
      <c r="K516" s="362"/>
      <c r="L516" s="362"/>
      <c r="M516" s="362"/>
      <c r="N516" s="362"/>
      <c r="O516" s="362"/>
      <c r="P516" s="362"/>
      <c r="Q516" s="362"/>
      <c r="R516" s="362"/>
      <c r="S516" s="362"/>
      <c r="T516" s="362"/>
      <c r="U516" s="362"/>
      <c r="V516" s="362"/>
      <c r="W516" s="362"/>
      <c r="X516" s="362"/>
      <c r="Y516" s="362"/>
      <c r="Z516" s="359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362"/>
      <c r="G517" s="362"/>
      <c r="H517" s="362"/>
      <c r="I517" s="362"/>
      <c r="J517" s="362"/>
      <c r="K517" s="362"/>
      <c r="L517" s="362"/>
      <c r="M517" s="362"/>
      <c r="N517" s="362"/>
      <c r="O517" s="362"/>
      <c r="P517" s="362"/>
      <c r="Q517" s="362"/>
      <c r="R517" s="362"/>
      <c r="S517" s="362"/>
      <c r="T517" s="362"/>
      <c r="U517" s="362"/>
      <c r="V517" s="362"/>
      <c r="W517" s="362"/>
      <c r="X517" s="362"/>
      <c r="Y517" s="362"/>
      <c r="Z517" s="359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362"/>
      <c r="G518" s="362"/>
      <c r="H518" s="362"/>
      <c r="I518" s="362"/>
      <c r="J518" s="362"/>
      <c r="K518" s="362"/>
      <c r="L518" s="362"/>
      <c r="M518" s="362"/>
      <c r="N518" s="362"/>
      <c r="O518" s="362"/>
      <c r="P518" s="362"/>
      <c r="Q518" s="362"/>
      <c r="R518" s="362"/>
      <c r="S518" s="362"/>
      <c r="T518" s="362"/>
      <c r="U518" s="362"/>
      <c r="V518" s="362"/>
      <c r="W518" s="362"/>
      <c r="X518" s="362"/>
      <c r="Y518" s="362"/>
      <c r="Z518" s="359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362"/>
      <c r="G519" s="362"/>
      <c r="H519" s="362"/>
      <c r="I519" s="362"/>
      <c r="J519" s="362"/>
      <c r="K519" s="362"/>
      <c r="L519" s="362"/>
      <c r="M519" s="362"/>
      <c r="N519" s="362"/>
      <c r="O519" s="362"/>
      <c r="P519" s="362"/>
      <c r="Q519" s="362"/>
      <c r="R519" s="362"/>
      <c r="S519" s="362"/>
      <c r="T519" s="362"/>
      <c r="U519" s="362"/>
      <c r="V519" s="362"/>
      <c r="W519" s="362"/>
      <c r="X519" s="362"/>
      <c r="Y519" s="362"/>
      <c r="Z519" s="359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362"/>
      <c r="G520" s="362"/>
      <c r="H520" s="362"/>
      <c r="I520" s="362"/>
      <c r="J520" s="362"/>
      <c r="K520" s="362"/>
      <c r="L520" s="362"/>
      <c r="M520" s="362"/>
      <c r="N520" s="362"/>
      <c r="O520" s="362"/>
      <c r="P520" s="362"/>
      <c r="Q520" s="362"/>
      <c r="R520" s="362"/>
      <c r="S520" s="362"/>
      <c r="T520" s="362"/>
      <c r="U520" s="362"/>
      <c r="V520" s="362"/>
      <c r="W520" s="362"/>
      <c r="X520" s="362"/>
      <c r="Y520" s="362"/>
      <c r="Z520" s="359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362"/>
      <c r="G521" s="362"/>
      <c r="H521" s="362"/>
      <c r="I521" s="362"/>
      <c r="J521" s="362"/>
      <c r="K521" s="362"/>
      <c r="L521" s="362"/>
      <c r="M521" s="362"/>
      <c r="N521" s="362"/>
      <c r="O521" s="362"/>
      <c r="P521" s="362"/>
      <c r="Q521" s="362"/>
      <c r="R521" s="362"/>
      <c r="S521" s="362"/>
      <c r="T521" s="362"/>
      <c r="U521" s="362"/>
      <c r="V521" s="362"/>
      <c r="W521" s="362"/>
      <c r="X521" s="362"/>
      <c r="Y521" s="362"/>
      <c r="Z521" s="359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362"/>
      <c r="G522" s="362"/>
      <c r="H522" s="362"/>
      <c r="I522" s="362"/>
      <c r="J522" s="362"/>
      <c r="K522" s="362"/>
      <c r="L522" s="362"/>
      <c r="M522" s="362"/>
      <c r="N522" s="362"/>
      <c r="O522" s="362"/>
      <c r="P522" s="362"/>
      <c r="Q522" s="362"/>
      <c r="R522" s="362"/>
      <c r="S522" s="362"/>
      <c r="T522" s="362"/>
      <c r="U522" s="362"/>
      <c r="V522" s="362"/>
      <c r="W522" s="362"/>
      <c r="X522" s="362"/>
      <c r="Y522" s="362"/>
      <c r="Z522" s="359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362"/>
      <c r="G523" s="362"/>
      <c r="H523" s="362"/>
      <c r="I523" s="362"/>
      <c r="J523" s="362"/>
      <c r="K523" s="362"/>
      <c r="L523" s="362"/>
      <c r="M523" s="362"/>
      <c r="N523" s="362"/>
      <c r="O523" s="362"/>
      <c r="P523" s="362"/>
      <c r="Q523" s="362"/>
      <c r="R523" s="362"/>
      <c r="S523" s="362"/>
      <c r="T523" s="362"/>
      <c r="U523" s="362"/>
      <c r="V523" s="362"/>
      <c r="W523" s="362"/>
      <c r="X523" s="362"/>
      <c r="Y523" s="362"/>
      <c r="Z523" s="359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  <c r="Z524" s="359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362"/>
      <c r="G525" s="362"/>
      <c r="H525" s="362"/>
      <c r="I525" s="362"/>
      <c r="J525" s="362"/>
      <c r="K525" s="362"/>
      <c r="L525" s="362"/>
      <c r="M525" s="362"/>
      <c r="N525" s="362"/>
      <c r="O525" s="362"/>
      <c r="P525" s="362"/>
      <c r="Q525" s="362"/>
      <c r="R525" s="362"/>
      <c r="S525" s="362"/>
      <c r="T525" s="362"/>
      <c r="U525" s="362"/>
      <c r="V525" s="362"/>
      <c r="W525" s="362"/>
      <c r="X525" s="362"/>
      <c r="Y525" s="362"/>
      <c r="Z525" s="359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362"/>
      <c r="G526" s="362"/>
      <c r="H526" s="362"/>
      <c r="I526" s="362"/>
      <c r="J526" s="362"/>
      <c r="K526" s="362"/>
      <c r="L526" s="362"/>
      <c r="M526" s="362"/>
      <c r="N526" s="362"/>
      <c r="O526" s="362"/>
      <c r="P526" s="362"/>
      <c r="Q526" s="362"/>
      <c r="R526" s="362"/>
      <c r="S526" s="362"/>
      <c r="T526" s="362"/>
      <c r="U526" s="362"/>
      <c r="V526" s="362"/>
      <c r="W526" s="362"/>
      <c r="X526" s="362"/>
      <c r="Y526" s="362"/>
      <c r="Z526" s="359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362"/>
      <c r="G527" s="362"/>
      <c r="H527" s="362"/>
      <c r="I527" s="362"/>
      <c r="J527" s="362"/>
      <c r="K527" s="362"/>
      <c r="L527" s="362"/>
      <c r="M527" s="362"/>
      <c r="N527" s="362"/>
      <c r="O527" s="362"/>
      <c r="P527" s="362"/>
      <c r="Q527" s="362"/>
      <c r="R527" s="362"/>
      <c r="S527" s="362"/>
      <c r="T527" s="362"/>
      <c r="U527" s="362"/>
      <c r="V527" s="362"/>
      <c r="W527" s="362"/>
      <c r="X527" s="362"/>
      <c r="Y527" s="362"/>
      <c r="Z527" s="359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59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362"/>
      <c r="G529" s="362"/>
      <c r="H529" s="362"/>
      <c r="I529" s="362"/>
      <c r="J529" s="362"/>
      <c r="K529" s="362"/>
      <c r="L529" s="362"/>
      <c r="M529" s="362"/>
      <c r="N529" s="362"/>
      <c r="O529" s="362"/>
      <c r="P529" s="362"/>
      <c r="Q529" s="362"/>
      <c r="R529" s="362"/>
      <c r="S529" s="362"/>
      <c r="T529" s="362"/>
      <c r="U529" s="362"/>
      <c r="V529" s="362"/>
      <c r="W529" s="362"/>
      <c r="X529" s="362"/>
      <c r="Y529" s="362"/>
      <c r="Z529" s="359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362"/>
      <c r="G530" s="362"/>
      <c r="H530" s="362"/>
      <c r="I530" s="362"/>
      <c r="J530" s="362"/>
      <c r="K530" s="362"/>
      <c r="L530" s="362"/>
      <c r="M530" s="362"/>
      <c r="N530" s="362"/>
      <c r="O530" s="362"/>
      <c r="P530" s="362"/>
      <c r="Q530" s="362"/>
      <c r="R530" s="362"/>
      <c r="S530" s="362"/>
      <c r="T530" s="362"/>
      <c r="U530" s="362"/>
      <c r="V530" s="362"/>
      <c r="W530" s="362"/>
      <c r="X530" s="362"/>
      <c r="Y530" s="362"/>
      <c r="Z530" s="359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362"/>
      <c r="G531" s="362"/>
      <c r="H531" s="362"/>
      <c r="I531" s="362"/>
      <c r="J531" s="362"/>
      <c r="K531" s="362"/>
      <c r="L531" s="362"/>
      <c r="M531" s="362"/>
      <c r="N531" s="362"/>
      <c r="O531" s="362"/>
      <c r="P531" s="362"/>
      <c r="Q531" s="362"/>
      <c r="R531" s="362"/>
      <c r="S531" s="362"/>
      <c r="T531" s="362"/>
      <c r="U531" s="362"/>
      <c r="V531" s="362"/>
      <c r="W531" s="362"/>
      <c r="X531" s="362"/>
      <c r="Y531" s="362"/>
      <c r="Z531" s="359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362"/>
      <c r="G532" s="362"/>
      <c r="H532" s="362"/>
      <c r="I532" s="362"/>
      <c r="J532" s="362"/>
      <c r="K532" s="362"/>
      <c r="L532" s="362"/>
      <c r="M532" s="362"/>
      <c r="N532" s="362"/>
      <c r="O532" s="362"/>
      <c r="P532" s="362"/>
      <c r="Q532" s="362"/>
      <c r="R532" s="362"/>
      <c r="S532" s="362"/>
      <c r="T532" s="362"/>
      <c r="U532" s="362"/>
      <c r="V532" s="362"/>
      <c r="W532" s="362"/>
      <c r="X532" s="362"/>
      <c r="Y532" s="362"/>
      <c r="Z532" s="359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362"/>
      <c r="G533" s="362"/>
      <c r="H533" s="362"/>
      <c r="I533" s="362"/>
      <c r="J533" s="362"/>
      <c r="K533" s="362"/>
      <c r="L533" s="362"/>
      <c r="M533" s="362"/>
      <c r="N533" s="362"/>
      <c r="O533" s="362"/>
      <c r="P533" s="362"/>
      <c r="Q533" s="362"/>
      <c r="R533" s="362"/>
      <c r="S533" s="362"/>
      <c r="T533" s="362"/>
      <c r="U533" s="362"/>
      <c r="V533" s="362"/>
      <c r="W533" s="362"/>
      <c r="X533" s="362"/>
      <c r="Y533" s="362"/>
      <c r="Z533" s="359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362"/>
      <c r="G534" s="362"/>
      <c r="H534" s="362"/>
      <c r="I534" s="362"/>
      <c r="J534" s="362"/>
      <c r="K534" s="362"/>
      <c r="L534" s="362"/>
      <c r="M534" s="362"/>
      <c r="N534" s="362"/>
      <c r="O534" s="362"/>
      <c r="P534" s="362"/>
      <c r="Q534" s="362"/>
      <c r="R534" s="362"/>
      <c r="S534" s="362"/>
      <c r="T534" s="362"/>
      <c r="U534" s="362"/>
      <c r="V534" s="362"/>
      <c r="W534" s="362"/>
      <c r="X534" s="362"/>
      <c r="Y534" s="362"/>
      <c r="Z534" s="359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362"/>
      <c r="G535" s="362"/>
      <c r="H535" s="362"/>
      <c r="I535" s="362"/>
      <c r="J535" s="362"/>
      <c r="K535" s="362"/>
      <c r="L535" s="362"/>
      <c r="M535" s="362"/>
      <c r="N535" s="362"/>
      <c r="O535" s="362"/>
      <c r="P535" s="362"/>
      <c r="Q535" s="362"/>
      <c r="R535" s="362"/>
      <c r="S535" s="362"/>
      <c r="T535" s="362"/>
      <c r="U535" s="362"/>
      <c r="V535" s="362"/>
      <c r="W535" s="362"/>
      <c r="X535" s="362"/>
      <c r="Y535" s="362"/>
      <c r="Z535" s="359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362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2"/>
      <c r="S536" s="362"/>
      <c r="T536" s="362"/>
      <c r="U536" s="362"/>
      <c r="V536" s="362"/>
      <c r="W536" s="362"/>
      <c r="X536" s="362"/>
      <c r="Y536" s="362"/>
      <c r="Z536" s="359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362"/>
      <c r="G537" s="362"/>
      <c r="H537" s="362"/>
      <c r="I537" s="362"/>
      <c r="J537" s="362"/>
      <c r="K537" s="362"/>
      <c r="L537" s="362"/>
      <c r="M537" s="362"/>
      <c r="N537" s="362"/>
      <c r="O537" s="362"/>
      <c r="P537" s="362"/>
      <c r="Q537" s="362"/>
      <c r="R537" s="362"/>
      <c r="S537" s="362"/>
      <c r="T537" s="362"/>
      <c r="U537" s="362"/>
      <c r="V537" s="362"/>
      <c r="W537" s="362"/>
      <c r="X537" s="362"/>
      <c r="Y537" s="362"/>
      <c r="Z537" s="359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362"/>
      <c r="G538" s="362"/>
      <c r="H538" s="362"/>
      <c r="I538" s="362"/>
      <c r="J538" s="362"/>
      <c r="K538" s="362"/>
      <c r="L538" s="362"/>
      <c r="M538" s="362"/>
      <c r="N538" s="362"/>
      <c r="O538" s="362"/>
      <c r="P538" s="362"/>
      <c r="Q538" s="362"/>
      <c r="R538" s="362"/>
      <c r="S538" s="362"/>
      <c r="T538" s="362"/>
      <c r="U538" s="362"/>
      <c r="V538" s="362"/>
      <c r="W538" s="362"/>
      <c r="X538" s="362"/>
      <c r="Y538" s="362"/>
      <c r="Z538" s="359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362"/>
      <c r="G539" s="362"/>
      <c r="H539" s="362"/>
      <c r="I539" s="362"/>
      <c r="J539" s="362"/>
      <c r="K539" s="362"/>
      <c r="L539" s="362"/>
      <c r="M539" s="362"/>
      <c r="N539" s="362"/>
      <c r="O539" s="362"/>
      <c r="P539" s="362"/>
      <c r="Q539" s="362"/>
      <c r="R539" s="362"/>
      <c r="S539" s="362"/>
      <c r="T539" s="362"/>
      <c r="U539" s="362"/>
      <c r="V539" s="362"/>
      <c r="W539" s="362"/>
      <c r="X539" s="362"/>
      <c r="Y539" s="362"/>
      <c r="Z539" s="359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362"/>
      <c r="G540" s="362"/>
      <c r="H540" s="362"/>
      <c r="I540" s="362"/>
      <c r="J540" s="362"/>
      <c r="K540" s="362"/>
      <c r="L540" s="362"/>
      <c r="M540" s="362"/>
      <c r="N540" s="362"/>
      <c r="O540" s="362"/>
      <c r="P540" s="362"/>
      <c r="Q540" s="362"/>
      <c r="R540" s="362"/>
      <c r="S540" s="362"/>
      <c r="T540" s="362"/>
      <c r="U540" s="362"/>
      <c r="V540" s="362"/>
      <c r="W540" s="362"/>
      <c r="X540" s="362"/>
      <c r="Y540" s="362"/>
      <c r="Z540" s="359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59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362"/>
      <c r="G542" s="362"/>
      <c r="H542" s="362"/>
      <c r="I542" s="362"/>
      <c r="J542" s="362"/>
      <c r="K542" s="362"/>
      <c r="L542" s="362"/>
      <c r="M542" s="362"/>
      <c r="N542" s="362"/>
      <c r="O542" s="362"/>
      <c r="P542" s="362"/>
      <c r="Q542" s="362"/>
      <c r="R542" s="362"/>
      <c r="S542" s="362"/>
      <c r="T542" s="362"/>
      <c r="U542" s="362"/>
      <c r="V542" s="362"/>
      <c r="W542" s="362"/>
      <c r="X542" s="362"/>
      <c r="Y542" s="362"/>
      <c r="Z542" s="359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362"/>
      <c r="G543" s="362"/>
      <c r="H543" s="362"/>
      <c r="I543" s="362"/>
      <c r="J543" s="362"/>
      <c r="K543" s="362"/>
      <c r="L543" s="362"/>
      <c r="M543" s="362"/>
      <c r="N543" s="362"/>
      <c r="O543" s="362"/>
      <c r="P543" s="362"/>
      <c r="Q543" s="362"/>
      <c r="R543" s="362"/>
      <c r="S543" s="362"/>
      <c r="T543" s="362"/>
      <c r="U543" s="362"/>
      <c r="V543" s="362"/>
      <c r="W543" s="362"/>
      <c r="X543" s="362"/>
      <c r="Y543" s="362"/>
      <c r="Z543" s="359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362"/>
      <c r="G544" s="362"/>
      <c r="H544" s="362"/>
      <c r="I544" s="362"/>
      <c r="J544" s="362"/>
      <c r="K544" s="362"/>
      <c r="L544" s="362"/>
      <c r="M544" s="362"/>
      <c r="N544" s="362"/>
      <c r="O544" s="362"/>
      <c r="P544" s="362"/>
      <c r="Q544" s="362"/>
      <c r="R544" s="362"/>
      <c r="S544" s="362"/>
      <c r="T544" s="362"/>
      <c r="U544" s="362"/>
      <c r="V544" s="362"/>
      <c r="W544" s="362"/>
      <c r="X544" s="362"/>
      <c r="Y544" s="362"/>
      <c r="Z544" s="359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362"/>
      <c r="G545" s="362"/>
      <c r="H545" s="362"/>
      <c r="I545" s="362"/>
      <c r="J545" s="362"/>
      <c r="K545" s="362"/>
      <c r="L545" s="362"/>
      <c r="M545" s="362"/>
      <c r="N545" s="362"/>
      <c r="O545" s="362"/>
      <c r="P545" s="362"/>
      <c r="Q545" s="362"/>
      <c r="R545" s="362"/>
      <c r="S545" s="362"/>
      <c r="T545" s="362"/>
      <c r="U545" s="362"/>
      <c r="V545" s="362"/>
      <c r="W545" s="362"/>
      <c r="X545" s="362"/>
      <c r="Y545" s="362"/>
      <c r="Z545" s="359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362"/>
      <c r="G546" s="362"/>
      <c r="H546" s="362"/>
      <c r="I546" s="362"/>
      <c r="J546" s="362"/>
      <c r="K546" s="362"/>
      <c r="L546" s="362"/>
      <c r="M546" s="362"/>
      <c r="N546" s="362"/>
      <c r="O546" s="362"/>
      <c r="P546" s="362"/>
      <c r="Q546" s="362"/>
      <c r="R546" s="362"/>
      <c r="S546" s="362"/>
      <c r="T546" s="362"/>
      <c r="U546" s="362"/>
      <c r="V546" s="362"/>
      <c r="W546" s="362"/>
      <c r="X546" s="362"/>
      <c r="Y546" s="362"/>
      <c r="Z546" s="359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362"/>
      <c r="G547" s="362"/>
      <c r="H547" s="362"/>
      <c r="I547" s="362"/>
      <c r="J547" s="362"/>
      <c r="K547" s="362"/>
      <c r="L547" s="362"/>
      <c r="M547" s="362"/>
      <c r="N547" s="362"/>
      <c r="O547" s="362"/>
      <c r="P547" s="362"/>
      <c r="Q547" s="362"/>
      <c r="R547" s="362"/>
      <c r="S547" s="362"/>
      <c r="T547" s="362"/>
      <c r="U547" s="362"/>
      <c r="V547" s="362"/>
      <c r="W547" s="362"/>
      <c r="X547" s="362"/>
      <c r="Y547" s="362"/>
      <c r="Z547" s="359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362"/>
      <c r="G548" s="362"/>
      <c r="H548" s="362"/>
      <c r="I548" s="362"/>
      <c r="J548" s="362"/>
      <c r="K548" s="362"/>
      <c r="L548" s="362"/>
      <c r="M548" s="362"/>
      <c r="N548" s="362"/>
      <c r="O548" s="362"/>
      <c r="P548" s="362"/>
      <c r="Q548" s="362"/>
      <c r="R548" s="362"/>
      <c r="S548" s="362"/>
      <c r="T548" s="362"/>
      <c r="U548" s="362"/>
      <c r="V548" s="362"/>
      <c r="W548" s="362"/>
      <c r="X548" s="362"/>
      <c r="Y548" s="362"/>
      <c r="Z548" s="359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362"/>
      <c r="G549" s="362"/>
      <c r="H549" s="362"/>
      <c r="I549" s="362"/>
      <c r="J549" s="362"/>
      <c r="K549" s="362"/>
      <c r="L549" s="362"/>
      <c r="M549" s="362"/>
      <c r="N549" s="362"/>
      <c r="O549" s="362"/>
      <c r="P549" s="362"/>
      <c r="Q549" s="362"/>
      <c r="R549" s="362"/>
      <c r="S549" s="362"/>
      <c r="T549" s="362"/>
      <c r="U549" s="362"/>
      <c r="V549" s="362"/>
      <c r="W549" s="362"/>
      <c r="X549" s="362"/>
      <c r="Y549" s="362"/>
      <c r="Z549" s="359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362"/>
      <c r="G550" s="362"/>
      <c r="H550" s="362"/>
      <c r="I550" s="362"/>
      <c r="J550" s="362"/>
      <c r="K550" s="362"/>
      <c r="L550" s="362"/>
      <c r="M550" s="362"/>
      <c r="N550" s="362"/>
      <c r="O550" s="362"/>
      <c r="P550" s="362"/>
      <c r="Q550" s="362"/>
      <c r="R550" s="362"/>
      <c r="S550" s="362"/>
      <c r="T550" s="362"/>
      <c r="U550" s="362"/>
      <c r="V550" s="362"/>
      <c r="W550" s="362"/>
      <c r="X550" s="362"/>
      <c r="Y550" s="362"/>
      <c r="Z550" s="359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362"/>
      <c r="G551" s="362"/>
      <c r="H551" s="362"/>
      <c r="I551" s="362"/>
      <c r="J551" s="362"/>
      <c r="K551" s="362"/>
      <c r="L551" s="362"/>
      <c r="M551" s="362"/>
      <c r="N551" s="362"/>
      <c r="O551" s="362"/>
      <c r="P551" s="362"/>
      <c r="Q551" s="362"/>
      <c r="R551" s="362"/>
      <c r="S551" s="362"/>
      <c r="T551" s="362"/>
      <c r="U551" s="362"/>
      <c r="V551" s="362"/>
      <c r="W551" s="362"/>
      <c r="X551" s="362"/>
      <c r="Y551" s="362"/>
      <c r="Z551" s="359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362"/>
      <c r="G552" s="362"/>
      <c r="H552" s="362"/>
      <c r="I552" s="362"/>
      <c r="J552" s="362"/>
      <c r="K552" s="362"/>
      <c r="L552" s="362"/>
      <c r="M552" s="362"/>
      <c r="N552" s="362"/>
      <c r="O552" s="362"/>
      <c r="P552" s="362"/>
      <c r="Q552" s="362"/>
      <c r="R552" s="362"/>
      <c r="S552" s="362"/>
      <c r="T552" s="362"/>
      <c r="U552" s="362"/>
      <c r="V552" s="362"/>
      <c r="W552" s="362"/>
      <c r="X552" s="362"/>
      <c r="Y552" s="362"/>
      <c r="Z552" s="359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362"/>
      <c r="G553" s="362"/>
      <c r="H553" s="362"/>
      <c r="I553" s="362"/>
      <c r="J553" s="362"/>
      <c r="K553" s="362"/>
      <c r="L553" s="362"/>
      <c r="M553" s="362"/>
      <c r="N553" s="362"/>
      <c r="O553" s="362"/>
      <c r="P553" s="362"/>
      <c r="Q553" s="362"/>
      <c r="R553" s="362"/>
      <c r="S553" s="362"/>
      <c r="T553" s="362"/>
      <c r="U553" s="362"/>
      <c r="V553" s="362"/>
      <c r="W553" s="362"/>
      <c r="X553" s="362"/>
      <c r="Y553" s="362"/>
      <c r="Z553" s="359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362"/>
      <c r="G554" s="362"/>
      <c r="H554" s="362"/>
      <c r="I554" s="362"/>
      <c r="J554" s="362"/>
      <c r="K554" s="362"/>
      <c r="L554" s="362"/>
      <c r="M554" s="362"/>
      <c r="N554" s="362"/>
      <c r="O554" s="362"/>
      <c r="P554" s="362"/>
      <c r="Q554" s="362"/>
      <c r="R554" s="362"/>
      <c r="S554" s="362"/>
      <c r="T554" s="362"/>
      <c r="U554" s="362"/>
      <c r="V554" s="362"/>
      <c r="W554" s="362"/>
      <c r="X554" s="362"/>
      <c r="Y554" s="362"/>
      <c r="Z554" s="359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362"/>
      <c r="G555" s="362"/>
      <c r="H555" s="362"/>
      <c r="I555" s="362"/>
      <c r="J555" s="362"/>
      <c r="K555" s="362"/>
      <c r="L555" s="362"/>
      <c r="M555" s="362"/>
      <c r="N555" s="362"/>
      <c r="O555" s="362"/>
      <c r="P555" s="362"/>
      <c r="Q555" s="362"/>
      <c r="R555" s="362"/>
      <c r="S555" s="362"/>
      <c r="T555" s="362"/>
      <c r="U555" s="362"/>
      <c r="V555" s="362"/>
      <c r="W555" s="362"/>
      <c r="X555" s="362"/>
      <c r="Y555" s="362"/>
      <c r="Z555" s="359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362"/>
      <c r="G556" s="362"/>
      <c r="H556" s="362"/>
      <c r="I556" s="362"/>
      <c r="J556" s="362"/>
      <c r="K556" s="362"/>
      <c r="L556" s="362"/>
      <c r="M556" s="362"/>
      <c r="N556" s="362"/>
      <c r="O556" s="362"/>
      <c r="P556" s="362"/>
      <c r="Q556" s="362"/>
      <c r="R556" s="362"/>
      <c r="S556" s="362"/>
      <c r="T556" s="362"/>
      <c r="U556" s="362"/>
      <c r="V556" s="362"/>
      <c r="W556" s="362"/>
      <c r="X556" s="362"/>
      <c r="Y556" s="362"/>
      <c r="Z556" s="359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362"/>
      <c r="G557" s="362"/>
      <c r="H557" s="362"/>
      <c r="I557" s="362"/>
      <c r="J557" s="362"/>
      <c r="K557" s="362"/>
      <c r="L557" s="362"/>
      <c r="M557" s="362"/>
      <c r="N557" s="362"/>
      <c r="O557" s="362"/>
      <c r="P557" s="362"/>
      <c r="Q557" s="362"/>
      <c r="R557" s="362"/>
      <c r="S557" s="362"/>
      <c r="T557" s="362"/>
      <c r="U557" s="362"/>
      <c r="V557" s="362"/>
      <c r="W557" s="362"/>
      <c r="X557" s="362"/>
      <c r="Y557" s="362"/>
      <c r="Z557" s="359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362"/>
      <c r="G558" s="362"/>
      <c r="H558" s="362"/>
      <c r="I558" s="362"/>
      <c r="J558" s="362"/>
      <c r="K558" s="362"/>
      <c r="L558" s="362"/>
      <c r="M558" s="362"/>
      <c r="N558" s="362"/>
      <c r="O558" s="362"/>
      <c r="P558" s="362"/>
      <c r="Q558" s="362"/>
      <c r="R558" s="362"/>
      <c r="S558" s="362"/>
      <c r="T558" s="362"/>
      <c r="U558" s="362"/>
      <c r="V558" s="362"/>
      <c r="W558" s="362"/>
      <c r="X558" s="362"/>
      <c r="Y558" s="362"/>
      <c r="Z558" s="359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362"/>
      <c r="G559" s="362"/>
      <c r="H559" s="362"/>
      <c r="I559" s="362"/>
      <c r="J559" s="362"/>
      <c r="K559" s="362"/>
      <c r="L559" s="362"/>
      <c r="M559" s="362"/>
      <c r="N559" s="362"/>
      <c r="O559" s="362"/>
      <c r="P559" s="362"/>
      <c r="Q559" s="362"/>
      <c r="R559" s="362"/>
      <c r="S559" s="362"/>
      <c r="T559" s="362"/>
      <c r="U559" s="362"/>
      <c r="V559" s="362"/>
      <c r="W559" s="362"/>
      <c r="X559" s="362"/>
      <c r="Y559" s="362"/>
      <c r="Z559" s="359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362"/>
      <c r="G560" s="362"/>
      <c r="H560" s="362"/>
      <c r="I560" s="362"/>
      <c r="J560" s="362"/>
      <c r="K560" s="362"/>
      <c r="L560" s="362"/>
      <c r="M560" s="362"/>
      <c r="N560" s="362"/>
      <c r="O560" s="362"/>
      <c r="P560" s="362"/>
      <c r="Q560" s="362"/>
      <c r="R560" s="362"/>
      <c r="S560" s="362"/>
      <c r="T560" s="362"/>
      <c r="U560" s="362"/>
      <c r="V560" s="362"/>
      <c r="W560" s="362"/>
      <c r="X560" s="362"/>
      <c r="Y560" s="362"/>
      <c r="Z560" s="359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362"/>
      <c r="G561" s="362"/>
      <c r="H561" s="362"/>
      <c r="I561" s="362"/>
      <c r="J561" s="362"/>
      <c r="K561" s="362"/>
      <c r="L561" s="362"/>
      <c r="M561" s="362"/>
      <c r="N561" s="362"/>
      <c r="O561" s="362"/>
      <c r="P561" s="362"/>
      <c r="Q561" s="362"/>
      <c r="R561" s="362"/>
      <c r="S561" s="362"/>
      <c r="T561" s="362"/>
      <c r="U561" s="362"/>
      <c r="V561" s="362"/>
      <c r="W561" s="362"/>
      <c r="X561" s="362"/>
      <c r="Y561" s="362"/>
      <c r="Z561" s="359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362"/>
      <c r="G562" s="362"/>
      <c r="H562" s="362"/>
      <c r="I562" s="362"/>
      <c r="J562" s="362"/>
      <c r="K562" s="362"/>
      <c r="L562" s="362"/>
      <c r="M562" s="362"/>
      <c r="N562" s="362"/>
      <c r="O562" s="362"/>
      <c r="P562" s="362"/>
      <c r="Q562" s="362"/>
      <c r="R562" s="362"/>
      <c r="S562" s="362"/>
      <c r="T562" s="362"/>
      <c r="U562" s="362"/>
      <c r="V562" s="362"/>
      <c r="W562" s="362"/>
      <c r="X562" s="362"/>
      <c r="Y562" s="362"/>
      <c r="Z562" s="359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362"/>
      <c r="G563" s="362"/>
      <c r="H563" s="362"/>
      <c r="I563" s="362"/>
      <c r="J563" s="362"/>
      <c r="K563" s="362"/>
      <c r="L563" s="362"/>
      <c r="M563" s="362"/>
      <c r="N563" s="362"/>
      <c r="O563" s="362"/>
      <c r="P563" s="362"/>
      <c r="Q563" s="362"/>
      <c r="R563" s="362"/>
      <c r="S563" s="362"/>
      <c r="T563" s="362"/>
      <c r="U563" s="362"/>
      <c r="V563" s="362"/>
      <c r="W563" s="362"/>
      <c r="X563" s="362"/>
      <c r="Y563" s="362"/>
      <c r="Z563" s="359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362"/>
      <c r="G564" s="362"/>
      <c r="H564" s="362"/>
      <c r="I564" s="362"/>
      <c r="J564" s="362"/>
      <c r="K564" s="362"/>
      <c r="L564" s="362"/>
      <c r="M564" s="362"/>
      <c r="N564" s="362"/>
      <c r="O564" s="362"/>
      <c r="P564" s="362"/>
      <c r="Q564" s="362"/>
      <c r="R564" s="362"/>
      <c r="S564" s="362"/>
      <c r="T564" s="362"/>
      <c r="U564" s="362"/>
      <c r="V564" s="362"/>
      <c r="W564" s="362"/>
      <c r="X564" s="362"/>
      <c r="Y564" s="362"/>
      <c r="Z564" s="359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362"/>
      <c r="G565" s="362"/>
      <c r="H565" s="362"/>
      <c r="I565" s="362"/>
      <c r="J565" s="362"/>
      <c r="K565" s="362"/>
      <c r="L565" s="362"/>
      <c r="M565" s="362"/>
      <c r="N565" s="362"/>
      <c r="O565" s="362"/>
      <c r="P565" s="362"/>
      <c r="Q565" s="362"/>
      <c r="R565" s="362"/>
      <c r="S565" s="362"/>
      <c r="T565" s="362"/>
      <c r="U565" s="362"/>
      <c r="V565" s="362"/>
      <c r="W565" s="362"/>
      <c r="X565" s="362"/>
      <c r="Y565" s="362"/>
      <c r="Z565" s="359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362"/>
      <c r="G566" s="362"/>
      <c r="H566" s="362"/>
      <c r="I566" s="362"/>
      <c r="J566" s="362"/>
      <c r="K566" s="362"/>
      <c r="L566" s="362"/>
      <c r="M566" s="362"/>
      <c r="N566" s="362"/>
      <c r="O566" s="362"/>
      <c r="P566" s="362"/>
      <c r="Q566" s="362"/>
      <c r="R566" s="362"/>
      <c r="S566" s="362"/>
      <c r="T566" s="362"/>
      <c r="U566" s="362"/>
      <c r="V566" s="362"/>
      <c r="W566" s="362"/>
      <c r="X566" s="362"/>
      <c r="Y566" s="362"/>
      <c r="Z566" s="359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362"/>
      <c r="G567" s="362"/>
      <c r="H567" s="362"/>
      <c r="I567" s="362"/>
      <c r="J567" s="362"/>
      <c r="K567" s="362"/>
      <c r="L567" s="362"/>
      <c r="M567" s="362"/>
      <c r="N567" s="362"/>
      <c r="O567" s="362"/>
      <c r="P567" s="362"/>
      <c r="Q567" s="362"/>
      <c r="R567" s="362"/>
      <c r="S567" s="362"/>
      <c r="T567" s="362"/>
      <c r="U567" s="362"/>
      <c r="V567" s="362"/>
      <c r="W567" s="362"/>
      <c r="X567" s="362"/>
      <c r="Y567" s="362"/>
      <c r="Z567" s="359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2"/>
      <c r="V568" s="362"/>
      <c r="W568" s="362"/>
      <c r="X568" s="362"/>
      <c r="Y568" s="362"/>
      <c r="Z568" s="359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362"/>
      <c r="G569" s="362"/>
      <c r="H569" s="362"/>
      <c r="I569" s="362"/>
      <c r="J569" s="362"/>
      <c r="K569" s="362"/>
      <c r="L569" s="362"/>
      <c r="M569" s="362"/>
      <c r="N569" s="362"/>
      <c r="O569" s="362"/>
      <c r="P569" s="362"/>
      <c r="Q569" s="362"/>
      <c r="R569" s="362"/>
      <c r="S569" s="362"/>
      <c r="T569" s="362"/>
      <c r="U569" s="362"/>
      <c r="V569" s="362"/>
      <c r="W569" s="362"/>
      <c r="X569" s="362"/>
      <c r="Y569" s="362"/>
      <c r="Z569" s="359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362"/>
      <c r="G570" s="362"/>
      <c r="H570" s="362"/>
      <c r="I570" s="362"/>
      <c r="J570" s="362"/>
      <c r="K570" s="362"/>
      <c r="L570" s="362"/>
      <c r="M570" s="362"/>
      <c r="N570" s="362"/>
      <c r="O570" s="362"/>
      <c r="P570" s="362"/>
      <c r="Q570" s="362"/>
      <c r="R570" s="362"/>
      <c r="S570" s="362"/>
      <c r="T570" s="362"/>
      <c r="U570" s="362"/>
      <c r="V570" s="362"/>
      <c r="W570" s="362"/>
      <c r="X570" s="362"/>
      <c r="Y570" s="362"/>
      <c r="Z570" s="359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362"/>
      <c r="G571" s="362"/>
      <c r="H571" s="362"/>
      <c r="I571" s="362"/>
      <c r="J571" s="362"/>
      <c r="K571" s="362"/>
      <c r="L571" s="362"/>
      <c r="M571" s="362"/>
      <c r="N571" s="362"/>
      <c r="O571" s="362"/>
      <c r="P571" s="362"/>
      <c r="Q571" s="362"/>
      <c r="R571" s="362"/>
      <c r="S571" s="362"/>
      <c r="T571" s="362"/>
      <c r="U571" s="362"/>
      <c r="V571" s="362"/>
      <c r="W571" s="362"/>
      <c r="X571" s="362"/>
      <c r="Y571" s="362"/>
      <c r="Z571" s="359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362"/>
      <c r="G572" s="362"/>
      <c r="H572" s="362"/>
      <c r="I572" s="362"/>
      <c r="J572" s="362"/>
      <c r="K572" s="362"/>
      <c r="L572" s="362"/>
      <c r="M572" s="362"/>
      <c r="N572" s="362"/>
      <c r="O572" s="362"/>
      <c r="P572" s="362"/>
      <c r="Q572" s="362"/>
      <c r="R572" s="362"/>
      <c r="S572" s="362"/>
      <c r="T572" s="362"/>
      <c r="U572" s="362"/>
      <c r="V572" s="362"/>
      <c r="W572" s="362"/>
      <c r="X572" s="362"/>
      <c r="Y572" s="362"/>
      <c r="Z572" s="359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362"/>
      <c r="G573" s="362"/>
      <c r="H573" s="362"/>
      <c r="I573" s="362"/>
      <c r="J573" s="362"/>
      <c r="K573" s="362"/>
      <c r="L573" s="362"/>
      <c r="M573" s="362"/>
      <c r="N573" s="362"/>
      <c r="O573" s="362"/>
      <c r="P573" s="362"/>
      <c r="Q573" s="362"/>
      <c r="R573" s="362"/>
      <c r="S573" s="362"/>
      <c r="T573" s="362"/>
      <c r="U573" s="362"/>
      <c r="V573" s="362"/>
      <c r="W573" s="362"/>
      <c r="X573" s="362"/>
      <c r="Y573" s="362"/>
      <c r="Z573" s="359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362"/>
      <c r="G574" s="362"/>
      <c r="H574" s="362"/>
      <c r="I574" s="362"/>
      <c r="J574" s="362"/>
      <c r="K574" s="362"/>
      <c r="L574" s="362"/>
      <c r="M574" s="362"/>
      <c r="N574" s="362"/>
      <c r="O574" s="362"/>
      <c r="P574" s="362"/>
      <c r="Q574" s="362"/>
      <c r="R574" s="362"/>
      <c r="S574" s="362"/>
      <c r="T574" s="362"/>
      <c r="U574" s="362"/>
      <c r="V574" s="362"/>
      <c r="W574" s="362"/>
      <c r="X574" s="362"/>
      <c r="Y574" s="362"/>
      <c r="Z574" s="359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362"/>
      <c r="G575" s="362"/>
      <c r="H575" s="362"/>
      <c r="I575" s="362"/>
      <c r="J575" s="362"/>
      <c r="K575" s="362"/>
      <c r="L575" s="362"/>
      <c r="M575" s="362"/>
      <c r="N575" s="362"/>
      <c r="O575" s="362"/>
      <c r="P575" s="362"/>
      <c r="Q575" s="362"/>
      <c r="R575" s="362"/>
      <c r="S575" s="362"/>
      <c r="T575" s="362"/>
      <c r="U575" s="362"/>
      <c r="V575" s="362"/>
      <c r="W575" s="362"/>
      <c r="X575" s="362"/>
      <c r="Y575" s="362"/>
      <c r="Z575" s="359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362"/>
      <c r="G576" s="362"/>
      <c r="H576" s="362"/>
      <c r="I576" s="362"/>
      <c r="J576" s="362"/>
      <c r="K576" s="362"/>
      <c r="L576" s="362"/>
      <c r="M576" s="362"/>
      <c r="N576" s="362"/>
      <c r="O576" s="362"/>
      <c r="P576" s="362"/>
      <c r="Q576" s="362"/>
      <c r="R576" s="362"/>
      <c r="S576" s="362"/>
      <c r="T576" s="362"/>
      <c r="U576" s="362"/>
      <c r="V576" s="362"/>
      <c r="W576" s="362"/>
      <c r="X576" s="362"/>
      <c r="Y576" s="362"/>
      <c r="Z576" s="359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362"/>
      <c r="G577" s="362"/>
      <c r="H577" s="362"/>
      <c r="I577" s="362"/>
      <c r="J577" s="362"/>
      <c r="K577" s="362"/>
      <c r="L577" s="362"/>
      <c r="M577" s="362"/>
      <c r="N577" s="362"/>
      <c r="O577" s="362"/>
      <c r="P577" s="362"/>
      <c r="Q577" s="362"/>
      <c r="R577" s="362"/>
      <c r="S577" s="362"/>
      <c r="T577" s="362"/>
      <c r="U577" s="362"/>
      <c r="V577" s="362"/>
      <c r="W577" s="362"/>
      <c r="X577" s="362"/>
      <c r="Y577" s="362"/>
      <c r="Z577" s="359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362"/>
      <c r="G578" s="362"/>
      <c r="H578" s="362"/>
      <c r="I578" s="362"/>
      <c r="J578" s="362"/>
      <c r="K578" s="362"/>
      <c r="L578" s="362"/>
      <c r="M578" s="362"/>
      <c r="N578" s="362"/>
      <c r="O578" s="362"/>
      <c r="P578" s="362"/>
      <c r="Q578" s="362"/>
      <c r="R578" s="362"/>
      <c r="S578" s="362"/>
      <c r="T578" s="362"/>
      <c r="U578" s="362"/>
      <c r="V578" s="362"/>
      <c r="W578" s="362"/>
      <c r="X578" s="362"/>
      <c r="Y578" s="362"/>
      <c r="Z578" s="359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362"/>
      <c r="G579" s="362"/>
      <c r="H579" s="362"/>
      <c r="I579" s="362"/>
      <c r="J579" s="362"/>
      <c r="K579" s="362"/>
      <c r="L579" s="362"/>
      <c r="M579" s="362"/>
      <c r="N579" s="362"/>
      <c r="O579" s="362"/>
      <c r="P579" s="362"/>
      <c r="Q579" s="362"/>
      <c r="R579" s="362"/>
      <c r="S579" s="362"/>
      <c r="T579" s="362"/>
      <c r="U579" s="362"/>
      <c r="V579" s="362"/>
      <c r="W579" s="362"/>
      <c r="X579" s="362"/>
      <c r="Y579" s="362"/>
      <c r="Z579" s="359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362"/>
      <c r="G580" s="362"/>
      <c r="H580" s="362"/>
      <c r="I580" s="362"/>
      <c r="J580" s="362"/>
      <c r="K580" s="362"/>
      <c r="L580" s="362"/>
      <c r="M580" s="362"/>
      <c r="N580" s="362"/>
      <c r="O580" s="362"/>
      <c r="P580" s="362"/>
      <c r="Q580" s="362"/>
      <c r="R580" s="362"/>
      <c r="S580" s="362"/>
      <c r="T580" s="362"/>
      <c r="U580" s="362"/>
      <c r="V580" s="362"/>
      <c r="W580" s="362"/>
      <c r="X580" s="362"/>
      <c r="Y580" s="362"/>
      <c r="Z580" s="359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362"/>
      <c r="G581" s="362"/>
      <c r="H581" s="362"/>
      <c r="I581" s="362"/>
      <c r="J581" s="362"/>
      <c r="K581" s="362"/>
      <c r="L581" s="362"/>
      <c r="M581" s="362"/>
      <c r="N581" s="362"/>
      <c r="O581" s="362"/>
      <c r="P581" s="362"/>
      <c r="Q581" s="362"/>
      <c r="R581" s="362"/>
      <c r="S581" s="362"/>
      <c r="T581" s="362"/>
      <c r="U581" s="362"/>
      <c r="V581" s="362"/>
      <c r="W581" s="362"/>
      <c r="X581" s="362"/>
      <c r="Y581" s="362"/>
      <c r="Z581" s="359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362"/>
      <c r="G582" s="362"/>
      <c r="H582" s="362"/>
      <c r="I582" s="362"/>
      <c r="J582" s="362"/>
      <c r="K582" s="362"/>
      <c r="L582" s="362"/>
      <c r="M582" s="362"/>
      <c r="N582" s="362"/>
      <c r="O582" s="362"/>
      <c r="P582" s="362"/>
      <c r="Q582" s="362"/>
      <c r="R582" s="362"/>
      <c r="S582" s="362"/>
      <c r="T582" s="362"/>
      <c r="U582" s="362"/>
      <c r="V582" s="362"/>
      <c r="W582" s="362"/>
      <c r="X582" s="362"/>
      <c r="Y582" s="362"/>
      <c r="Z582" s="359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362"/>
      <c r="G583" s="362"/>
      <c r="H583" s="362"/>
      <c r="I583" s="362"/>
      <c r="J583" s="362"/>
      <c r="K583" s="362"/>
      <c r="L583" s="362"/>
      <c r="M583" s="362"/>
      <c r="N583" s="362"/>
      <c r="O583" s="362"/>
      <c r="P583" s="362"/>
      <c r="Q583" s="362"/>
      <c r="R583" s="362"/>
      <c r="S583" s="362"/>
      <c r="T583" s="362"/>
      <c r="U583" s="362"/>
      <c r="V583" s="362"/>
      <c r="W583" s="362"/>
      <c r="X583" s="362"/>
      <c r="Y583" s="362"/>
      <c r="Z583" s="359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362"/>
      <c r="G584" s="362"/>
      <c r="H584" s="362"/>
      <c r="I584" s="362"/>
      <c r="J584" s="362"/>
      <c r="K584" s="362"/>
      <c r="L584" s="362"/>
      <c r="M584" s="362"/>
      <c r="N584" s="362"/>
      <c r="O584" s="362"/>
      <c r="P584" s="362"/>
      <c r="Q584" s="362"/>
      <c r="R584" s="362"/>
      <c r="S584" s="362"/>
      <c r="T584" s="362"/>
      <c r="U584" s="362"/>
      <c r="V584" s="362"/>
      <c r="W584" s="362"/>
      <c r="X584" s="362"/>
      <c r="Y584" s="362"/>
      <c r="Z584" s="359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362"/>
      <c r="G585" s="362"/>
      <c r="H585" s="362"/>
      <c r="I585" s="362"/>
      <c r="J585" s="362"/>
      <c r="K585" s="362"/>
      <c r="L585" s="362"/>
      <c r="M585" s="362"/>
      <c r="N585" s="362"/>
      <c r="O585" s="362"/>
      <c r="P585" s="362"/>
      <c r="Q585" s="362"/>
      <c r="R585" s="362"/>
      <c r="S585" s="362"/>
      <c r="T585" s="362"/>
      <c r="U585" s="362"/>
      <c r="V585" s="362"/>
      <c r="W585" s="362"/>
      <c r="X585" s="362"/>
      <c r="Y585" s="362"/>
      <c r="Z585" s="359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362"/>
      <c r="G586" s="362"/>
      <c r="H586" s="362"/>
      <c r="I586" s="362"/>
      <c r="J586" s="362"/>
      <c r="K586" s="362"/>
      <c r="L586" s="362"/>
      <c r="M586" s="362"/>
      <c r="N586" s="362"/>
      <c r="O586" s="362"/>
      <c r="P586" s="362"/>
      <c r="Q586" s="362"/>
      <c r="R586" s="362"/>
      <c r="S586" s="362"/>
      <c r="T586" s="362"/>
      <c r="U586" s="362"/>
      <c r="V586" s="362"/>
      <c r="W586" s="362"/>
      <c r="X586" s="362"/>
      <c r="Y586" s="362"/>
      <c r="Z586" s="359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2"/>
      <c r="R587" s="362"/>
      <c r="S587" s="362"/>
      <c r="T587" s="362"/>
      <c r="U587" s="362"/>
      <c r="V587" s="362"/>
      <c r="W587" s="362"/>
      <c r="X587" s="362"/>
      <c r="Y587" s="362"/>
      <c r="Z587" s="359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362"/>
      <c r="G588" s="362"/>
      <c r="H588" s="362"/>
      <c r="I588" s="362"/>
      <c r="J588" s="362"/>
      <c r="K588" s="362"/>
      <c r="L588" s="362"/>
      <c r="M588" s="362"/>
      <c r="N588" s="362"/>
      <c r="O588" s="362"/>
      <c r="P588" s="362"/>
      <c r="Q588" s="362"/>
      <c r="R588" s="362"/>
      <c r="S588" s="362"/>
      <c r="T588" s="362"/>
      <c r="U588" s="362"/>
      <c r="V588" s="362"/>
      <c r="W588" s="362"/>
      <c r="X588" s="362"/>
      <c r="Y588" s="362"/>
      <c r="Z588" s="359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362"/>
      <c r="G589" s="362"/>
      <c r="H589" s="362"/>
      <c r="I589" s="362"/>
      <c r="J589" s="362"/>
      <c r="K589" s="362"/>
      <c r="L589" s="362"/>
      <c r="M589" s="362"/>
      <c r="N589" s="362"/>
      <c r="O589" s="362"/>
      <c r="P589" s="362"/>
      <c r="Q589" s="362"/>
      <c r="R589" s="362"/>
      <c r="S589" s="362"/>
      <c r="T589" s="362"/>
      <c r="U589" s="362"/>
      <c r="V589" s="362"/>
      <c r="W589" s="362"/>
      <c r="X589" s="362"/>
      <c r="Y589" s="362"/>
      <c r="Z589" s="359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362"/>
      <c r="G590" s="362"/>
      <c r="H590" s="362"/>
      <c r="I590" s="362"/>
      <c r="J590" s="362"/>
      <c r="K590" s="362"/>
      <c r="L590" s="362"/>
      <c r="M590" s="362"/>
      <c r="N590" s="362"/>
      <c r="O590" s="362"/>
      <c r="P590" s="362"/>
      <c r="Q590" s="362"/>
      <c r="R590" s="362"/>
      <c r="S590" s="362"/>
      <c r="T590" s="362"/>
      <c r="U590" s="362"/>
      <c r="V590" s="362"/>
      <c r="W590" s="362"/>
      <c r="X590" s="362"/>
      <c r="Y590" s="362"/>
      <c r="Z590" s="359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362"/>
      <c r="G591" s="362"/>
      <c r="H591" s="362"/>
      <c r="I591" s="362"/>
      <c r="J591" s="362"/>
      <c r="K591" s="362"/>
      <c r="L591" s="362"/>
      <c r="M591" s="362"/>
      <c r="N591" s="362"/>
      <c r="O591" s="362"/>
      <c r="P591" s="362"/>
      <c r="Q591" s="362"/>
      <c r="R591" s="362"/>
      <c r="S591" s="362"/>
      <c r="T591" s="362"/>
      <c r="U591" s="362"/>
      <c r="V591" s="362"/>
      <c r="W591" s="362"/>
      <c r="X591" s="362"/>
      <c r="Y591" s="362"/>
      <c r="Z591" s="359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362"/>
      <c r="G592" s="362"/>
      <c r="H592" s="362"/>
      <c r="I592" s="362"/>
      <c r="J592" s="362"/>
      <c r="K592" s="362"/>
      <c r="L592" s="362"/>
      <c r="M592" s="362"/>
      <c r="N592" s="362"/>
      <c r="O592" s="362"/>
      <c r="P592" s="362"/>
      <c r="Q592" s="362"/>
      <c r="R592" s="362"/>
      <c r="S592" s="362"/>
      <c r="T592" s="362"/>
      <c r="U592" s="362"/>
      <c r="V592" s="362"/>
      <c r="W592" s="362"/>
      <c r="X592" s="362"/>
      <c r="Y592" s="362"/>
      <c r="Z592" s="359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362"/>
      <c r="G593" s="362"/>
      <c r="H593" s="362"/>
      <c r="I593" s="362"/>
      <c r="J593" s="362"/>
      <c r="K593" s="362"/>
      <c r="L593" s="362"/>
      <c r="M593" s="362"/>
      <c r="N593" s="362"/>
      <c r="O593" s="362"/>
      <c r="P593" s="362"/>
      <c r="Q593" s="362"/>
      <c r="R593" s="362"/>
      <c r="S593" s="362"/>
      <c r="T593" s="362"/>
      <c r="U593" s="362"/>
      <c r="V593" s="362"/>
      <c r="W593" s="362"/>
      <c r="X593" s="362"/>
      <c r="Y593" s="362"/>
      <c r="Z593" s="359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362"/>
      <c r="G594" s="362"/>
      <c r="H594" s="362"/>
      <c r="I594" s="362"/>
      <c r="J594" s="362"/>
      <c r="K594" s="362"/>
      <c r="L594" s="362"/>
      <c r="M594" s="362"/>
      <c r="N594" s="362"/>
      <c r="O594" s="362"/>
      <c r="P594" s="362"/>
      <c r="Q594" s="362"/>
      <c r="R594" s="362"/>
      <c r="S594" s="362"/>
      <c r="T594" s="362"/>
      <c r="U594" s="362"/>
      <c r="V594" s="362"/>
      <c r="W594" s="362"/>
      <c r="X594" s="362"/>
      <c r="Y594" s="362"/>
      <c r="Z594" s="359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362"/>
      <c r="G595" s="362"/>
      <c r="H595" s="362"/>
      <c r="I595" s="362"/>
      <c r="J595" s="362"/>
      <c r="K595" s="362"/>
      <c r="L595" s="362"/>
      <c r="M595" s="362"/>
      <c r="N595" s="362"/>
      <c r="O595" s="362"/>
      <c r="P595" s="362"/>
      <c r="Q595" s="362"/>
      <c r="R595" s="362"/>
      <c r="S595" s="362"/>
      <c r="T595" s="362"/>
      <c r="U595" s="362"/>
      <c r="V595" s="362"/>
      <c r="W595" s="362"/>
      <c r="X595" s="362"/>
      <c r="Y595" s="362"/>
      <c r="Z595" s="359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362"/>
      <c r="G596" s="362"/>
      <c r="H596" s="362"/>
      <c r="I596" s="362"/>
      <c r="J596" s="362"/>
      <c r="K596" s="362"/>
      <c r="L596" s="362"/>
      <c r="M596" s="362"/>
      <c r="N596" s="362"/>
      <c r="O596" s="362"/>
      <c r="P596" s="362"/>
      <c r="Q596" s="362"/>
      <c r="R596" s="362"/>
      <c r="S596" s="362"/>
      <c r="T596" s="362"/>
      <c r="U596" s="362"/>
      <c r="V596" s="362"/>
      <c r="W596" s="362"/>
      <c r="X596" s="362"/>
      <c r="Y596" s="362"/>
      <c r="Z596" s="359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362"/>
      <c r="G597" s="362"/>
      <c r="H597" s="362"/>
      <c r="I597" s="362"/>
      <c r="J597" s="362"/>
      <c r="K597" s="362"/>
      <c r="L597" s="362"/>
      <c r="M597" s="362"/>
      <c r="N597" s="362"/>
      <c r="O597" s="362"/>
      <c r="P597" s="362"/>
      <c r="Q597" s="362"/>
      <c r="R597" s="362"/>
      <c r="S597" s="362"/>
      <c r="T597" s="362"/>
      <c r="U597" s="362"/>
      <c r="V597" s="362"/>
      <c r="W597" s="362"/>
      <c r="X597" s="362"/>
      <c r="Y597" s="362"/>
      <c r="Z597" s="359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362"/>
      <c r="G598" s="362"/>
      <c r="H598" s="362"/>
      <c r="I598" s="362"/>
      <c r="J598" s="362"/>
      <c r="K598" s="362"/>
      <c r="L598" s="362"/>
      <c r="M598" s="362"/>
      <c r="N598" s="362"/>
      <c r="O598" s="362"/>
      <c r="P598" s="362"/>
      <c r="Q598" s="362"/>
      <c r="R598" s="362"/>
      <c r="S598" s="362"/>
      <c r="T598" s="362"/>
      <c r="U598" s="362"/>
      <c r="V598" s="362"/>
      <c r="W598" s="362"/>
      <c r="X598" s="362"/>
      <c r="Y598" s="362"/>
      <c r="Z598" s="359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  <c r="Z599" s="359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362"/>
      <c r="G600" s="362"/>
      <c r="H600" s="362"/>
      <c r="I600" s="362"/>
      <c r="J600" s="362"/>
      <c r="K600" s="362"/>
      <c r="L600" s="362"/>
      <c r="M600" s="362"/>
      <c r="N600" s="362"/>
      <c r="O600" s="362"/>
      <c r="P600" s="362"/>
      <c r="Q600" s="362"/>
      <c r="R600" s="362"/>
      <c r="S600" s="362"/>
      <c r="T600" s="362"/>
      <c r="U600" s="362"/>
      <c r="V600" s="362"/>
      <c r="W600" s="362"/>
      <c r="X600" s="362"/>
      <c r="Y600" s="362"/>
      <c r="Z600" s="359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362"/>
      <c r="G601" s="362"/>
      <c r="H601" s="362"/>
      <c r="I601" s="362"/>
      <c r="J601" s="362"/>
      <c r="K601" s="362"/>
      <c r="L601" s="362"/>
      <c r="M601" s="362"/>
      <c r="N601" s="362"/>
      <c r="O601" s="362"/>
      <c r="P601" s="362"/>
      <c r="Q601" s="362"/>
      <c r="R601" s="362"/>
      <c r="S601" s="362"/>
      <c r="T601" s="362"/>
      <c r="U601" s="362"/>
      <c r="V601" s="362"/>
      <c r="W601" s="362"/>
      <c r="X601" s="362"/>
      <c r="Y601" s="362"/>
      <c r="Z601" s="359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362"/>
      <c r="G602" s="362"/>
      <c r="H602" s="362"/>
      <c r="I602" s="362"/>
      <c r="J602" s="362"/>
      <c r="K602" s="362"/>
      <c r="L602" s="362"/>
      <c r="M602" s="362"/>
      <c r="N602" s="362"/>
      <c r="O602" s="362"/>
      <c r="P602" s="362"/>
      <c r="Q602" s="362"/>
      <c r="R602" s="362"/>
      <c r="S602" s="362"/>
      <c r="T602" s="362"/>
      <c r="U602" s="362"/>
      <c r="V602" s="362"/>
      <c r="W602" s="362"/>
      <c r="X602" s="362"/>
      <c r="Y602" s="362"/>
      <c r="Z602" s="359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362"/>
      <c r="G603" s="362"/>
      <c r="H603" s="362"/>
      <c r="I603" s="362"/>
      <c r="J603" s="362"/>
      <c r="K603" s="362"/>
      <c r="L603" s="362"/>
      <c r="M603" s="362"/>
      <c r="N603" s="362"/>
      <c r="O603" s="362"/>
      <c r="P603" s="362"/>
      <c r="Q603" s="362"/>
      <c r="R603" s="362"/>
      <c r="S603" s="362"/>
      <c r="T603" s="362"/>
      <c r="U603" s="362"/>
      <c r="V603" s="362"/>
      <c r="W603" s="362"/>
      <c r="X603" s="362"/>
      <c r="Y603" s="362"/>
      <c r="Z603" s="359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362"/>
      <c r="G604" s="362"/>
      <c r="H604" s="362"/>
      <c r="I604" s="362"/>
      <c r="J604" s="362"/>
      <c r="K604" s="362"/>
      <c r="L604" s="362"/>
      <c r="M604" s="362"/>
      <c r="N604" s="362"/>
      <c r="O604" s="362"/>
      <c r="P604" s="362"/>
      <c r="Q604" s="362"/>
      <c r="R604" s="362"/>
      <c r="S604" s="362"/>
      <c r="T604" s="362"/>
      <c r="U604" s="362"/>
      <c r="V604" s="362"/>
      <c r="W604" s="362"/>
      <c r="X604" s="362"/>
      <c r="Y604" s="362"/>
      <c r="Z604" s="359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362"/>
      <c r="G605" s="362"/>
      <c r="H605" s="362"/>
      <c r="I605" s="362"/>
      <c r="J605" s="362"/>
      <c r="K605" s="362"/>
      <c r="L605" s="362"/>
      <c r="M605" s="362"/>
      <c r="N605" s="362"/>
      <c r="O605" s="362"/>
      <c r="P605" s="362"/>
      <c r="Q605" s="362"/>
      <c r="R605" s="362"/>
      <c r="S605" s="362"/>
      <c r="T605" s="362"/>
      <c r="U605" s="362"/>
      <c r="V605" s="362"/>
      <c r="W605" s="362"/>
      <c r="X605" s="362"/>
      <c r="Y605" s="362"/>
      <c r="Z605" s="359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362"/>
      <c r="G606" s="362"/>
      <c r="H606" s="362"/>
      <c r="I606" s="362"/>
      <c r="J606" s="362"/>
      <c r="K606" s="362"/>
      <c r="L606" s="362"/>
      <c r="M606" s="362"/>
      <c r="N606" s="362"/>
      <c r="O606" s="362"/>
      <c r="P606" s="362"/>
      <c r="Q606" s="362"/>
      <c r="R606" s="362"/>
      <c r="S606" s="362"/>
      <c r="T606" s="362"/>
      <c r="U606" s="362"/>
      <c r="V606" s="362"/>
      <c r="W606" s="362"/>
      <c r="X606" s="362"/>
      <c r="Y606" s="362"/>
      <c r="Z606" s="359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362"/>
      <c r="G607" s="362"/>
      <c r="H607" s="362"/>
      <c r="I607" s="362"/>
      <c r="J607" s="362"/>
      <c r="K607" s="362"/>
      <c r="L607" s="362"/>
      <c r="M607" s="362"/>
      <c r="N607" s="362"/>
      <c r="O607" s="362"/>
      <c r="P607" s="362"/>
      <c r="Q607" s="362"/>
      <c r="R607" s="362"/>
      <c r="S607" s="362"/>
      <c r="T607" s="362"/>
      <c r="U607" s="362"/>
      <c r="V607" s="362"/>
      <c r="W607" s="362"/>
      <c r="X607" s="362"/>
      <c r="Y607" s="362"/>
      <c r="Z607" s="359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362"/>
      <c r="G608" s="362"/>
      <c r="H608" s="362"/>
      <c r="I608" s="362"/>
      <c r="J608" s="362"/>
      <c r="K608" s="362"/>
      <c r="L608" s="362"/>
      <c r="M608" s="362"/>
      <c r="N608" s="362"/>
      <c r="O608" s="362"/>
      <c r="P608" s="362"/>
      <c r="Q608" s="362"/>
      <c r="R608" s="362"/>
      <c r="S608" s="362"/>
      <c r="T608" s="362"/>
      <c r="U608" s="362"/>
      <c r="V608" s="362"/>
      <c r="W608" s="362"/>
      <c r="X608" s="362"/>
      <c r="Y608" s="362"/>
      <c r="Z608" s="359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362"/>
      <c r="G609" s="362"/>
      <c r="H609" s="362"/>
      <c r="I609" s="362"/>
      <c r="J609" s="362"/>
      <c r="K609" s="362"/>
      <c r="L609" s="362"/>
      <c r="M609" s="362"/>
      <c r="N609" s="362"/>
      <c r="O609" s="362"/>
      <c r="P609" s="362"/>
      <c r="Q609" s="362"/>
      <c r="R609" s="362"/>
      <c r="S609" s="362"/>
      <c r="T609" s="362"/>
      <c r="U609" s="362"/>
      <c r="V609" s="362"/>
      <c r="W609" s="362"/>
      <c r="X609" s="362"/>
      <c r="Y609" s="362"/>
      <c r="Z609" s="359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362"/>
      <c r="G610" s="362"/>
      <c r="H610" s="362"/>
      <c r="I610" s="362"/>
      <c r="J610" s="362"/>
      <c r="K610" s="362"/>
      <c r="L610" s="362"/>
      <c r="M610" s="362"/>
      <c r="N610" s="362"/>
      <c r="O610" s="362"/>
      <c r="P610" s="362"/>
      <c r="Q610" s="362"/>
      <c r="R610" s="362"/>
      <c r="S610" s="362"/>
      <c r="T610" s="362"/>
      <c r="U610" s="362"/>
      <c r="V610" s="362"/>
      <c r="W610" s="362"/>
      <c r="X610" s="362"/>
      <c r="Y610" s="362"/>
      <c r="Z610" s="359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362"/>
      <c r="G611" s="362"/>
      <c r="H611" s="362"/>
      <c r="I611" s="362"/>
      <c r="J611" s="362"/>
      <c r="K611" s="362"/>
      <c r="L611" s="362"/>
      <c r="M611" s="362"/>
      <c r="N611" s="362"/>
      <c r="O611" s="362"/>
      <c r="P611" s="362"/>
      <c r="Q611" s="362"/>
      <c r="R611" s="362"/>
      <c r="S611" s="362"/>
      <c r="T611" s="362"/>
      <c r="U611" s="362"/>
      <c r="V611" s="362"/>
      <c r="W611" s="362"/>
      <c r="X611" s="362"/>
      <c r="Y611" s="362"/>
      <c r="Z611" s="359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362"/>
      <c r="G612" s="362"/>
      <c r="H612" s="362"/>
      <c r="I612" s="362"/>
      <c r="J612" s="362"/>
      <c r="K612" s="362"/>
      <c r="L612" s="362"/>
      <c r="M612" s="362"/>
      <c r="N612" s="362"/>
      <c r="O612" s="362"/>
      <c r="P612" s="362"/>
      <c r="Q612" s="362"/>
      <c r="R612" s="362"/>
      <c r="S612" s="362"/>
      <c r="T612" s="362"/>
      <c r="U612" s="362"/>
      <c r="V612" s="362"/>
      <c r="W612" s="362"/>
      <c r="X612" s="362"/>
      <c r="Y612" s="362"/>
      <c r="Z612" s="359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362"/>
      <c r="G613" s="362"/>
      <c r="H613" s="362"/>
      <c r="I613" s="362"/>
      <c r="J613" s="362"/>
      <c r="K613" s="362"/>
      <c r="L613" s="362"/>
      <c r="M613" s="362"/>
      <c r="N613" s="362"/>
      <c r="O613" s="362"/>
      <c r="P613" s="362"/>
      <c r="Q613" s="362"/>
      <c r="R613" s="362"/>
      <c r="S613" s="362"/>
      <c r="T613" s="362"/>
      <c r="U613" s="362"/>
      <c r="V613" s="362"/>
      <c r="W613" s="362"/>
      <c r="X613" s="362"/>
      <c r="Y613" s="362"/>
      <c r="Z613" s="359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362"/>
      <c r="G614" s="362"/>
      <c r="H614" s="362"/>
      <c r="I614" s="362"/>
      <c r="J614" s="362"/>
      <c r="K614" s="362"/>
      <c r="L614" s="362"/>
      <c r="M614" s="362"/>
      <c r="N614" s="362"/>
      <c r="O614" s="362"/>
      <c r="P614" s="362"/>
      <c r="Q614" s="362"/>
      <c r="R614" s="362"/>
      <c r="S614" s="362"/>
      <c r="T614" s="362"/>
      <c r="U614" s="362"/>
      <c r="V614" s="362"/>
      <c r="W614" s="362"/>
      <c r="X614" s="362"/>
      <c r="Y614" s="362"/>
      <c r="Z614" s="359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362"/>
      <c r="G615" s="362"/>
      <c r="H615" s="362"/>
      <c r="I615" s="362"/>
      <c r="J615" s="362"/>
      <c r="K615" s="362"/>
      <c r="L615" s="362"/>
      <c r="M615" s="362"/>
      <c r="N615" s="362"/>
      <c r="O615" s="362"/>
      <c r="P615" s="362"/>
      <c r="Q615" s="362"/>
      <c r="R615" s="362"/>
      <c r="S615" s="362"/>
      <c r="T615" s="362"/>
      <c r="U615" s="362"/>
      <c r="V615" s="362"/>
      <c r="W615" s="362"/>
      <c r="X615" s="362"/>
      <c r="Y615" s="362"/>
      <c r="Z615" s="359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362"/>
      <c r="G616" s="362"/>
      <c r="H616" s="362"/>
      <c r="I616" s="362"/>
      <c r="J616" s="362"/>
      <c r="K616" s="362"/>
      <c r="L616" s="362"/>
      <c r="M616" s="362"/>
      <c r="N616" s="362"/>
      <c r="O616" s="362"/>
      <c r="P616" s="362"/>
      <c r="Q616" s="362"/>
      <c r="R616" s="362"/>
      <c r="S616" s="362"/>
      <c r="T616" s="362"/>
      <c r="U616" s="362"/>
      <c r="V616" s="362"/>
      <c r="W616" s="362"/>
      <c r="X616" s="362"/>
      <c r="Y616" s="362"/>
      <c r="Z616" s="359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362"/>
      <c r="G617" s="362"/>
      <c r="H617" s="362"/>
      <c r="I617" s="362"/>
      <c r="J617" s="362"/>
      <c r="K617" s="362"/>
      <c r="L617" s="362"/>
      <c r="M617" s="362"/>
      <c r="N617" s="362"/>
      <c r="O617" s="362"/>
      <c r="P617" s="362"/>
      <c r="Q617" s="362"/>
      <c r="R617" s="362"/>
      <c r="S617" s="362"/>
      <c r="T617" s="362"/>
      <c r="U617" s="362"/>
      <c r="V617" s="362"/>
      <c r="W617" s="362"/>
      <c r="X617" s="362"/>
      <c r="Y617" s="362"/>
      <c r="Z617" s="359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362"/>
      <c r="G618" s="362"/>
      <c r="H618" s="362"/>
      <c r="I618" s="362"/>
      <c r="J618" s="362"/>
      <c r="K618" s="362"/>
      <c r="L618" s="362"/>
      <c r="M618" s="362"/>
      <c r="N618" s="362"/>
      <c r="O618" s="362"/>
      <c r="P618" s="362"/>
      <c r="Q618" s="362"/>
      <c r="R618" s="362"/>
      <c r="S618" s="362"/>
      <c r="T618" s="362"/>
      <c r="U618" s="362"/>
      <c r="V618" s="362"/>
      <c r="W618" s="362"/>
      <c r="X618" s="362"/>
      <c r="Y618" s="362"/>
      <c r="Z618" s="359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362"/>
      <c r="G619" s="362"/>
      <c r="H619" s="362"/>
      <c r="I619" s="362"/>
      <c r="J619" s="362"/>
      <c r="K619" s="362"/>
      <c r="L619" s="362"/>
      <c r="M619" s="362"/>
      <c r="N619" s="362"/>
      <c r="O619" s="362"/>
      <c r="P619" s="362"/>
      <c r="Q619" s="362"/>
      <c r="R619" s="362"/>
      <c r="S619" s="362"/>
      <c r="T619" s="362"/>
      <c r="U619" s="362"/>
      <c r="V619" s="362"/>
      <c r="W619" s="362"/>
      <c r="X619" s="362"/>
      <c r="Y619" s="362"/>
      <c r="Z619" s="359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362"/>
      <c r="G620" s="362"/>
      <c r="H620" s="362"/>
      <c r="I620" s="362"/>
      <c r="J620" s="362"/>
      <c r="K620" s="362"/>
      <c r="L620" s="362"/>
      <c r="M620" s="362"/>
      <c r="N620" s="362"/>
      <c r="O620" s="362"/>
      <c r="P620" s="362"/>
      <c r="Q620" s="362"/>
      <c r="R620" s="362"/>
      <c r="S620" s="362"/>
      <c r="T620" s="362"/>
      <c r="U620" s="362"/>
      <c r="V620" s="362"/>
      <c r="W620" s="362"/>
      <c r="X620" s="362"/>
      <c r="Y620" s="362"/>
      <c r="Z620" s="359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362"/>
      <c r="G621" s="362"/>
      <c r="H621" s="362"/>
      <c r="I621" s="362"/>
      <c r="J621" s="362"/>
      <c r="K621" s="362"/>
      <c r="L621" s="362"/>
      <c r="M621" s="362"/>
      <c r="N621" s="362"/>
      <c r="O621" s="362"/>
      <c r="P621" s="362"/>
      <c r="Q621" s="362"/>
      <c r="R621" s="362"/>
      <c r="S621" s="362"/>
      <c r="T621" s="362"/>
      <c r="U621" s="362"/>
      <c r="V621" s="362"/>
      <c r="W621" s="362"/>
      <c r="X621" s="362"/>
      <c r="Y621" s="362"/>
      <c r="Z621" s="359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362"/>
      <c r="G622" s="362"/>
      <c r="H622" s="362"/>
      <c r="I622" s="362"/>
      <c r="J622" s="362"/>
      <c r="K622" s="362"/>
      <c r="L622" s="362"/>
      <c r="M622" s="362"/>
      <c r="N622" s="362"/>
      <c r="O622" s="362"/>
      <c r="P622" s="362"/>
      <c r="Q622" s="362"/>
      <c r="R622" s="362"/>
      <c r="S622" s="362"/>
      <c r="T622" s="362"/>
      <c r="U622" s="362"/>
      <c r="V622" s="362"/>
      <c r="W622" s="362"/>
      <c r="X622" s="362"/>
      <c r="Y622" s="362"/>
      <c r="Z622" s="359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362"/>
      <c r="G623" s="362"/>
      <c r="H623" s="362"/>
      <c r="I623" s="362"/>
      <c r="J623" s="362"/>
      <c r="K623" s="362"/>
      <c r="L623" s="362"/>
      <c r="M623" s="362"/>
      <c r="N623" s="362"/>
      <c r="O623" s="362"/>
      <c r="P623" s="362"/>
      <c r="Q623" s="362"/>
      <c r="R623" s="362"/>
      <c r="S623" s="362"/>
      <c r="T623" s="362"/>
      <c r="U623" s="362"/>
      <c r="V623" s="362"/>
      <c r="W623" s="362"/>
      <c r="X623" s="362"/>
      <c r="Y623" s="362"/>
      <c r="Z623" s="359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362"/>
      <c r="G624" s="362"/>
      <c r="H624" s="362"/>
      <c r="I624" s="362"/>
      <c r="J624" s="362"/>
      <c r="K624" s="362"/>
      <c r="L624" s="362"/>
      <c r="M624" s="362"/>
      <c r="N624" s="362"/>
      <c r="O624" s="362"/>
      <c r="P624" s="362"/>
      <c r="Q624" s="362"/>
      <c r="R624" s="362"/>
      <c r="S624" s="362"/>
      <c r="T624" s="362"/>
      <c r="U624" s="362"/>
      <c r="V624" s="362"/>
      <c r="W624" s="362"/>
      <c r="X624" s="362"/>
      <c r="Y624" s="362"/>
      <c r="Z624" s="359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362"/>
      <c r="G625" s="362"/>
      <c r="H625" s="362"/>
      <c r="I625" s="362"/>
      <c r="J625" s="362"/>
      <c r="K625" s="362"/>
      <c r="L625" s="362"/>
      <c r="M625" s="362"/>
      <c r="N625" s="362"/>
      <c r="O625" s="362"/>
      <c r="P625" s="362"/>
      <c r="Q625" s="362"/>
      <c r="R625" s="362"/>
      <c r="S625" s="362"/>
      <c r="T625" s="362"/>
      <c r="U625" s="362"/>
      <c r="V625" s="362"/>
      <c r="W625" s="362"/>
      <c r="X625" s="362"/>
      <c r="Y625" s="362"/>
      <c r="Z625" s="359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362"/>
      <c r="G626" s="362"/>
      <c r="H626" s="362"/>
      <c r="I626" s="362"/>
      <c r="J626" s="362"/>
      <c r="K626" s="362"/>
      <c r="L626" s="362"/>
      <c r="M626" s="362"/>
      <c r="N626" s="362"/>
      <c r="O626" s="362"/>
      <c r="P626" s="362"/>
      <c r="Q626" s="362"/>
      <c r="R626" s="362"/>
      <c r="S626" s="362"/>
      <c r="T626" s="362"/>
      <c r="U626" s="362"/>
      <c r="V626" s="362"/>
      <c r="W626" s="362"/>
      <c r="X626" s="362"/>
      <c r="Y626" s="362"/>
      <c r="Z626" s="359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362"/>
      <c r="G627" s="362"/>
      <c r="H627" s="362"/>
      <c r="I627" s="362"/>
      <c r="J627" s="362"/>
      <c r="K627" s="362"/>
      <c r="L627" s="362"/>
      <c r="M627" s="362"/>
      <c r="N627" s="362"/>
      <c r="O627" s="362"/>
      <c r="P627" s="362"/>
      <c r="Q627" s="362"/>
      <c r="R627" s="362"/>
      <c r="S627" s="362"/>
      <c r="T627" s="362"/>
      <c r="U627" s="362"/>
      <c r="V627" s="362"/>
      <c r="W627" s="362"/>
      <c r="X627" s="362"/>
      <c r="Y627" s="362"/>
      <c r="Z627" s="359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362"/>
      <c r="G628" s="362"/>
      <c r="H628" s="362"/>
      <c r="I628" s="362"/>
      <c r="J628" s="362"/>
      <c r="K628" s="362"/>
      <c r="L628" s="362"/>
      <c r="M628" s="362"/>
      <c r="N628" s="362"/>
      <c r="O628" s="362"/>
      <c r="P628" s="362"/>
      <c r="Q628" s="362"/>
      <c r="R628" s="362"/>
      <c r="S628" s="362"/>
      <c r="T628" s="362"/>
      <c r="U628" s="362"/>
      <c r="V628" s="362"/>
      <c r="W628" s="362"/>
      <c r="X628" s="362"/>
      <c r="Y628" s="362"/>
      <c r="Z628" s="359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362"/>
      <c r="G629" s="362"/>
      <c r="H629" s="362"/>
      <c r="I629" s="362"/>
      <c r="J629" s="362"/>
      <c r="K629" s="362"/>
      <c r="L629" s="362"/>
      <c r="M629" s="362"/>
      <c r="N629" s="362"/>
      <c r="O629" s="362"/>
      <c r="P629" s="362"/>
      <c r="Q629" s="362"/>
      <c r="R629" s="362"/>
      <c r="S629" s="362"/>
      <c r="T629" s="362"/>
      <c r="U629" s="362"/>
      <c r="V629" s="362"/>
      <c r="W629" s="362"/>
      <c r="X629" s="362"/>
      <c r="Y629" s="362"/>
      <c r="Z629" s="359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362"/>
      <c r="G630" s="362"/>
      <c r="H630" s="362"/>
      <c r="I630" s="362"/>
      <c r="J630" s="362"/>
      <c r="K630" s="362"/>
      <c r="L630" s="362"/>
      <c r="M630" s="362"/>
      <c r="N630" s="362"/>
      <c r="O630" s="362"/>
      <c r="P630" s="362"/>
      <c r="Q630" s="362"/>
      <c r="R630" s="362"/>
      <c r="S630" s="362"/>
      <c r="T630" s="362"/>
      <c r="U630" s="362"/>
      <c r="V630" s="362"/>
      <c r="W630" s="362"/>
      <c r="X630" s="362"/>
      <c r="Y630" s="362"/>
      <c r="Z630" s="359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362"/>
      <c r="G631" s="362"/>
      <c r="H631" s="362"/>
      <c r="I631" s="362"/>
      <c r="J631" s="362"/>
      <c r="K631" s="362"/>
      <c r="L631" s="362"/>
      <c r="M631" s="362"/>
      <c r="N631" s="362"/>
      <c r="O631" s="362"/>
      <c r="P631" s="362"/>
      <c r="Q631" s="362"/>
      <c r="R631" s="362"/>
      <c r="S631" s="362"/>
      <c r="T631" s="362"/>
      <c r="U631" s="362"/>
      <c r="V631" s="362"/>
      <c r="W631" s="362"/>
      <c r="X631" s="362"/>
      <c r="Y631" s="362"/>
      <c r="Z631" s="359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362"/>
      <c r="G632" s="362"/>
      <c r="H632" s="362"/>
      <c r="I632" s="362"/>
      <c r="J632" s="362"/>
      <c r="K632" s="362"/>
      <c r="L632" s="362"/>
      <c r="M632" s="362"/>
      <c r="N632" s="362"/>
      <c r="O632" s="362"/>
      <c r="P632" s="362"/>
      <c r="Q632" s="362"/>
      <c r="R632" s="362"/>
      <c r="S632" s="362"/>
      <c r="T632" s="362"/>
      <c r="U632" s="362"/>
      <c r="V632" s="362"/>
      <c r="W632" s="362"/>
      <c r="X632" s="362"/>
      <c r="Y632" s="362"/>
      <c r="Z632" s="359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  <c r="Z633" s="359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362"/>
      <c r="G634" s="362"/>
      <c r="H634" s="362"/>
      <c r="I634" s="362"/>
      <c r="J634" s="362"/>
      <c r="K634" s="362"/>
      <c r="L634" s="362"/>
      <c r="M634" s="362"/>
      <c r="N634" s="362"/>
      <c r="O634" s="362"/>
      <c r="P634" s="362"/>
      <c r="Q634" s="362"/>
      <c r="R634" s="362"/>
      <c r="S634" s="362"/>
      <c r="T634" s="362"/>
      <c r="U634" s="362"/>
      <c r="V634" s="362"/>
      <c r="W634" s="362"/>
      <c r="X634" s="362"/>
      <c r="Y634" s="362"/>
      <c r="Z634" s="359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362"/>
      <c r="G635" s="362"/>
      <c r="H635" s="362"/>
      <c r="I635" s="362"/>
      <c r="J635" s="362"/>
      <c r="K635" s="362"/>
      <c r="L635" s="362"/>
      <c r="M635" s="362"/>
      <c r="N635" s="362"/>
      <c r="O635" s="362"/>
      <c r="P635" s="362"/>
      <c r="Q635" s="362"/>
      <c r="R635" s="362"/>
      <c r="S635" s="362"/>
      <c r="T635" s="362"/>
      <c r="U635" s="362"/>
      <c r="V635" s="362"/>
      <c r="W635" s="362"/>
      <c r="X635" s="362"/>
      <c r="Y635" s="362"/>
      <c r="Z635" s="359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362"/>
      <c r="G636" s="362"/>
      <c r="H636" s="362"/>
      <c r="I636" s="362"/>
      <c r="J636" s="362"/>
      <c r="K636" s="362"/>
      <c r="L636" s="362"/>
      <c r="M636" s="362"/>
      <c r="N636" s="362"/>
      <c r="O636" s="362"/>
      <c r="P636" s="362"/>
      <c r="Q636" s="362"/>
      <c r="R636" s="362"/>
      <c r="S636" s="362"/>
      <c r="T636" s="362"/>
      <c r="U636" s="362"/>
      <c r="V636" s="362"/>
      <c r="W636" s="362"/>
      <c r="X636" s="362"/>
      <c r="Y636" s="362"/>
      <c r="Z636" s="359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362"/>
      <c r="G637" s="362"/>
      <c r="H637" s="362"/>
      <c r="I637" s="362"/>
      <c r="J637" s="362"/>
      <c r="K637" s="362"/>
      <c r="L637" s="362"/>
      <c r="M637" s="362"/>
      <c r="N637" s="362"/>
      <c r="O637" s="362"/>
      <c r="P637" s="362"/>
      <c r="Q637" s="362"/>
      <c r="R637" s="362"/>
      <c r="S637" s="362"/>
      <c r="T637" s="362"/>
      <c r="U637" s="362"/>
      <c r="V637" s="362"/>
      <c r="W637" s="362"/>
      <c r="X637" s="362"/>
      <c r="Y637" s="362"/>
      <c r="Z637" s="359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362"/>
      <c r="G638" s="362"/>
      <c r="H638" s="362"/>
      <c r="I638" s="362"/>
      <c r="J638" s="362"/>
      <c r="K638" s="362"/>
      <c r="L638" s="362"/>
      <c r="M638" s="362"/>
      <c r="N638" s="362"/>
      <c r="O638" s="362"/>
      <c r="P638" s="362"/>
      <c r="Q638" s="362"/>
      <c r="R638" s="362"/>
      <c r="S638" s="362"/>
      <c r="T638" s="362"/>
      <c r="U638" s="362"/>
      <c r="V638" s="362"/>
      <c r="W638" s="362"/>
      <c r="X638" s="362"/>
      <c r="Y638" s="362"/>
      <c r="Z638" s="359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362"/>
      <c r="G639" s="362"/>
      <c r="H639" s="362"/>
      <c r="I639" s="362"/>
      <c r="J639" s="362"/>
      <c r="K639" s="362"/>
      <c r="L639" s="362"/>
      <c r="M639" s="362"/>
      <c r="N639" s="362"/>
      <c r="O639" s="362"/>
      <c r="P639" s="362"/>
      <c r="Q639" s="362"/>
      <c r="R639" s="362"/>
      <c r="S639" s="362"/>
      <c r="T639" s="362"/>
      <c r="U639" s="362"/>
      <c r="V639" s="362"/>
      <c r="W639" s="362"/>
      <c r="X639" s="362"/>
      <c r="Y639" s="362"/>
      <c r="Z639" s="359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362"/>
      <c r="G640" s="362"/>
      <c r="H640" s="362"/>
      <c r="I640" s="362"/>
      <c r="J640" s="362"/>
      <c r="K640" s="362"/>
      <c r="L640" s="362"/>
      <c r="M640" s="362"/>
      <c r="N640" s="362"/>
      <c r="O640" s="362"/>
      <c r="P640" s="362"/>
      <c r="Q640" s="362"/>
      <c r="R640" s="362"/>
      <c r="S640" s="362"/>
      <c r="T640" s="362"/>
      <c r="U640" s="362"/>
      <c r="V640" s="362"/>
      <c r="W640" s="362"/>
      <c r="X640" s="362"/>
      <c r="Y640" s="362"/>
      <c r="Z640" s="359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362"/>
      <c r="G641" s="362"/>
      <c r="H641" s="362"/>
      <c r="I641" s="362"/>
      <c r="J641" s="362"/>
      <c r="K641" s="362"/>
      <c r="L641" s="362"/>
      <c r="M641" s="362"/>
      <c r="N641" s="362"/>
      <c r="O641" s="362"/>
      <c r="P641" s="362"/>
      <c r="Q641" s="362"/>
      <c r="R641" s="362"/>
      <c r="S641" s="362"/>
      <c r="T641" s="362"/>
      <c r="U641" s="362"/>
      <c r="V641" s="362"/>
      <c r="W641" s="362"/>
      <c r="X641" s="362"/>
      <c r="Y641" s="362"/>
      <c r="Z641" s="359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362"/>
      <c r="G642" s="362"/>
      <c r="H642" s="362"/>
      <c r="I642" s="362"/>
      <c r="J642" s="362"/>
      <c r="K642" s="362"/>
      <c r="L642" s="362"/>
      <c r="M642" s="362"/>
      <c r="N642" s="362"/>
      <c r="O642" s="362"/>
      <c r="P642" s="362"/>
      <c r="Q642" s="362"/>
      <c r="R642" s="362"/>
      <c r="S642" s="362"/>
      <c r="T642" s="362"/>
      <c r="U642" s="362"/>
      <c r="V642" s="362"/>
      <c r="W642" s="362"/>
      <c r="X642" s="362"/>
      <c r="Y642" s="362"/>
      <c r="Z642" s="359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362"/>
      <c r="G643" s="362"/>
      <c r="H643" s="362"/>
      <c r="I643" s="362"/>
      <c r="J643" s="362"/>
      <c r="K643" s="362"/>
      <c r="L643" s="362"/>
      <c r="M643" s="362"/>
      <c r="N643" s="362"/>
      <c r="O643" s="362"/>
      <c r="P643" s="362"/>
      <c r="Q643" s="362"/>
      <c r="R643" s="362"/>
      <c r="S643" s="362"/>
      <c r="T643" s="362"/>
      <c r="U643" s="362"/>
      <c r="V643" s="362"/>
      <c r="W643" s="362"/>
      <c r="X643" s="362"/>
      <c r="Y643" s="362"/>
      <c r="Z643" s="359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362"/>
      <c r="G644" s="362"/>
      <c r="H644" s="362"/>
      <c r="I644" s="362"/>
      <c r="J644" s="362"/>
      <c r="K644" s="362"/>
      <c r="L644" s="362"/>
      <c r="M644" s="362"/>
      <c r="N644" s="362"/>
      <c r="O644" s="362"/>
      <c r="P644" s="362"/>
      <c r="Q644" s="362"/>
      <c r="R644" s="362"/>
      <c r="S644" s="362"/>
      <c r="T644" s="362"/>
      <c r="U644" s="362"/>
      <c r="V644" s="362"/>
      <c r="W644" s="362"/>
      <c r="X644" s="362"/>
      <c r="Y644" s="362"/>
      <c r="Z644" s="359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362"/>
      <c r="G645" s="362"/>
      <c r="H645" s="362"/>
      <c r="I645" s="362"/>
      <c r="J645" s="362"/>
      <c r="K645" s="362"/>
      <c r="L645" s="362"/>
      <c r="M645" s="362"/>
      <c r="N645" s="362"/>
      <c r="O645" s="362"/>
      <c r="P645" s="362"/>
      <c r="Q645" s="362"/>
      <c r="R645" s="362"/>
      <c r="S645" s="362"/>
      <c r="T645" s="362"/>
      <c r="U645" s="362"/>
      <c r="V645" s="362"/>
      <c r="W645" s="362"/>
      <c r="X645" s="362"/>
      <c r="Y645" s="362"/>
      <c r="Z645" s="359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362"/>
      <c r="G646" s="362"/>
      <c r="H646" s="362"/>
      <c r="I646" s="362"/>
      <c r="J646" s="362"/>
      <c r="K646" s="362"/>
      <c r="L646" s="362"/>
      <c r="M646" s="362"/>
      <c r="N646" s="362"/>
      <c r="O646" s="362"/>
      <c r="P646" s="362"/>
      <c r="Q646" s="362"/>
      <c r="R646" s="362"/>
      <c r="S646" s="362"/>
      <c r="T646" s="362"/>
      <c r="U646" s="362"/>
      <c r="V646" s="362"/>
      <c r="W646" s="362"/>
      <c r="X646" s="362"/>
      <c r="Y646" s="362"/>
      <c r="Z646" s="359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362"/>
      <c r="G647" s="362"/>
      <c r="H647" s="362"/>
      <c r="I647" s="362"/>
      <c r="J647" s="362"/>
      <c r="K647" s="362"/>
      <c r="L647" s="362"/>
      <c r="M647" s="362"/>
      <c r="N647" s="362"/>
      <c r="O647" s="362"/>
      <c r="P647" s="362"/>
      <c r="Q647" s="362"/>
      <c r="R647" s="362"/>
      <c r="S647" s="362"/>
      <c r="T647" s="362"/>
      <c r="U647" s="362"/>
      <c r="V647" s="362"/>
      <c r="W647" s="362"/>
      <c r="X647" s="362"/>
      <c r="Y647" s="362"/>
      <c r="Z647" s="359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362"/>
      <c r="G648" s="362"/>
      <c r="H648" s="362"/>
      <c r="I648" s="362"/>
      <c r="J648" s="362"/>
      <c r="K648" s="362"/>
      <c r="L648" s="362"/>
      <c r="M648" s="362"/>
      <c r="N648" s="362"/>
      <c r="O648" s="362"/>
      <c r="P648" s="362"/>
      <c r="Q648" s="362"/>
      <c r="R648" s="362"/>
      <c r="S648" s="362"/>
      <c r="T648" s="362"/>
      <c r="U648" s="362"/>
      <c r="V648" s="362"/>
      <c r="W648" s="362"/>
      <c r="X648" s="362"/>
      <c r="Y648" s="362"/>
      <c r="Z648" s="359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362"/>
      <c r="G649" s="362"/>
      <c r="H649" s="362"/>
      <c r="I649" s="362"/>
      <c r="J649" s="362"/>
      <c r="K649" s="362"/>
      <c r="L649" s="362"/>
      <c r="M649" s="362"/>
      <c r="N649" s="362"/>
      <c r="O649" s="362"/>
      <c r="P649" s="362"/>
      <c r="Q649" s="362"/>
      <c r="R649" s="362"/>
      <c r="S649" s="362"/>
      <c r="T649" s="362"/>
      <c r="U649" s="362"/>
      <c r="V649" s="362"/>
      <c r="W649" s="362"/>
      <c r="X649" s="362"/>
      <c r="Y649" s="362"/>
      <c r="Z649" s="359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362"/>
      <c r="G650" s="362"/>
      <c r="H650" s="362"/>
      <c r="I650" s="362"/>
      <c r="J650" s="362"/>
      <c r="K650" s="362"/>
      <c r="L650" s="362"/>
      <c r="M650" s="362"/>
      <c r="N650" s="362"/>
      <c r="O650" s="362"/>
      <c r="P650" s="362"/>
      <c r="Q650" s="362"/>
      <c r="R650" s="362"/>
      <c r="S650" s="362"/>
      <c r="T650" s="362"/>
      <c r="U650" s="362"/>
      <c r="V650" s="362"/>
      <c r="W650" s="362"/>
      <c r="X650" s="362"/>
      <c r="Y650" s="362"/>
      <c r="Z650" s="359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362"/>
      <c r="G651" s="362"/>
      <c r="H651" s="362"/>
      <c r="I651" s="362"/>
      <c r="J651" s="362"/>
      <c r="K651" s="362"/>
      <c r="L651" s="362"/>
      <c r="M651" s="362"/>
      <c r="N651" s="362"/>
      <c r="O651" s="362"/>
      <c r="P651" s="362"/>
      <c r="Q651" s="362"/>
      <c r="R651" s="362"/>
      <c r="S651" s="362"/>
      <c r="T651" s="362"/>
      <c r="U651" s="362"/>
      <c r="V651" s="362"/>
      <c r="W651" s="362"/>
      <c r="X651" s="362"/>
      <c r="Y651" s="362"/>
      <c r="Z651" s="359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362"/>
      <c r="G652" s="362"/>
      <c r="H652" s="362"/>
      <c r="I652" s="362"/>
      <c r="J652" s="362"/>
      <c r="K652" s="362"/>
      <c r="L652" s="362"/>
      <c r="M652" s="362"/>
      <c r="N652" s="362"/>
      <c r="O652" s="362"/>
      <c r="P652" s="362"/>
      <c r="Q652" s="362"/>
      <c r="R652" s="362"/>
      <c r="S652" s="362"/>
      <c r="T652" s="362"/>
      <c r="U652" s="362"/>
      <c r="V652" s="362"/>
      <c r="W652" s="362"/>
      <c r="X652" s="362"/>
      <c r="Y652" s="362"/>
      <c r="Z652" s="359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362"/>
      <c r="G653" s="362"/>
      <c r="H653" s="362"/>
      <c r="I653" s="362"/>
      <c r="J653" s="362"/>
      <c r="K653" s="362"/>
      <c r="L653" s="362"/>
      <c r="M653" s="362"/>
      <c r="N653" s="362"/>
      <c r="O653" s="362"/>
      <c r="P653" s="362"/>
      <c r="Q653" s="362"/>
      <c r="R653" s="362"/>
      <c r="S653" s="362"/>
      <c r="T653" s="362"/>
      <c r="U653" s="362"/>
      <c r="V653" s="362"/>
      <c r="W653" s="362"/>
      <c r="X653" s="362"/>
      <c r="Y653" s="362"/>
      <c r="Z653" s="359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362"/>
      <c r="G654" s="362"/>
      <c r="H654" s="362"/>
      <c r="I654" s="362"/>
      <c r="J654" s="362"/>
      <c r="K654" s="362"/>
      <c r="L654" s="362"/>
      <c r="M654" s="362"/>
      <c r="N654" s="362"/>
      <c r="O654" s="362"/>
      <c r="P654" s="362"/>
      <c r="Q654" s="362"/>
      <c r="R654" s="362"/>
      <c r="S654" s="362"/>
      <c r="T654" s="362"/>
      <c r="U654" s="362"/>
      <c r="V654" s="362"/>
      <c r="W654" s="362"/>
      <c r="X654" s="362"/>
      <c r="Y654" s="362"/>
      <c r="Z654" s="359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362"/>
      <c r="G655" s="362"/>
      <c r="H655" s="362"/>
      <c r="I655" s="362"/>
      <c r="J655" s="362"/>
      <c r="K655" s="362"/>
      <c r="L655" s="362"/>
      <c r="M655" s="362"/>
      <c r="N655" s="362"/>
      <c r="O655" s="362"/>
      <c r="P655" s="362"/>
      <c r="Q655" s="362"/>
      <c r="R655" s="362"/>
      <c r="S655" s="362"/>
      <c r="T655" s="362"/>
      <c r="U655" s="362"/>
      <c r="V655" s="362"/>
      <c r="W655" s="362"/>
      <c r="X655" s="362"/>
      <c r="Y655" s="362"/>
      <c r="Z655" s="359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362"/>
      <c r="G656" s="362"/>
      <c r="H656" s="362"/>
      <c r="I656" s="362"/>
      <c r="J656" s="362"/>
      <c r="K656" s="362"/>
      <c r="L656" s="362"/>
      <c r="M656" s="362"/>
      <c r="N656" s="362"/>
      <c r="O656" s="362"/>
      <c r="P656" s="362"/>
      <c r="Q656" s="362"/>
      <c r="R656" s="362"/>
      <c r="S656" s="362"/>
      <c r="T656" s="362"/>
      <c r="U656" s="362"/>
      <c r="V656" s="362"/>
      <c r="W656" s="362"/>
      <c r="X656" s="362"/>
      <c r="Y656" s="362"/>
      <c r="Z656" s="359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362"/>
      <c r="G657" s="362"/>
      <c r="H657" s="362"/>
      <c r="I657" s="362"/>
      <c r="J657" s="362"/>
      <c r="K657" s="362"/>
      <c r="L657" s="362"/>
      <c r="M657" s="362"/>
      <c r="N657" s="362"/>
      <c r="O657" s="362"/>
      <c r="P657" s="362"/>
      <c r="Q657" s="362"/>
      <c r="R657" s="362"/>
      <c r="S657" s="362"/>
      <c r="T657" s="362"/>
      <c r="U657" s="362"/>
      <c r="V657" s="362"/>
      <c r="W657" s="362"/>
      <c r="X657" s="362"/>
      <c r="Y657" s="362"/>
      <c r="Z657" s="359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362"/>
      <c r="G658" s="362"/>
      <c r="H658" s="362"/>
      <c r="I658" s="362"/>
      <c r="J658" s="362"/>
      <c r="K658" s="362"/>
      <c r="L658" s="362"/>
      <c r="M658" s="362"/>
      <c r="N658" s="362"/>
      <c r="O658" s="362"/>
      <c r="P658" s="362"/>
      <c r="Q658" s="362"/>
      <c r="R658" s="362"/>
      <c r="S658" s="362"/>
      <c r="T658" s="362"/>
      <c r="U658" s="362"/>
      <c r="V658" s="362"/>
      <c r="W658" s="362"/>
      <c r="X658" s="362"/>
      <c r="Y658" s="362"/>
      <c r="Z658" s="359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362"/>
      <c r="G659" s="362"/>
      <c r="H659" s="362"/>
      <c r="I659" s="362"/>
      <c r="J659" s="362"/>
      <c r="K659" s="362"/>
      <c r="L659" s="362"/>
      <c r="M659" s="362"/>
      <c r="N659" s="362"/>
      <c r="O659" s="362"/>
      <c r="P659" s="362"/>
      <c r="Q659" s="362"/>
      <c r="R659" s="362"/>
      <c r="S659" s="362"/>
      <c r="T659" s="362"/>
      <c r="U659" s="362"/>
      <c r="V659" s="362"/>
      <c r="W659" s="362"/>
      <c r="X659" s="362"/>
      <c r="Y659" s="362"/>
      <c r="Z659" s="359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362"/>
      <c r="G660" s="362"/>
      <c r="H660" s="362"/>
      <c r="I660" s="362"/>
      <c r="J660" s="362"/>
      <c r="K660" s="362"/>
      <c r="L660" s="362"/>
      <c r="M660" s="362"/>
      <c r="N660" s="362"/>
      <c r="O660" s="362"/>
      <c r="P660" s="362"/>
      <c r="Q660" s="362"/>
      <c r="R660" s="362"/>
      <c r="S660" s="362"/>
      <c r="T660" s="362"/>
      <c r="U660" s="362"/>
      <c r="V660" s="362"/>
      <c r="W660" s="362"/>
      <c r="X660" s="362"/>
      <c r="Y660" s="362"/>
      <c r="Z660" s="359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362"/>
      <c r="G661" s="362"/>
      <c r="H661" s="362"/>
      <c r="I661" s="362"/>
      <c r="J661" s="362"/>
      <c r="K661" s="362"/>
      <c r="L661" s="362"/>
      <c r="M661" s="362"/>
      <c r="N661" s="362"/>
      <c r="O661" s="362"/>
      <c r="P661" s="362"/>
      <c r="Q661" s="362"/>
      <c r="R661" s="362"/>
      <c r="S661" s="362"/>
      <c r="T661" s="362"/>
      <c r="U661" s="362"/>
      <c r="V661" s="362"/>
      <c r="W661" s="362"/>
      <c r="X661" s="362"/>
      <c r="Y661" s="362"/>
      <c r="Z661" s="359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362"/>
      <c r="G662" s="362"/>
      <c r="H662" s="362"/>
      <c r="I662" s="362"/>
      <c r="J662" s="362"/>
      <c r="K662" s="362"/>
      <c r="L662" s="362"/>
      <c r="M662" s="362"/>
      <c r="N662" s="362"/>
      <c r="O662" s="362"/>
      <c r="P662" s="362"/>
      <c r="Q662" s="362"/>
      <c r="R662" s="362"/>
      <c r="S662" s="362"/>
      <c r="T662" s="362"/>
      <c r="U662" s="362"/>
      <c r="V662" s="362"/>
      <c r="W662" s="362"/>
      <c r="X662" s="362"/>
      <c r="Y662" s="362"/>
      <c r="Z662" s="359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362"/>
      <c r="G663" s="362"/>
      <c r="H663" s="362"/>
      <c r="I663" s="362"/>
      <c r="J663" s="362"/>
      <c r="K663" s="362"/>
      <c r="L663" s="362"/>
      <c r="M663" s="362"/>
      <c r="N663" s="362"/>
      <c r="O663" s="362"/>
      <c r="P663" s="362"/>
      <c r="Q663" s="362"/>
      <c r="R663" s="362"/>
      <c r="S663" s="362"/>
      <c r="T663" s="362"/>
      <c r="U663" s="362"/>
      <c r="V663" s="362"/>
      <c r="W663" s="362"/>
      <c r="X663" s="362"/>
      <c r="Y663" s="362"/>
      <c r="Z663" s="359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362"/>
      <c r="G664" s="362"/>
      <c r="H664" s="362"/>
      <c r="I664" s="362"/>
      <c r="J664" s="362"/>
      <c r="K664" s="362"/>
      <c r="L664" s="362"/>
      <c r="M664" s="362"/>
      <c r="N664" s="362"/>
      <c r="O664" s="362"/>
      <c r="P664" s="362"/>
      <c r="Q664" s="362"/>
      <c r="R664" s="362"/>
      <c r="S664" s="362"/>
      <c r="T664" s="362"/>
      <c r="U664" s="362"/>
      <c r="V664" s="362"/>
      <c r="W664" s="362"/>
      <c r="X664" s="362"/>
      <c r="Y664" s="362"/>
      <c r="Z664" s="359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362"/>
      <c r="G665" s="362"/>
      <c r="H665" s="362"/>
      <c r="I665" s="362"/>
      <c r="J665" s="362"/>
      <c r="K665" s="362"/>
      <c r="L665" s="362"/>
      <c r="M665" s="362"/>
      <c r="N665" s="362"/>
      <c r="O665" s="362"/>
      <c r="P665" s="362"/>
      <c r="Q665" s="362"/>
      <c r="R665" s="362"/>
      <c r="S665" s="362"/>
      <c r="T665" s="362"/>
      <c r="U665" s="362"/>
      <c r="V665" s="362"/>
      <c r="W665" s="362"/>
      <c r="X665" s="362"/>
      <c r="Y665" s="362"/>
      <c r="Z665" s="359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  <c r="Z666" s="359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362"/>
      <c r="G667" s="362"/>
      <c r="H667" s="362"/>
      <c r="I667" s="362"/>
      <c r="J667" s="362"/>
      <c r="K667" s="362"/>
      <c r="L667" s="362"/>
      <c r="M667" s="362"/>
      <c r="N667" s="362"/>
      <c r="O667" s="362"/>
      <c r="P667" s="362"/>
      <c r="Q667" s="362"/>
      <c r="R667" s="362"/>
      <c r="S667" s="362"/>
      <c r="T667" s="362"/>
      <c r="U667" s="362"/>
      <c r="V667" s="362"/>
      <c r="W667" s="362"/>
      <c r="X667" s="362"/>
      <c r="Y667" s="362"/>
      <c r="Z667" s="359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362"/>
      <c r="G668" s="362"/>
      <c r="H668" s="362"/>
      <c r="I668" s="362"/>
      <c r="J668" s="362"/>
      <c r="K668" s="362"/>
      <c r="L668" s="362"/>
      <c r="M668" s="362"/>
      <c r="N668" s="362"/>
      <c r="O668" s="362"/>
      <c r="P668" s="362"/>
      <c r="Q668" s="362"/>
      <c r="R668" s="362"/>
      <c r="S668" s="362"/>
      <c r="T668" s="362"/>
      <c r="U668" s="362"/>
      <c r="V668" s="362"/>
      <c r="W668" s="362"/>
      <c r="X668" s="362"/>
      <c r="Y668" s="362"/>
      <c r="Z668" s="359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362"/>
      <c r="G669" s="362"/>
      <c r="H669" s="362"/>
      <c r="I669" s="362"/>
      <c r="J669" s="362"/>
      <c r="K669" s="362"/>
      <c r="L669" s="362"/>
      <c r="M669" s="362"/>
      <c r="N669" s="362"/>
      <c r="O669" s="362"/>
      <c r="P669" s="362"/>
      <c r="Q669" s="362"/>
      <c r="R669" s="362"/>
      <c r="S669" s="362"/>
      <c r="T669" s="362"/>
      <c r="U669" s="362"/>
      <c r="V669" s="362"/>
      <c r="W669" s="362"/>
      <c r="X669" s="362"/>
      <c r="Y669" s="362"/>
      <c r="Z669" s="359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362"/>
      <c r="G670" s="362"/>
      <c r="H670" s="362"/>
      <c r="I670" s="362"/>
      <c r="J670" s="362"/>
      <c r="K670" s="362"/>
      <c r="L670" s="362"/>
      <c r="M670" s="362"/>
      <c r="N670" s="362"/>
      <c r="O670" s="362"/>
      <c r="P670" s="362"/>
      <c r="Q670" s="362"/>
      <c r="R670" s="362"/>
      <c r="S670" s="362"/>
      <c r="T670" s="362"/>
      <c r="U670" s="362"/>
      <c r="V670" s="362"/>
      <c r="W670" s="362"/>
      <c r="X670" s="362"/>
      <c r="Y670" s="362"/>
      <c r="Z670" s="359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362"/>
      <c r="G671" s="362"/>
      <c r="H671" s="362"/>
      <c r="I671" s="362"/>
      <c r="J671" s="362"/>
      <c r="K671" s="362"/>
      <c r="L671" s="362"/>
      <c r="M671" s="362"/>
      <c r="N671" s="362"/>
      <c r="O671" s="362"/>
      <c r="P671" s="362"/>
      <c r="Q671" s="362"/>
      <c r="R671" s="362"/>
      <c r="S671" s="362"/>
      <c r="T671" s="362"/>
      <c r="U671" s="362"/>
      <c r="V671" s="362"/>
      <c r="W671" s="362"/>
      <c r="X671" s="362"/>
      <c r="Y671" s="362"/>
      <c r="Z671" s="359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362"/>
      <c r="G672" s="362"/>
      <c r="H672" s="362"/>
      <c r="I672" s="362"/>
      <c r="J672" s="362"/>
      <c r="K672" s="362"/>
      <c r="L672" s="362"/>
      <c r="M672" s="362"/>
      <c r="N672" s="362"/>
      <c r="O672" s="362"/>
      <c r="P672" s="362"/>
      <c r="Q672" s="362"/>
      <c r="R672" s="362"/>
      <c r="S672" s="362"/>
      <c r="T672" s="362"/>
      <c r="U672" s="362"/>
      <c r="V672" s="362"/>
      <c r="W672" s="362"/>
      <c r="X672" s="362"/>
      <c r="Y672" s="362"/>
      <c r="Z672" s="359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362"/>
      <c r="G673" s="362"/>
      <c r="H673" s="362"/>
      <c r="I673" s="362"/>
      <c r="J673" s="362"/>
      <c r="K673" s="362"/>
      <c r="L673" s="362"/>
      <c r="M673" s="362"/>
      <c r="N673" s="362"/>
      <c r="O673" s="362"/>
      <c r="P673" s="362"/>
      <c r="Q673" s="362"/>
      <c r="R673" s="362"/>
      <c r="S673" s="362"/>
      <c r="T673" s="362"/>
      <c r="U673" s="362"/>
      <c r="V673" s="362"/>
      <c r="W673" s="362"/>
      <c r="X673" s="362"/>
      <c r="Y673" s="362"/>
      <c r="Z673" s="359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362"/>
      <c r="G674" s="362"/>
      <c r="H674" s="362"/>
      <c r="I674" s="362"/>
      <c r="J674" s="362"/>
      <c r="K674" s="362"/>
      <c r="L674" s="362"/>
      <c r="M674" s="362"/>
      <c r="N674" s="362"/>
      <c r="O674" s="362"/>
      <c r="P674" s="362"/>
      <c r="Q674" s="362"/>
      <c r="R674" s="362"/>
      <c r="S674" s="362"/>
      <c r="T674" s="362"/>
      <c r="U674" s="362"/>
      <c r="V674" s="362"/>
      <c r="W674" s="362"/>
      <c r="X674" s="362"/>
      <c r="Y674" s="362"/>
      <c r="Z674" s="359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362"/>
      <c r="G675" s="362"/>
      <c r="H675" s="362"/>
      <c r="I675" s="362"/>
      <c r="J675" s="362"/>
      <c r="K675" s="362"/>
      <c r="L675" s="362"/>
      <c r="M675" s="362"/>
      <c r="N675" s="362"/>
      <c r="O675" s="362"/>
      <c r="P675" s="362"/>
      <c r="Q675" s="362"/>
      <c r="R675" s="362"/>
      <c r="S675" s="362"/>
      <c r="T675" s="362"/>
      <c r="U675" s="362"/>
      <c r="V675" s="362"/>
      <c r="W675" s="362"/>
      <c r="X675" s="362"/>
      <c r="Y675" s="362"/>
      <c r="Z675" s="359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362"/>
      <c r="G676" s="362"/>
      <c r="H676" s="362"/>
      <c r="I676" s="362"/>
      <c r="J676" s="362"/>
      <c r="K676" s="362"/>
      <c r="L676" s="362"/>
      <c r="M676" s="362"/>
      <c r="N676" s="362"/>
      <c r="O676" s="362"/>
      <c r="P676" s="362"/>
      <c r="Q676" s="362"/>
      <c r="R676" s="362"/>
      <c r="S676" s="362"/>
      <c r="T676" s="362"/>
      <c r="U676" s="362"/>
      <c r="V676" s="362"/>
      <c r="W676" s="362"/>
      <c r="X676" s="362"/>
      <c r="Y676" s="362"/>
      <c r="Z676" s="359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362"/>
      <c r="G677" s="362"/>
      <c r="H677" s="362"/>
      <c r="I677" s="362"/>
      <c r="J677" s="362"/>
      <c r="K677" s="362"/>
      <c r="L677" s="362"/>
      <c r="M677" s="362"/>
      <c r="N677" s="362"/>
      <c r="O677" s="362"/>
      <c r="P677" s="362"/>
      <c r="Q677" s="362"/>
      <c r="R677" s="362"/>
      <c r="S677" s="362"/>
      <c r="T677" s="362"/>
      <c r="U677" s="362"/>
      <c r="V677" s="362"/>
      <c r="W677" s="362"/>
      <c r="X677" s="362"/>
      <c r="Y677" s="362"/>
      <c r="Z677" s="359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362"/>
      <c r="G678" s="362"/>
      <c r="H678" s="362"/>
      <c r="I678" s="362"/>
      <c r="J678" s="362"/>
      <c r="K678" s="362"/>
      <c r="L678" s="362"/>
      <c r="M678" s="362"/>
      <c r="N678" s="362"/>
      <c r="O678" s="362"/>
      <c r="P678" s="362"/>
      <c r="Q678" s="362"/>
      <c r="R678" s="362"/>
      <c r="S678" s="362"/>
      <c r="T678" s="362"/>
      <c r="U678" s="362"/>
      <c r="V678" s="362"/>
      <c r="W678" s="362"/>
      <c r="X678" s="362"/>
      <c r="Y678" s="362"/>
      <c r="Z678" s="359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362"/>
      <c r="G679" s="362"/>
      <c r="H679" s="362"/>
      <c r="I679" s="362"/>
      <c r="J679" s="362"/>
      <c r="K679" s="362"/>
      <c r="L679" s="362"/>
      <c r="M679" s="362"/>
      <c r="N679" s="362"/>
      <c r="O679" s="362"/>
      <c r="P679" s="362"/>
      <c r="Q679" s="362"/>
      <c r="R679" s="362"/>
      <c r="S679" s="362"/>
      <c r="T679" s="362"/>
      <c r="U679" s="362"/>
      <c r="V679" s="362"/>
      <c r="W679" s="362"/>
      <c r="X679" s="362"/>
      <c r="Y679" s="362"/>
      <c r="Z679" s="359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362"/>
      <c r="G680" s="362"/>
      <c r="H680" s="362"/>
      <c r="I680" s="362"/>
      <c r="J680" s="362"/>
      <c r="K680" s="362"/>
      <c r="L680" s="362"/>
      <c r="M680" s="362"/>
      <c r="N680" s="362"/>
      <c r="O680" s="362"/>
      <c r="P680" s="362"/>
      <c r="Q680" s="362"/>
      <c r="R680" s="362"/>
      <c r="S680" s="362"/>
      <c r="T680" s="362"/>
      <c r="U680" s="362"/>
      <c r="V680" s="362"/>
      <c r="W680" s="362"/>
      <c r="X680" s="362"/>
      <c r="Y680" s="362"/>
      <c r="Z680" s="359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362"/>
      <c r="G681" s="362"/>
      <c r="H681" s="362"/>
      <c r="I681" s="362"/>
      <c r="J681" s="362"/>
      <c r="K681" s="362"/>
      <c r="L681" s="362"/>
      <c r="M681" s="362"/>
      <c r="N681" s="362"/>
      <c r="O681" s="362"/>
      <c r="P681" s="362"/>
      <c r="Q681" s="362"/>
      <c r="R681" s="362"/>
      <c r="S681" s="362"/>
      <c r="T681" s="362"/>
      <c r="U681" s="362"/>
      <c r="V681" s="362"/>
      <c r="W681" s="362"/>
      <c r="X681" s="362"/>
      <c r="Y681" s="362"/>
      <c r="Z681" s="359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362"/>
      <c r="G682" s="362"/>
      <c r="H682" s="362"/>
      <c r="I682" s="362"/>
      <c r="J682" s="362"/>
      <c r="K682" s="362"/>
      <c r="L682" s="362"/>
      <c r="M682" s="362"/>
      <c r="N682" s="362"/>
      <c r="O682" s="362"/>
      <c r="P682" s="362"/>
      <c r="Q682" s="362"/>
      <c r="R682" s="362"/>
      <c r="S682" s="362"/>
      <c r="T682" s="362"/>
      <c r="U682" s="362"/>
      <c r="V682" s="362"/>
      <c r="W682" s="362"/>
      <c r="X682" s="362"/>
      <c r="Y682" s="362"/>
      <c r="Z682" s="359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362"/>
      <c r="G683" s="362"/>
      <c r="H683" s="362"/>
      <c r="I683" s="362"/>
      <c r="J683" s="362"/>
      <c r="K683" s="362"/>
      <c r="L683" s="362"/>
      <c r="M683" s="362"/>
      <c r="N683" s="362"/>
      <c r="O683" s="362"/>
      <c r="P683" s="362"/>
      <c r="Q683" s="362"/>
      <c r="R683" s="362"/>
      <c r="S683" s="362"/>
      <c r="T683" s="362"/>
      <c r="U683" s="362"/>
      <c r="V683" s="362"/>
      <c r="W683" s="362"/>
      <c r="X683" s="362"/>
      <c r="Y683" s="362"/>
      <c r="Z683" s="359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362"/>
      <c r="G684" s="362"/>
      <c r="H684" s="362"/>
      <c r="I684" s="362"/>
      <c r="J684" s="362"/>
      <c r="K684" s="362"/>
      <c r="L684" s="362"/>
      <c r="M684" s="362"/>
      <c r="N684" s="362"/>
      <c r="O684" s="362"/>
      <c r="P684" s="362"/>
      <c r="Q684" s="362"/>
      <c r="R684" s="362"/>
      <c r="S684" s="362"/>
      <c r="T684" s="362"/>
      <c r="U684" s="362"/>
      <c r="V684" s="362"/>
      <c r="W684" s="362"/>
      <c r="X684" s="362"/>
      <c r="Y684" s="362"/>
      <c r="Z684" s="359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362"/>
      <c r="G685" s="362"/>
      <c r="H685" s="362"/>
      <c r="I685" s="362"/>
      <c r="J685" s="362"/>
      <c r="K685" s="362"/>
      <c r="L685" s="362"/>
      <c r="M685" s="362"/>
      <c r="N685" s="362"/>
      <c r="O685" s="362"/>
      <c r="P685" s="362"/>
      <c r="Q685" s="362"/>
      <c r="R685" s="362"/>
      <c r="S685" s="362"/>
      <c r="T685" s="362"/>
      <c r="U685" s="362"/>
      <c r="V685" s="362"/>
      <c r="W685" s="362"/>
      <c r="X685" s="362"/>
      <c r="Y685" s="362"/>
      <c r="Z685" s="359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362"/>
      <c r="G686" s="362"/>
      <c r="H686" s="362"/>
      <c r="I686" s="362"/>
      <c r="J686" s="362"/>
      <c r="K686" s="362"/>
      <c r="L686" s="362"/>
      <c r="M686" s="362"/>
      <c r="N686" s="362"/>
      <c r="O686" s="362"/>
      <c r="P686" s="362"/>
      <c r="Q686" s="362"/>
      <c r="R686" s="362"/>
      <c r="S686" s="362"/>
      <c r="T686" s="362"/>
      <c r="U686" s="362"/>
      <c r="V686" s="362"/>
      <c r="W686" s="362"/>
      <c r="X686" s="362"/>
      <c r="Y686" s="362"/>
      <c r="Z686" s="359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362"/>
      <c r="G687" s="362"/>
      <c r="H687" s="362"/>
      <c r="I687" s="362"/>
      <c r="J687" s="362"/>
      <c r="K687" s="362"/>
      <c r="L687" s="362"/>
      <c r="M687" s="362"/>
      <c r="N687" s="362"/>
      <c r="O687" s="362"/>
      <c r="P687" s="362"/>
      <c r="Q687" s="362"/>
      <c r="R687" s="362"/>
      <c r="S687" s="362"/>
      <c r="T687" s="362"/>
      <c r="U687" s="362"/>
      <c r="V687" s="362"/>
      <c r="W687" s="362"/>
      <c r="X687" s="362"/>
      <c r="Y687" s="362"/>
      <c r="Z687" s="359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362"/>
      <c r="G688" s="362"/>
      <c r="H688" s="362"/>
      <c r="I688" s="362"/>
      <c r="J688" s="362"/>
      <c r="K688" s="362"/>
      <c r="L688" s="362"/>
      <c r="M688" s="362"/>
      <c r="N688" s="362"/>
      <c r="O688" s="362"/>
      <c r="P688" s="362"/>
      <c r="Q688" s="362"/>
      <c r="R688" s="362"/>
      <c r="S688" s="362"/>
      <c r="T688" s="362"/>
      <c r="U688" s="362"/>
      <c r="V688" s="362"/>
      <c r="W688" s="362"/>
      <c r="X688" s="362"/>
      <c r="Y688" s="362"/>
      <c r="Z688" s="359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362"/>
      <c r="G689" s="362"/>
      <c r="H689" s="362"/>
      <c r="I689" s="362"/>
      <c r="J689" s="362"/>
      <c r="K689" s="362"/>
      <c r="L689" s="362"/>
      <c r="M689" s="362"/>
      <c r="N689" s="362"/>
      <c r="O689" s="362"/>
      <c r="P689" s="362"/>
      <c r="Q689" s="362"/>
      <c r="R689" s="362"/>
      <c r="S689" s="362"/>
      <c r="T689" s="362"/>
      <c r="U689" s="362"/>
      <c r="V689" s="362"/>
      <c r="W689" s="362"/>
      <c r="X689" s="362"/>
      <c r="Y689" s="362"/>
      <c r="Z689" s="359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362"/>
      <c r="G690" s="362"/>
      <c r="H690" s="362"/>
      <c r="I690" s="362"/>
      <c r="J690" s="362"/>
      <c r="K690" s="362"/>
      <c r="L690" s="362"/>
      <c r="M690" s="362"/>
      <c r="N690" s="362"/>
      <c r="O690" s="362"/>
      <c r="P690" s="362"/>
      <c r="Q690" s="362"/>
      <c r="R690" s="362"/>
      <c r="S690" s="362"/>
      <c r="T690" s="362"/>
      <c r="U690" s="362"/>
      <c r="V690" s="362"/>
      <c r="W690" s="362"/>
      <c r="X690" s="362"/>
      <c r="Y690" s="362"/>
      <c r="Z690" s="359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362"/>
      <c r="G691" s="362"/>
      <c r="H691" s="362"/>
      <c r="I691" s="362"/>
      <c r="J691" s="362"/>
      <c r="K691" s="362"/>
      <c r="L691" s="362"/>
      <c r="M691" s="362"/>
      <c r="N691" s="362"/>
      <c r="O691" s="362"/>
      <c r="P691" s="362"/>
      <c r="Q691" s="362"/>
      <c r="R691" s="362"/>
      <c r="S691" s="362"/>
      <c r="T691" s="362"/>
      <c r="U691" s="362"/>
      <c r="V691" s="362"/>
      <c r="W691" s="362"/>
      <c r="X691" s="362"/>
      <c r="Y691" s="362"/>
      <c r="Z691" s="359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362"/>
      <c r="G692" s="362"/>
      <c r="H692" s="362"/>
      <c r="I692" s="362"/>
      <c r="J692" s="362"/>
      <c r="K692" s="362"/>
      <c r="L692" s="362"/>
      <c r="M692" s="362"/>
      <c r="N692" s="362"/>
      <c r="O692" s="362"/>
      <c r="P692" s="362"/>
      <c r="Q692" s="362"/>
      <c r="R692" s="362"/>
      <c r="S692" s="362"/>
      <c r="T692" s="362"/>
      <c r="U692" s="362"/>
      <c r="V692" s="362"/>
      <c r="W692" s="362"/>
      <c r="X692" s="362"/>
      <c r="Y692" s="362"/>
      <c r="Z692" s="359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362"/>
      <c r="G693" s="362"/>
      <c r="H693" s="362"/>
      <c r="I693" s="362"/>
      <c r="J693" s="362"/>
      <c r="K693" s="362"/>
      <c r="L693" s="362"/>
      <c r="M693" s="362"/>
      <c r="N693" s="362"/>
      <c r="O693" s="362"/>
      <c r="P693" s="362"/>
      <c r="Q693" s="362"/>
      <c r="R693" s="362"/>
      <c r="S693" s="362"/>
      <c r="T693" s="362"/>
      <c r="U693" s="362"/>
      <c r="V693" s="362"/>
      <c r="W693" s="362"/>
      <c r="X693" s="362"/>
      <c r="Y693" s="362"/>
      <c r="Z693" s="359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362"/>
      <c r="G694" s="362"/>
      <c r="H694" s="362"/>
      <c r="I694" s="362"/>
      <c r="J694" s="362"/>
      <c r="K694" s="362"/>
      <c r="L694" s="362"/>
      <c r="M694" s="362"/>
      <c r="N694" s="362"/>
      <c r="O694" s="362"/>
      <c r="P694" s="362"/>
      <c r="Q694" s="362"/>
      <c r="R694" s="362"/>
      <c r="S694" s="362"/>
      <c r="T694" s="362"/>
      <c r="U694" s="362"/>
      <c r="V694" s="362"/>
      <c r="W694" s="362"/>
      <c r="X694" s="362"/>
      <c r="Y694" s="362"/>
      <c r="Z694" s="359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362"/>
      <c r="G695" s="362"/>
      <c r="H695" s="362"/>
      <c r="I695" s="362"/>
      <c r="J695" s="362"/>
      <c r="K695" s="362"/>
      <c r="L695" s="362"/>
      <c r="M695" s="362"/>
      <c r="N695" s="362"/>
      <c r="O695" s="362"/>
      <c r="P695" s="362"/>
      <c r="Q695" s="362"/>
      <c r="R695" s="362"/>
      <c r="S695" s="362"/>
      <c r="T695" s="362"/>
      <c r="U695" s="362"/>
      <c r="V695" s="362"/>
      <c r="W695" s="362"/>
      <c r="X695" s="362"/>
      <c r="Y695" s="362"/>
      <c r="Z695" s="359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362"/>
      <c r="G696" s="362"/>
      <c r="H696" s="362"/>
      <c r="I696" s="362"/>
      <c r="J696" s="362"/>
      <c r="K696" s="362"/>
      <c r="L696" s="362"/>
      <c r="M696" s="362"/>
      <c r="N696" s="362"/>
      <c r="O696" s="362"/>
      <c r="P696" s="362"/>
      <c r="Q696" s="362"/>
      <c r="R696" s="362"/>
      <c r="S696" s="362"/>
      <c r="T696" s="362"/>
      <c r="U696" s="362"/>
      <c r="V696" s="362"/>
      <c r="W696" s="362"/>
      <c r="X696" s="362"/>
      <c r="Y696" s="362"/>
      <c r="Z696" s="359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362"/>
      <c r="G697" s="362"/>
      <c r="H697" s="362"/>
      <c r="I697" s="362"/>
      <c r="J697" s="362"/>
      <c r="K697" s="362"/>
      <c r="L697" s="362"/>
      <c r="M697" s="362"/>
      <c r="N697" s="362"/>
      <c r="O697" s="362"/>
      <c r="P697" s="362"/>
      <c r="Q697" s="362"/>
      <c r="R697" s="362"/>
      <c r="S697" s="362"/>
      <c r="T697" s="362"/>
      <c r="U697" s="362"/>
      <c r="V697" s="362"/>
      <c r="W697" s="362"/>
      <c r="X697" s="362"/>
      <c r="Y697" s="362"/>
      <c r="Z697" s="359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362"/>
      <c r="G698" s="362"/>
      <c r="H698" s="362"/>
      <c r="I698" s="362"/>
      <c r="J698" s="362"/>
      <c r="K698" s="362"/>
      <c r="L698" s="362"/>
      <c r="M698" s="362"/>
      <c r="N698" s="362"/>
      <c r="O698" s="362"/>
      <c r="P698" s="362"/>
      <c r="Q698" s="362"/>
      <c r="R698" s="362"/>
      <c r="S698" s="362"/>
      <c r="T698" s="362"/>
      <c r="U698" s="362"/>
      <c r="V698" s="362"/>
      <c r="W698" s="362"/>
      <c r="X698" s="362"/>
      <c r="Y698" s="362"/>
      <c r="Z698" s="359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362"/>
      <c r="G699" s="362"/>
      <c r="H699" s="362"/>
      <c r="I699" s="362"/>
      <c r="J699" s="362"/>
      <c r="K699" s="362"/>
      <c r="L699" s="362"/>
      <c r="M699" s="362"/>
      <c r="N699" s="362"/>
      <c r="O699" s="362"/>
      <c r="P699" s="362"/>
      <c r="Q699" s="362"/>
      <c r="R699" s="362"/>
      <c r="S699" s="362"/>
      <c r="T699" s="362"/>
      <c r="U699" s="362"/>
      <c r="V699" s="362"/>
      <c r="W699" s="362"/>
      <c r="X699" s="362"/>
      <c r="Y699" s="362"/>
      <c r="Z699" s="359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362"/>
      <c r="G700" s="362"/>
      <c r="H700" s="362"/>
      <c r="I700" s="362"/>
      <c r="J700" s="362"/>
      <c r="K700" s="362"/>
      <c r="L700" s="362"/>
      <c r="M700" s="362"/>
      <c r="N700" s="362"/>
      <c r="O700" s="362"/>
      <c r="P700" s="362"/>
      <c r="Q700" s="362"/>
      <c r="R700" s="362"/>
      <c r="S700" s="362"/>
      <c r="T700" s="362"/>
      <c r="U700" s="362"/>
      <c r="V700" s="362"/>
      <c r="W700" s="362"/>
      <c r="X700" s="362"/>
      <c r="Y700" s="362"/>
      <c r="Z700" s="359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362"/>
      <c r="G701" s="362"/>
      <c r="H701" s="362"/>
      <c r="I701" s="362"/>
      <c r="J701" s="362"/>
      <c r="K701" s="362"/>
      <c r="L701" s="362"/>
      <c r="M701" s="362"/>
      <c r="N701" s="362"/>
      <c r="O701" s="362"/>
      <c r="P701" s="362"/>
      <c r="Q701" s="362"/>
      <c r="R701" s="362"/>
      <c r="S701" s="362"/>
      <c r="T701" s="362"/>
      <c r="U701" s="362"/>
      <c r="V701" s="362"/>
      <c r="W701" s="362"/>
      <c r="X701" s="362"/>
      <c r="Y701" s="362"/>
      <c r="Z701" s="359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362"/>
      <c r="G702" s="362"/>
      <c r="H702" s="362"/>
      <c r="I702" s="362"/>
      <c r="J702" s="362"/>
      <c r="K702" s="362"/>
      <c r="L702" s="362"/>
      <c r="M702" s="362"/>
      <c r="N702" s="362"/>
      <c r="O702" s="362"/>
      <c r="P702" s="362"/>
      <c r="Q702" s="362"/>
      <c r="R702" s="362"/>
      <c r="S702" s="362"/>
      <c r="T702" s="362"/>
      <c r="U702" s="362"/>
      <c r="V702" s="362"/>
      <c r="W702" s="362"/>
      <c r="X702" s="362"/>
      <c r="Y702" s="362"/>
      <c r="Z702" s="359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362"/>
      <c r="G703" s="362"/>
      <c r="H703" s="362"/>
      <c r="I703" s="362"/>
      <c r="J703" s="362"/>
      <c r="K703" s="362"/>
      <c r="L703" s="362"/>
      <c r="M703" s="362"/>
      <c r="N703" s="362"/>
      <c r="O703" s="362"/>
      <c r="P703" s="362"/>
      <c r="Q703" s="362"/>
      <c r="R703" s="362"/>
      <c r="S703" s="362"/>
      <c r="T703" s="362"/>
      <c r="U703" s="362"/>
      <c r="V703" s="362"/>
      <c r="W703" s="362"/>
      <c r="X703" s="362"/>
      <c r="Y703" s="362"/>
      <c r="Z703" s="359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362"/>
      <c r="G704" s="362"/>
      <c r="H704" s="362"/>
      <c r="I704" s="362"/>
      <c r="J704" s="362"/>
      <c r="K704" s="362"/>
      <c r="L704" s="362"/>
      <c r="M704" s="362"/>
      <c r="N704" s="362"/>
      <c r="O704" s="362"/>
      <c r="P704" s="362"/>
      <c r="Q704" s="362"/>
      <c r="R704" s="362"/>
      <c r="S704" s="362"/>
      <c r="T704" s="362"/>
      <c r="U704" s="362"/>
      <c r="V704" s="362"/>
      <c r="W704" s="362"/>
      <c r="X704" s="362"/>
      <c r="Y704" s="362"/>
      <c r="Z704" s="359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362"/>
      <c r="G705" s="362"/>
      <c r="H705" s="362"/>
      <c r="I705" s="362"/>
      <c r="J705" s="362"/>
      <c r="K705" s="362"/>
      <c r="L705" s="362"/>
      <c r="M705" s="362"/>
      <c r="N705" s="362"/>
      <c r="O705" s="362"/>
      <c r="P705" s="362"/>
      <c r="Q705" s="362"/>
      <c r="R705" s="362"/>
      <c r="S705" s="362"/>
      <c r="T705" s="362"/>
      <c r="U705" s="362"/>
      <c r="V705" s="362"/>
      <c r="W705" s="362"/>
      <c r="X705" s="362"/>
      <c r="Y705" s="362"/>
      <c r="Z705" s="359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362"/>
      <c r="G706" s="362"/>
      <c r="H706" s="362"/>
      <c r="I706" s="362"/>
      <c r="J706" s="362"/>
      <c r="K706" s="362"/>
      <c r="L706" s="362"/>
      <c r="M706" s="362"/>
      <c r="N706" s="362"/>
      <c r="O706" s="362"/>
      <c r="P706" s="362"/>
      <c r="Q706" s="362"/>
      <c r="R706" s="362"/>
      <c r="S706" s="362"/>
      <c r="T706" s="362"/>
      <c r="U706" s="362"/>
      <c r="V706" s="362"/>
      <c r="W706" s="362"/>
      <c r="X706" s="362"/>
      <c r="Y706" s="362"/>
      <c r="Z706" s="359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362"/>
      <c r="G707" s="362"/>
      <c r="H707" s="362"/>
      <c r="I707" s="362"/>
      <c r="J707" s="362"/>
      <c r="K707" s="362"/>
      <c r="L707" s="362"/>
      <c r="M707" s="362"/>
      <c r="N707" s="362"/>
      <c r="O707" s="362"/>
      <c r="P707" s="362"/>
      <c r="Q707" s="362"/>
      <c r="R707" s="362"/>
      <c r="S707" s="362"/>
      <c r="T707" s="362"/>
      <c r="U707" s="362"/>
      <c r="V707" s="362"/>
      <c r="W707" s="362"/>
      <c r="X707" s="362"/>
      <c r="Y707" s="362"/>
      <c r="Z707" s="359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362"/>
      <c r="G708" s="362"/>
      <c r="H708" s="362"/>
      <c r="I708" s="362"/>
      <c r="J708" s="362"/>
      <c r="K708" s="362"/>
      <c r="L708" s="362"/>
      <c r="M708" s="362"/>
      <c r="N708" s="362"/>
      <c r="O708" s="362"/>
      <c r="P708" s="362"/>
      <c r="Q708" s="362"/>
      <c r="R708" s="362"/>
      <c r="S708" s="362"/>
      <c r="T708" s="362"/>
      <c r="U708" s="362"/>
      <c r="V708" s="362"/>
      <c r="W708" s="362"/>
      <c r="X708" s="362"/>
      <c r="Y708" s="362"/>
      <c r="Z708" s="359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362"/>
      <c r="G709" s="362"/>
      <c r="H709" s="362"/>
      <c r="I709" s="362"/>
      <c r="J709" s="362"/>
      <c r="K709" s="362"/>
      <c r="L709" s="362"/>
      <c r="M709" s="362"/>
      <c r="N709" s="362"/>
      <c r="O709" s="362"/>
      <c r="P709" s="362"/>
      <c r="Q709" s="362"/>
      <c r="R709" s="362"/>
      <c r="S709" s="362"/>
      <c r="T709" s="362"/>
      <c r="U709" s="362"/>
      <c r="V709" s="362"/>
      <c r="W709" s="362"/>
      <c r="X709" s="362"/>
      <c r="Y709" s="362"/>
      <c r="Z709" s="359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362"/>
      <c r="G710" s="362"/>
      <c r="H710" s="362"/>
      <c r="I710" s="362"/>
      <c r="J710" s="362"/>
      <c r="K710" s="362"/>
      <c r="L710" s="362"/>
      <c r="M710" s="362"/>
      <c r="N710" s="362"/>
      <c r="O710" s="362"/>
      <c r="P710" s="362"/>
      <c r="Q710" s="362"/>
      <c r="R710" s="362"/>
      <c r="S710" s="362"/>
      <c r="T710" s="362"/>
      <c r="U710" s="362"/>
      <c r="V710" s="362"/>
      <c r="W710" s="362"/>
      <c r="X710" s="362"/>
      <c r="Y710" s="362"/>
      <c r="Z710" s="359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362"/>
      <c r="G711" s="362"/>
      <c r="H711" s="362"/>
      <c r="I711" s="362"/>
      <c r="J711" s="362"/>
      <c r="K711" s="362"/>
      <c r="L711" s="362"/>
      <c r="M711" s="362"/>
      <c r="N711" s="362"/>
      <c r="O711" s="362"/>
      <c r="P711" s="362"/>
      <c r="Q711" s="362"/>
      <c r="R711" s="362"/>
      <c r="S711" s="362"/>
      <c r="T711" s="362"/>
      <c r="U711" s="362"/>
      <c r="V711" s="362"/>
      <c r="W711" s="362"/>
      <c r="X711" s="362"/>
      <c r="Y711" s="362"/>
      <c r="Z711" s="359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362"/>
      <c r="G712" s="362"/>
      <c r="H712" s="362"/>
      <c r="I712" s="362"/>
      <c r="J712" s="362"/>
      <c r="K712" s="362"/>
      <c r="L712" s="362"/>
      <c r="M712" s="362"/>
      <c r="N712" s="362"/>
      <c r="O712" s="362"/>
      <c r="P712" s="362"/>
      <c r="Q712" s="362"/>
      <c r="R712" s="362"/>
      <c r="S712" s="362"/>
      <c r="T712" s="362"/>
      <c r="U712" s="362"/>
      <c r="V712" s="362"/>
      <c r="W712" s="362"/>
      <c r="X712" s="362"/>
      <c r="Y712" s="362"/>
      <c r="Z712" s="359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362"/>
      <c r="G713" s="362"/>
      <c r="H713" s="362"/>
      <c r="I713" s="362"/>
      <c r="J713" s="362"/>
      <c r="K713" s="362"/>
      <c r="L713" s="362"/>
      <c r="M713" s="362"/>
      <c r="N713" s="362"/>
      <c r="O713" s="362"/>
      <c r="P713" s="362"/>
      <c r="Q713" s="362"/>
      <c r="R713" s="362"/>
      <c r="S713" s="362"/>
      <c r="T713" s="362"/>
      <c r="U713" s="362"/>
      <c r="V713" s="362"/>
      <c r="W713" s="362"/>
      <c r="X713" s="362"/>
      <c r="Y713" s="362"/>
      <c r="Z713" s="359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362"/>
      <c r="G714" s="362"/>
      <c r="H714" s="362"/>
      <c r="I714" s="362"/>
      <c r="J714" s="362"/>
      <c r="K714" s="362"/>
      <c r="L714" s="362"/>
      <c r="M714" s="362"/>
      <c r="N714" s="362"/>
      <c r="O714" s="362"/>
      <c r="P714" s="362"/>
      <c r="Q714" s="362"/>
      <c r="R714" s="362"/>
      <c r="S714" s="362"/>
      <c r="T714" s="362"/>
      <c r="U714" s="362"/>
      <c r="V714" s="362"/>
      <c r="W714" s="362"/>
      <c r="X714" s="362"/>
      <c r="Y714" s="362"/>
      <c r="Z714" s="359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362"/>
      <c r="G715" s="362"/>
      <c r="H715" s="362"/>
      <c r="I715" s="362"/>
      <c r="J715" s="362"/>
      <c r="K715" s="362"/>
      <c r="L715" s="362"/>
      <c r="M715" s="362"/>
      <c r="N715" s="362"/>
      <c r="O715" s="362"/>
      <c r="P715" s="362"/>
      <c r="Q715" s="362"/>
      <c r="R715" s="362"/>
      <c r="S715" s="362"/>
      <c r="T715" s="362"/>
      <c r="U715" s="362"/>
      <c r="V715" s="362"/>
      <c r="W715" s="362"/>
      <c r="X715" s="362"/>
      <c r="Y715" s="362"/>
      <c r="Z715" s="359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362"/>
      <c r="G716" s="362"/>
      <c r="H716" s="362"/>
      <c r="I716" s="362"/>
      <c r="J716" s="362"/>
      <c r="K716" s="362"/>
      <c r="L716" s="362"/>
      <c r="M716" s="362"/>
      <c r="N716" s="362"/>
      <c r="O716" s="362"/>
      <c r="P716" s="362"/>
      <c r="Q716" s="362"/>
      <c r="R716" s="362"/>
      <c r="S716" s="362"/>
      <c r="T716" s="362"/>
      <c r="U716" s="362"/>
      <c r="V716" s="362"/>
      <c r="W716" s="362"/>
      <c r="X716" s="362"/>
      <c r="Y716" s="362"/>
      <c r="Z716" s="359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362"/>
      <c r="G717" s="362"/>
      <c r="H717" s="362"/>
      <c r="I717" s="362"/>
      <c r="J717" s="362"/>
      <c r="K717" s="362"/>
      <c r="L717" s="362"/>
      <c r="M717" s="362"/>
      <c r="N717" s="362"/>
      <c r="O717" s="362"/>
      <c r="P717" s="362"/>
      <c r="Q717" s="362"/>
      <c r="R717" s="362"/>
      <c r="S717" s="362"/>
      <c r="T717" s="362"/>
      <c r="U717" s="362"/>
      <c r="V717" s="362"/>
      <c r="W717" s="362"/>
      <c r="X717" s="362"/>
      <c r="Y717" s="362"/>
      <c r="Z717" s="359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362"/>
      <c r="G718" s="362"/>
      <c r="H718" s="362"/>
      <c r="I718" s="362"/>
      <c r="J718" s="362"/>
      <c r="K718" s="362"/>
      <c r="L718" s="362"/>
      <c r="M718" s="362"/>
      <c r="N718" s="362"/>
      <c r="O718" s="362"/>
      <c r="P718" s="362"/>
      <c r="Q718" s="362"/>
      <c r="R718" s="362"/>
      <c r="S718" s="362"/>
      <c r="T718" s="362"/>
      <c r="U718" s="362"/>
      <c r="V718" s="362"/>
      <c r="W718" s="362"/>
      <c r="X718" s="362"/>
      <c r="Y718" s="362"/>
      <c r="Z718" s="359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362"/>
      <c r="G719" s="362"/>
      <c r="H719" s="362"/>
      <c r="I719" s="362"/>
      <c r="J719" s="362"/>
      <c r="K719" s="362"/>
      <c r="L719" s="362"/>
      <c r="M719" s="362"/>
      <c r="N719" s="362"/>
      <c r="O719" s="362"/>
      <c r="P719" s="362"/>
      <c r="Q719" s="362"/>
      <c r="R719" s="362"/>
      <c r="S719" s="362"/>
      <c r="T719" s="362"/>
      <c r="U719" s="362"/>
      <c r="V719" s="362"/>
      <c r="W719" s="362"/>
      <c r="X719" s="362"/>
      <c r="Y719" s="362"/>
      <c r="Z719" s="359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362"/>
      <c r="G720" s="362"/>
      <c r="H720" s="362"/>
      <c r="I720" s="362"/>
      <c r="J720" s="362"/>
      <c r="K720" s="362"/>
      <c r="L720" s="362"/>
      <c r="M720" s="362"/>
      <c r="N720" s="362"/>
      <c r="O720" s="362"/>
      <c r="P720" s="362"/>
      <c r="Q720" s="362"/>
      <c r="R720" s="362"/>
      <c r="S720" s="362"/>
      <c r="T720" s="362"/>
      <c r="U720" s="362"/>
      <c r="V720" s="362"/>
      <c r="W720" s="362"/>
      <c r="X720" s="362"/>
      <c r="Y720" s="362"/>
      <c r="Z720" s="359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362"/>
      <c r="G721" s="362"/>
      <c r="H721" s="362"/>
      <c r="I721" s="362"/>
      <c r="J721" s="362"/>
      <c r="K721" s="362"/>
      <c r="L721" s="362"/>
      <c r="M721" s="362"/>
      <c r="N721" s="362"/>
      <c r="O721" s="362"/>
      <c r="P721" s="362"/>
      <c r="Q721" s="362"/>
      <c r="R721" s="362"/>
      <c r="S721" s="362"/>
      <c r="T721" s="362"/>
      <c r="U721" s="362"/>
      <c r="V721" s="362"/>
      <c r="W721" s="362"/>
      <c r="X721" s="362"/>
      <c r="Y721" s="362"/>
      <c r="Z721" s="359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362"/>
      <c r="G722" s="362"/>
      <c r="H722" s="362"/>
      <c r="I722" s="362"/>
      <c r="J722" s="362"/>
      <c r="K722" s="362"/>
      <c r="L722" s="362"/>
      <c r="M722" s="362"/>
      <c r="N722" s="362"/>
      <c r="O722" s="362"/>
      <c r="P722" s="362"/>
      <c r="Q722" s="362"/>
      <c r="R722" s="362"/>
      <c r="S722" s="362"/>
      <c r="T722" s="362"/>
      <c r="U722" s="362"/>
      <c r="V722" s="362"/>
      <c r="W722" s="362"/>
      <c r="X722" s="362"/>
      <c r="Y722" s="362"/>
      <c r="Z722" s="359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  <c r="Z723" s="359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362"/>
      <c r="G724" s="362"/>
      <c r="H724" s="362"/>
      <c r="I724" s="362"/>
      <c r="J724" s="362"/>
      <c r="K724" s="362"/>
      <c r="L724" s="362"/>
      <c r="M724" s="362"/>
      <c r="N724" s="362"/>
      <c r="O724" s="362"/>
      <c r="P724" s="362"/>
      <c r="Q724" s="362"/>
      <c r="R724" s="362"/>
      <c r="S724" s="362"/>
      <c r="T724" s="362"/>
      <c r="U724" s="362"/>
      <c r="V724" s="362"/>
      <c r="W724" s="362"/>
      <c r="X724" s="362"/>
      <c r="Y724" s="362"/>
      <c r="Z724" s="359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362"/>
      <c r="G725" s="362"/>
      <c r="H725" s="362"/>
      <c r="I725" s="362"/>
      <c r="J725" s="362"/>
      <c r="K725" s="362"/>
      <c r="L725" s="362"/>
      <c r="M725" s="362"/>
      <c r="N725" s="362"/>
      <c r="O725" s="362"/>
      <c r="P725" s="362"/>
      <c r="Q725" s="362"/>
      <c r="R725" s="362"/>
      <c r="S725" s="362"/>
      <c r="T725" s="362"/>
      <c r="U725" s="362"/>
      <c r="V725" s="362"/>
      <c r="W725" s="362"/>
      <c r="X725" s="362"/>
      <c r="Y725" s="362"/>
      <c r="Z725" s="359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362"/>
      <c r="G726" s="362"/>
      <c r="H726" s="362"/>
      <c r="I726" s="362"/>
      <c r="J726" s="362"/>
      <c r="K726" s="362"/>
      <c r="L726" s="362"/>
      <c r="M726" s="362"/>
      <c r="N726" s="362"/>
      <c r="O726" s="362"/>
      <c r="P726" s="362"/>
      <c r="Q726" s="362"/>
      <c r="R726" s="362"/>
      <c r="S726" s="362"/>
      <c r="T726" s="362"/>
      <c r="U726" s="362"/>
      <c r="V726" s="362"/>
      <c r="W726" s="362"/>
      <c r="X726" s="362"/>
      <c r="Y726" s="362"/>
      <c r="Z726" s="359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  <c r="Z727" s="359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362"/>
      <c r="G728" s="362"/>
      <c r="H728" s="362"/>
      <c r="I728" s="362"/>
      <c r="J728" s="362"/>
      <c r="K728" s="362"/>
      <c r="L728" s="362"/>
      <c r="M728" s="362"/>
      <c r="N728" s="362"/>
      <c r="O728" s="362"/>
      <c r="P728" s="362"/>
      <c r="Q728" s="362"/>
      <c r="R728" s="362"/>
      <c r="S728" s="362"/>
      <c r="T728" s="362"/>
      <c r="U728" s="362"/>
      <c r="V728" s="362"/>
      <c r="W728" s="362"/>
      <c r="X728" s="362"/>
      <c r="Y728" s="362"/>
      <c r="Z728" s="359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362"/>
      <c r="G729" s="362"/>
      <c r="H729" s="362"/>
      <c r="I729" s="362"/>
      <c r="J729" s="362"/>
      <c r="K729" s="362"/>
      <c r="L729" s="362"/>
      <c r="M729" s="362"/>
      <c r="N729" s="362"/>
      <c r="O729" s="362"/>
      <c r="P729" s="362"/>
      <c r="Q729" s="362"/>
      <c r="R729" s="362"/>
      <c r="S729" s="362"/>
      <c r="T729" s="362"/>
      <c r="U729" s="362"/>
      <c r="V729" s="362"/>
      <c r="W729" s="362"/>
      <c r="X729" s="362"/>
      <c r="Y729" s="362"/>
      <c r="Z729" s="359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362"/>
      <c r="G730" s="362"/>
      <c r="H730" s="362"/>
      <c r="I730" s="362"/>
      <c r="J730" s="362"/>
      <c r="K730" s="362"/>
      <c r="L730" s="362"/>
      <c r="M730" s="362"/>
      <c r="N730" s="362"/>
      <c r="O730" s="362"/>
      <c r="P730" s="362"/>
      <c r="Q730" s="362"/>
      <c r="R730" s="362"/>
      <c r="S730" s="362"/>
      <c r="T730" s="362"/>
      <c r="U730" s="362"/>
      <c r="V730" s="362"/>
      <c r="W730" s="362"/>
      <c r="X730" s="362"/>
      <c r="Y730" s="362"/>
      <c r="Z730" s="359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  <c r="Z731" s="359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362"/>
      <c r="G732" s="362"/>
      <c r="H732" s="362"/>
      <c r="I732" s="362"/>
      <c r="J732" s="362"/>
      <c r="K732" s="362"/>
      <c r="L732" s="362"/>
      <c r="M732" s="362"/>
      <c r="N732" s="362"/>
      <c r="O732" s="362"/>
      <c r="P732" s="362"/>
      <c r="Q732" s="362"/>
      <c r="R732" s="362"/>
      <c r="S732" s="362"/>
      <c r="T732" s="362"/>
      <c r="U732" s="362"/>
      <c r="V732" s="362"/>
      <c r="W732" s="362"/>
      <c r="X732" s="362"/>
      <c r="Y732" s="362"/>
      <c r="Z732" s="359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362"/>
      <c r="G733" s="362"/>
      <c r="H733" s="362"/>
      <c r="I733" s="362"/>
      <c r="J733" s="362"/>
      <c r="K733" s="362"/>
      <c r="L733" s="362"/>
      <c r="M733" s="362"/>
      <c r="N733" s="362"/>
      <c r="O733" s="362"/>
      <c r="P733" s="362"/>
      <c r="Q733" s="362"/>
      <c r="R733" s="362"/>
      <c r="S733" s="362"/>
      <c r="T733" s="362"/>
      <c r="U733" s="362"/>
      <c r="V733" s="362"/>
      <c r="W733" s="362"/>
      <c r="X733" s="362"/>
      <c r="Y733" s="362"/>
      <c r="Z733" s="359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362"/>
      <c r="G734" s="362"/>
      <c r="H734" s="362"/>
      <c r="I734" s="362"/>
      <c r="J734" s="362"/>
      <c r="K734" s="362"/>
      <c r="L734" s="362"/>
      <c r="M734" s="362"/>
      <c r="N734" s="362"/>
      <c r="O734" s="362"/>
      <c r="P734" s="362"/>
      <c r="Q734" s="362"/>
      <c r="R734" s="362"/>
      <c r="S734" s="362"/>
      <c r="T734" s="362"/>
      <c r="U734" s="362"/>
      <c r="V734" s="362"/>
      <c r="W734" s="362"/>
      <c r="X734" s="362"/>
      <c r="Y734" s="362"/>
      <c r="Z734" s="359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362"/>
      <c r="G735" s="362"/>
      <c r="H735" s="362"/>
      <c r="I735" s="362"/>
      <c r="J735" s="362"/>
      <c r="K735" s="362"/>
      <c r="L735" s="362"/>
      <c r="M735" s="362"/>
      <c r="N735" s="362"/>
      <c r="O735" s="362"/>
      <c r="P735" s="362"/>
      <c r="Q735" s="362"/>
      <c r="R735" s="362"/>
      <c r="S735" s="362"/>
      <c r="T735" s="362"/>
      <c r="U735" s="362"/>
      <c r="V735" s="362"/>
      <c r="W735" s="362"/>
      <c r="X735" s="362"/>
      <c r="Y735" s="362"/>
      <c r="Z735" s="359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362"/>
      <c r="G736" s="362"/>
      <c r="H736" s="362"/>
      <c r="I736" s="362"/>
      <c r="J736" s="362"/>
      <c r="K736" s="362"/>
      <c r="L736" s="362"/>
      <c r="M736" s="362"/>
      <c r="N736" s="362"/>
      <c r="O736" s="362"/>
      <c r="P736" s="362"/>
      <c r="Q736" s="362"/>
      <c r="R736" s="362"/>
      <c r="S736" s="362"/>
      <c r="T736" s="362"/>
      <c r="U736" s="362"/>
      <c r="V736" s="362"/>
      <c r="W736" s="362"/>
      <c r="X736" s="362"/>
      <c r="Y736" s="362"/>
      <c r="Z736" s="359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362"/>
      <c r="G737" s="362"/>
      <c r="H737" s="362"/>
      <c r="I737" s="362"/>
      <c r="J737" s="362"/>
      <c r="K737" s="362"/>
      <c r="L737" s="362"/>
      <c r="M737" s="362"/>
      <c r="N737" s="362"/>
      <c r="O737" s="362"/>
      <c r="P737" s="362"/>
      <c r="Q737" s="362"/>
      <c r="R737" s="362"/>
      <c r="S737" s="362"/>
      <c r="T737" s="362"/>
      <c r="U737" s="362"/>
      <c r="V737" s="362"/>
      <c r="W737" s="362"/>
      <c r="X737" s="362"/>
      <c r="Y737" s="362"/>
      <c r="Z737" s="359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362"/>
      <c r="G738" s="362"/>
      <c r="H738" s="362"/>
      <c r="I738" s="362"/>
      <c r="J738" s="362"/>
      <c r="K738" s="362"/>
      <c r="L738" s="362"/>
      <c r="M738" s="362"/>
      <c r="N738" s="362"/>
      <c r="O738" s="362"/>
      <c r="P738" s="362"/>
      <c r="Q738" s="362"/>
      <c r="R738" s="362"/>
      <c r="S738" s="362"/>
      <c r="T738" s="362"/>
      <c r="U738" s="362"/>
      <c r="V738" s="362"/>
      <c r="W738" s="362"/>
      <c r="X738" s="362"/>
      <c r="Y738" s="362"/>
      <c r="Z738" s="359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362"/>
      <c r="G739" s="362"/>
      <c r="H739" s="362"/>
      <c r="I739" s="362"/>
      <c r="J739" s="362"/>
      <c r="K739" s="362"/>
      <c r="L739" s="362"/>
      <c r="M739" s="362"/>
      <c r="N739" s="362"/>
      <c r="O739" s="362"/>
      <c r="P739" s="362"/>
      <c r="Q739" s="362"/>
      <c r="R739" s="362"/>
      <c r="S739" s="362"/>
      <c r="T739" s="362"/>
      <c r="U739" s="362"/>
      <c r="V739" s="362"/>
      <c r="W739" s="362"/>
      <c r="X739" s="362"/>
      <c r="Y739" s="362"/>
      <c r="Z739" s="359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362"/>
      <c r="G740" s="362"/>
      <c r="H740" s="362"/>
      <c r="I740" s="362"/>
      <c r="J740" s="362"/>
      <c r="K740" s="362"/>
      <c r="L740" s="362"/>
      <c r="M740" s="362"/>
      <c r="N740" s="362"/>
      <c r="O740" s="362"/>
      <c r="P740" s="362"/>
      <c r="Q740" s="362"/>
      <c r="R740" s="362"/>
      <c r="S740" s="362"/>
      <c r="T740" s="362"/>
      <c r="U740" s="362"/>
      <c r="V740" s="362"/>
      <c r="W740" s="362"/>
      <c r="X740" s="362"/>
      <c r="Y740" s="362"/>
      <c r="Z740" s="359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362"/>
      <c r="G741" s="362"/>
      <c r="H741" s="362"/>
      <c r="I741" s="362"/>
      <c r="J741" s="362"/>
      <c r="K741" s="362"/>
      <c r="L741" s="362"/>
      <c r="M741" s="362"/>
      <c r="N741" s="362"/>
      <c r="O741" s="362"/>
      <c r="P741" s="362"/>
      <c r="Q741" s="362"/>
      <c r="R741" s="362"/>
      <c r="S741" s="362"/>
      <c r="T741" s="362"/>
      <c r="U741" s="362"/>
      <c r="V741" s="362"/>
      <c r="W741" s="362"/>
      <c r="X741" s="362"/>
      <c r="Y741" s="362"/>
      <c r="Z741" s="359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362"/>
      <c r="G742" s="362"/>
      <c r="H742" s="362"/>
      <c r="I742" s="362"/>
      <c r="J742" s="362"/>
      <c r="K742" s="362"/>
      <c r="L742" s="362"/>
      <c r="M742" s="362"/>
      <c r="N742" s="362"/>
      <c r="O742" s="362"/>
      <c r="P742" s="362"/>
      <c r="Q742" s="362"/>
      <c r="R742" s="362"/>
      <c r="S742" s="362"/>
      <c r="T742" s="362"/>
      <c r="U742" s="362"/>
      <c r="V742" s="362"/>
      <c r="W742" s="362"/>
      <c r="X742" s="362"/>
      <c r="Y742" s="362"/>
      <c r="Z742" s="359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362"/>
      <c r="G743" s="362"/>
      <c r="H743" s="362"/>
      <c r="I743" s="362"/>
      <c r="J743" s="362"/>
      <c r="K743" s="362"/>
      <c r="L743" s="362"/>
      <c r="M743" s="362"/>
      <c r="N743" s="362"/>
      <c r="O743" s="362"/>
      <c r="P743" s="362"/>
      <c r="Q743" s="362"/>
      <c r="R743" s="362"/>
      <c r="S743" s="362"/>
      <c r="T743" s="362"/>
      <c r="U743" s="362"/>
      <c r="V743" s="362"/>
      <c r="W743" s="362"/>
      <c r="X743" s="362"/>
      <c r="Y743" s="362"/>
      <c r="Z743" s="359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362"/>
      <c r="G744" s="362"/>
      <c r="H744" s="362"/>
      <c r="I744" s="362"/>
      <c r="J744" s="362"/>
      <c r="K744" s="362"/>
      <c r="L744" s="362"/>
      <c r="M744" s="362"/>
      <c r="N744" s="362"/>
      <c r="O744" s="362"/>
      <c r="P744" s="362"/>
      <c r="Q744" s="362"/>
      <c r="R744" s="362"/>
      <c r="S744" s="362"/>
      <c r="T744" s="362"/>
      <c r="U744" s="362"/>
      <c r="V744" s="362"/>
      <c r="W744" s="362"/>
      <c r="X744" s="362"/>
      <c r="Y744" s="362"/>
      <c r="Z744" s="359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362"/>
      <c r="G745" s="362"/>
      <c r="H745" s="362"/>
      <c r="I745" s="362"/>
      <c r="J745" s="362"/>
      <c r="K745" s="362"/>
      <c r="L745" s="362"/>
      <c r="M745" s="362"/>
      <c r="N745" s="362"/>
      <c r="O745" s="362"/>
      <c r="P745" s="362"/>
      <c r="Q745" s="362"/>
      <c r="R745" s="362"/>
      <c r="S745" s="362"/>
      <c r="T745" s="362"/>
      <c r="U745" s="362"/>
      <c r="V745" s="362"/>
      <c r="W745" s="362"/>
      <c r="X745" s="362"/>
      <c r="Y745" s="362"/>
      <c r="Z745" s="359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362"/>
      <c r="G746" s="362"/>
      <c r="H746" s="362"/>
      <c r="I746" s="362"/>
      <c r="J746" s="362"/>
      <c r="K746" s="362"/>
      <c r="L746" s="362"/>
      <c r="M746" s="362"/>
      <c r="N746" s="362"/>
      <c r="O746" s="362"/>
      <c r="P746" s="362"/>
      <c r="Q746" s="362"/>
      <c r="R746" s="362"/>
      <c r="S746" s="362"/>
      <c r="T746" s="362"/>
      <c r="U746" s="362"/>
      <c r="V746" s="362"/>
      <c r="W746" s="362"/>
      <c r="X746" s="362"/>
      <c r="Y746" s="362"/>
      <c r="Z746" s="359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362"/>
      <c r="G747" s="362"/>
      <c r="H747" s="362"/>
      <c r="I747" s="362"/>
      <c r="J747" s="362"/>
      <c r="K747" s="362"/>
      <c r="L747" s="362"/>
      <c r="M747" s="362"/>
      <c r="N747" s="362"/>
      <c r="O747" s="362"/>
      <c r="P747" s="362"/>
      <c r="Q747" s="362"/>
      <c r="R747" s="362"/>
      <c r="S747" s="362"/>
      <c r="T747" s="362"/>
      <c r="U747" s="362"/>
      <c r="V747" s="362"/>
      <c r="W747" s="362"/>
      <c r="X747" s="362"/>
      <c r="Y747" s="362"/>
      <c r="Z747" s="359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362"/>
      <c r="G748" s="362"/>
      <c r="H748" s="362"/>
      <c r="I748" s="362"/>
      <c r="J748" s="362"/>
      <c r="K748" s="362"/>
      <c r="L748" s="362"/>
      <c r="M748" s="362"/>
      <c r="N748" s="362"/>
      <c r="O748" s="362"/>
      <c r="P748" s="362"/>
      <c r="Q748" s="362"/>
      <c r="R748" s="362"/>
      <c r="S748" s="362"/>
      <c r="T748" s="362"/>
      <c r="U748" s="362"/>
      <c r="V748" s="362"/>
      <c r="W748" s="362"/>
      <c r="X748" s="362"/>
      <c r="Y748" s="362"/>
      <c r="Z748" s="359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362"/>
      <c r="G749" s="362"/>
      <c r="H749" s="362"/>
      <c r="I749" s="362"/>
      <c r="J749" s="362"/>
      <c r="K749" s="362"/>
      <c r="L749" s="362"/>
      <c r="M749" s="362"/>
      <c r="N749" s="362"/>
      <c r="O749" s="362"/>
      <c r="P749" s="362"/>
      <c r="Q749" s="362"/>
      <c r="R749" s="362"/>
      <c r="S749" s="362"/>
      <c r="T749" s="362"/>
      <c r="U749" s="362"/>
      <c r="V749" s="362"/>
      <c r="W749" s="362"/>
      <c r="X749" s="362"/>
      <c r="Y749" s="362"/>
      <c r="Z749" s="359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362"/>
      <c r="G750" s="362"/>
      <c r="H750" s="362"/>
      <c r="I750" s="362"/>
      <c r="J750" s="362"/>
      <c r="K750" s="362"/>
      <c r="L750" s="362"/>
      <c r="M750" s="362"/>
      <c r="N750" s="362"/>
      <c r="O750" s="362"/>
      <c r="P750" s="362"/>
      <c r="Q750" s="362"/>
      <c r="R750" s="362"/>
      <c r="S750" s="362"/>
      <c r="T750" s="362"/>
      <c r="U750" s="362"/>
      <c r="V750" s="362"/>
      <c r="W750" s="362"/>
      <c r="X750" s="362"/>
      <c r="Y750" s="362"/>
      <c r="Z750" s="359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362"/>
      <c r="G751" s="362"/>
      <c r="H751" s="362"/>
      <c r="I751" s="362"/>
      <c r="J751" s="362"/>
      <c r="K751" s="362"/>
      <c r="L751" s="362"/>
      <c r="M751" s="362"/>
      <c r="N751" s="362"/>
      <c r="O751" s="362"/>
      <c r="P751" s="362"/>
      <c r="Q751" s="362"/>
      <c r="R751" s="362"/>
      <c r="S751" s="362"/>
      <c r="T751" s="362"/>
      <c r="U751" s="362"/>
      <c r="V751" s="362"/>
      <c r="W751" s="362"/>
      <c r="X751" s="362"/>
      <c r="Y751" s="362"/>
      <c r="Z751" s="359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362"/>
      <c r="G752" s="362"/>
      <c r="H752" s="362"/>
      <c r="I752" s="362"/>
      <c r="J752" s="362"/>
      <c r="K752" s="362"/>
      <c r="L752" s="362"/>
      <c r="M752" s="362"/>
      <c r="N752" s="362"/>
      <c r="O752" s="362"/>
      <c r="P752" s="362"/>
      <c r="Q752" s="362"/>
      <c r="R752" s="362"/>
      <c r="S752" s="362"/>
      <c r="T752" s="362"/>
      <c r="U752" s="362"/>
      <c r="V752" s="362"/>
      <c r="W752" s="362"/>
      <c r="X752" s="362"/>
      <c r="Y752" s="362"/>
      <c r="Z752" s="359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362"/>
      <c r="G753" s="362"/>
      <c r="H753" s="362"/>
      <c r="I753" s="362"/>
      <c r="J753" s="362"/>
      <c r="K753" s="362"/>
      <c r="L753" s="362"/>
      <c r="M753" s="362"/>
      <c r="N753" s="362"/>
      <c r="O753" s="362"/>
      <c r="P753" s="362"/>
      <c r="Q753" s="362"/>
      <c r="R753" s="362"/>
      <c r="S753" s="362"/>
      <c r="T753" s="362"/>
      <c r="U753" s="362"/>
      <c r="V753" s="362"/>
      <c r="W753" s="362"/>
      <c r="X753" s="362"/>
      <c r="Y753" s="362"/>
      <c r="Z753" s="359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362"/>
      <c r="G754" s="362"/>
      <c r="H754" s="362"/>
      <c r="I754" s="362"/>
      <c r="J754" s="362"/>
      <c r="K754" s="362"/>
      <c r="L754" s="362"/>
      <c r="M754" s="362"/>
      <c r="N754" s="362"/>
      <c r="O754" s="362"/>
      <c r="P754" s="362"/>
      <c r="Q754" s="362"/>
      <c r="R754" s="362"/>
      <c r="S754" s="362"/>
      <c r="T754" s="362"/>
      <c r="U754" s="362"/>
      <c r="V754" s="362"/>
      <c r="W754" s="362"/>
      <c r="X754" s="362"/>
      <c r="Y754" s="362"/>
      <c r="Z754" s="359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362"/>
      <c r="G755" s="362"/>
      <c r="H755" s="362"/>
      <c r="I755" s="362"/>
      <c r="J755" s="362"/>
      <c r="K755" s="362"/>
      <c r="L755" s="362"/>
      <c r="M755" s="362"/>
      <c r="N755" s="362"/>
      <c r="O755" s="362"/>
      <c r="P755" s="362"/>
      <c r="Q755" s="362"/>
      <c r="R755" s="362"/>
      <c r="S755" s="362"/>
      <c r="T755" s="362"/>
      <c r="U755" s="362"/>
      <c r="V755" s="362"/>
      <c r="W755" s="362"/>
      <c r="X755" s="362"/>
      <c r="Y755" s="362"/>
      <c r="Z755" s="359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362"/>
      <c r="G756" s="362"/>
      <c r="H756" s="362"/>
      <c r="I756" s="362"/>
      <c r="J756" s="362"/>
      <c r="K756" s="362"/>
      <c r="L756" s="362"/>
      <c r="M756" s="362"/>
      <c r="N756" s="362"/>
      <c r="O756" s="362"/>
      <c r="P756" s="362"/>
      <c r="Q756" s="362"/>
      <c r="R756" s="362"/>
      <c r="S756" s="362"/>
      <c r="T756" s="362"/>
      <c r="U756" s="362"/>
      <c r="V756" s="362"/>
      <c r="W756" s="362"/>
      <c r="X756" s="362"/>
      <c r="Y756" s="362"/>
      <c r="Z756" s="359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362"/>
      <c r="G757" s="362"/>
      <c r="H757" s="362"/>
      <c r="I757" s="362"/>
      <c r="J757" s="362"/>
      <c r="K757" s="362"/>
      <c r="L757" s="362"/>
      <c r="M757" s="362"/>
      <c r="N757" s="362"/>
      <c r="O757" s="362"/>
      <c r="P757" s="362"/>
      <c r="Q757" s="362"/>
      <c r="R757" s="362"/>
      <c r="S757" s="362"/>
      <c r="T757" s="362"/>
      <c r="U757" s="362"/>
      <c r="V757" s="362"/>
      <c r="W757" s="362"/>
      <c r="X757" s="362"/>
      <c r="Y757" s="362"/>
      <c r="Z757" s="359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362"/>
      <c r="G758" s="362"/>
      <c r="H758" s="362"/>
      <c r="I758" s="362"/>
      <c r="J758" s="362"/>
      <c r="K758" s="362"/>
      <c r="L758" s="362"/>
      <c r="M758" s="362"/>
      <c r="N758" s="362"/>
      <c r="O758" s="362"/>
      <c r="P758" s="362"/>
      <c r="Q758" s="362"/>
      <c r="R758" s="362"/>
      <c r="S758" s="362"/>
      <c r="T758" s="362"/>
      <c r="U758" s="362"/>
      <c r="V758" s="362"/>
      <c r="W758" s="362"/>
      <c r="X758" s="362"/>
      <c r="Y758" s="362"/>
      <c r="Z758" s="359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62"/>
      <c r="S759" s="362"/>
      <c r="T759" s="362"/>
      <c r="U759" s="362"/>
      <c r="V759" s="362"/>
      <c r="W759" s="362"/>
      <c r="X759" s="362"/>
      <c r="Y759" s="362"/>
      <c r="Z759" s="359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362"/>
      <c r="G760" s="362"/>
      <c r="H760" s="362"/>
      <c r="I760" s="362"/>
      <c r="J760" s="362"/>
      <c r="K760" s="362"/>
      <c r="L760" s="362"/>
      <c r="M760" s="362"/>
      <c r="N760" s="362"/>
      <c r="O760" s="362"/>
      <c r="P760" s="362"/>
      <c r="Q760" s="362"/>
      <c r="R760" s="362"/>
      <c r="S760" s="362"/>
      <c r="T760" s="362"/>
      <c r="U760" s="362"/>
      <c r="V760" s="362"/>
      <c r="W760" s="362"/>
      <c r="X760" s="362"/>
      <c r="Y760" s="362"/>
      <c r="Z760" s="359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362"/>
      <c r="G761" s="362"/>
      <c r="H761" s="362"/>
      <c r="I761" s="362"/>
      <c r="J761" s="362"/>
      <c r="K761" s="362"/>
      <c r="L761" s="362"/>
      <c r="M761" s="362"/>
      <c r="N761" s="362"/>
      <c r="O761" s="362"/>
      <c r="P761" s="362"/>
      <c r="Q761" s="362"/>
      <c r="R761" s="362"/>
      <c r="S761" s="362"/>
      <c r="T761" s="362"/>
      <c r="U761" s="362"/>
      <c r="V761" s="362"/>
      <c r="W761" s="362"/>
      <c r="X761" s="362"/>
      <c r="Y761" s="362"/>
      <c r="Z761" s="359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362"/>
      <c r="G762" s="362"/>
      <c r="H762" s="362"/>
      <c r="I762" s="362"/>
      <c r="J762" s="362"/>
      <c r="K762" s="362"/>
      <c r="L762" s="362"/>
      <c r="M762" s="362"/>
      <c r="N762" s="362"/>
      <c r="O762" s="362"/>
      <c r="P762" s="362"/>
      <c r="Q762" s="362"/>
      <c r="R762" s="362"/>
      <c r="S762" s="362"/>
      <c r="T762" s="362"/>
      <c r="U762" s="362"/>
      <c r="V762" s="362"/>
      <c r="W762" s="362"/>
      <c r="X762" s="362"/>
      <c r="Y762" s="362"/>
      <c r="Z762" s="359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362"/>
      <c r="G763" s="362"/>
      <c r="H763" s="362"/>
      <c r="I763" s="362"/>
      <c r="J763" s="362"/>
      <c r="K763" s="362"/>
      <c r="L763" s="362"/>
      <c r="M763" s="362"/>
      <c r="N763" s="362"/>
      <c r="O763" s="362"/>
      <c r="P763" s="362"/>
      <c r="Q763" s="362"/>
      <c r="R763" s="362"/>
      <c r="S763" s="362"/>
      <c r="T763" s="362"/>
      <c r="U763" s="362"/>
      <c r="V763" s="362"/>
      <c r="W763" s="362"/>
      <c r="X763" s="362"/>
      <c r="Y763" s="362"/>
      <c r="Z763" s="359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362"/>
      <c r="G764" s="362"/>
      <c r="H764" s="362"/>
      <c r="I764" s="362"/>
      <c r="J764" s="362"/>
      <c r="K764" s="362"/>
      <c r="L764" s="362"/>
      <c r="M764" s="362"/>
      <c r="N764" s="362"/>
      <c r="O764" s="362"/>
      <c r="P764" s="362"/>
      <c r="Q764" s="362"/>
      <c r="R764" s="362"/>
      <c r="S764" s="362"/>
      <c r="T764" s="362"/>
      <c r="U764" s="362"/>
      <c r="V764" s="362"/>
      <c r="W764" s="362"/>
      <c r="X764" s="362"/>
      <c r="Y764" s="362"/>
      <c r="Z764" s="359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362"/>
      <c r="G765" s="362"/>
      <c r="H765" s="362"/>
      <c r="I765" s="362"/>
      <c r="J765" s="362"/>
      <c r="K765" s="362"/>
      <c r="L765" s="362"/>
      <c r="M765" s="362"/>
      <c r="N765" s="362"/>
      <c r="O765" s="362"/>
      <c r="P765" s="362"/>
      <c r="Q765" s="362"/>
      <c r="R765" s="362"/>
      <c r="S765" s="362"/>
      <c r="T765" s="362"/>
      <c r="U765" s="362"/>
      <c r="V765" s="362"/>
      <c r="W765" s="362"/>
      <c r="X765" s="362"/>
      <c r="Y765" s="362"/>
      <c r="Z765" s="359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362"/>
      <c r="G766" s="362"/>
      <c r="H766" s="362"/>
      <c r="I766" s="362"/>
      <c r="J766" s="362"/>
      <c r="K766" s="362"/>
      <c r="L766" s="362"/>
      <c r="M766" s="362"/>
      <c r="N766" s="362"/>
      <c r="O766" s="362"/>
      <c r="P766" s="362"/>
      <c r="Q766" s="362"/>
      <c r="R766" s="362"/>
      <c r="S766" s="362"/>
      <c r="T766" s="362"/>
      <c r="U766" s="362"/>
      <c r="V766" s="362"/>
      <c r="W766" s="362"/>
      <c r="X766" s="362"/>
      <c r="Y766" s="362"/>
      <c r="Z766" s="359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362"/>
      <c r="G767" s="362"/>
      <c r="H767" s="362"/>
      <c r="I767" s="362"/>
      <c r="J767" s="362"/>
      <c r="K767" s="362"/>
      <c r="L767" s="362"/>
      <c r="M767" s="362"/>
      <c r="N767" s="362"/>
      <c r="O767" s="362"/>
      <c r="P767" s="362"/>
      <c r="Q767" s="362"/>
      <c r="R767" s="362"/>
      <c r="S767" s="362"/>
      <c r="T767" s="362"/>
      <c r="U767" s="362"/>
      <c r="V767" s="362"/>
      <c r="W767" s="362"/>
      <c r="X767" s="362"/>
      <c r="Y767" s="362"/>
      <c r="Z767" s="359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362"/>
      <c r="G768" s="362"/>
      <c r="H768" s="362"/>
      <c r="I768" s="362"/>
      <c r="J768" s="362"/>
      <c r="K768" s="362"/>
      <c r="L768" s="362"/>
      <c r="M768" s="362"/>
      <c r="N768" s="362"/>
      <c r="O768" s="362"/>
      <c r="P768" s="362"/>
      <c r="Q768" s="362"/>
      <c r="R768" s="362"/>
      <c r="S768" s="362"/>
      <c r="T768" s="362"/>
      <c r="U768" s="362"/>
      <c r="V768" s="362"/>
      <c r="W768" s="362"/>
      <c r="X768" s="362"/>
      <c r="Y768" s="362"/>
      <c r="Z768" s="359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362"/>
      <c r="G769" s="362"/>
      <c r="H769" s="362"/>
      <c r="I769" s="362"/>
      <c r="J769" s="362"/>
      <c r="K769" s="362"/>
      <c r="L769" s="362"/>
      <c r="M769" s="362"/>
      <c r="N769" s="362"/>
      <c r="O769" s="362"/>
      <c r="P769" s="362"/>
      <c r="Q769" s="362"/>
      <c r="R769" s="362"/>
      <c r="S769" s="362"/>
      <c r="T769" s="362"/>
      <c r="U769" s="362"/>
      <c r="V769" s="362"/>
      <c r="W769" s="362"/>
      <c r="X769" s="362"/>
      <c r="Y769" s="362"/>
      <c r="Z769" s="359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362"/>
      <c r="G770" s="362"/>
      <c r="H770" s="362"/>
      <c r="I770" s="362"/>
      <c r="J770" s="362"/>
      <c r="K770" s="362"/>
      <c r="L770" s="362"/>
      <c r="M770" s="362"/>
      <c r="N770" s="362"/>
      <c r="O770" s="362"/>
      <c r="P770" s="362"/>
      <c r="Q770" s="362"/>
      <c r="R770" s="362"/>
      <c r="S770" s="362"/>
      <c r="T770" s="362"/>
      <c r="U770" s="362"/>
      <c r="V770" s="362"/>
      <c r="W770" s="362"/>
      <c r="X770" s="362"/>
      <c r="Y770" s="362"/>
      <c r="Z770" s="359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362"/>
      <c r="G771" s="362"/>
      <c r="H771" s="362"/>
      <c r="I771" s="362"/>
      <c r="J771" s="362"/>
      <c r="K771" s="362"/>
      <c r="L771" s="362"/>
      <c r="M771" s="362"/>
      <c r="N771" s="362"/>
      <c r="O771" s="362"/>
      <c r="P771" s="362"/>
      <c r="Q771" s="362"/>
      <c r="R771" s="362"/>
      <c r="S771" s="362"/>
      <c r="T771" s="362"/>
      <c r="U771" s="362"/>
      <c r="V771" s="362"/>
      <c r="W771" s="362"/>
      <c r="X771" s="362"/>
      <c r="Y771" s="362"/>
      <c r="Z771" s="359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362"/>
      <c r="G772" s="362"/>
      <c r="H772" s="362"/>
      <c r="I772" s="362"/>
      <c r="J772" s="362"/>
      <c r="K772" s="362"/>
      <c r="L772" s="362"/>
      <c r="M772" s="362"/>
      <c r="N772" s="362"/>
      <c r="O772" s="362"/>
      <c r="P772" s="362"/>
      <c r="Q772" s="362"/>
      <c r="R772" s="362"/>
      <c r="S772" s="362"/>
      <c r="T772" s="362"/>
      <c r="U772" s="362"/>
      <c r="V772" s="362"/>
      <c r="W772" s="362"/>
      <c r="X772" s="362"/>
      <c r="Y772" s="362"/>
      <c r="Z772" s="359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362"/>
      <c r="G773" s="362"/>
      <c r="H773" s="362"/>
      <c r="I773" s="362"/>
      <c r="J773" s="362"/>
      <c r="K773" s="362"/>
      <c r="L773" s="362"/>
      <c r="M773" s="362"/>
      <c r="N773" s="362"/>
      <c r="O773" s="362"/>
      <c r="P773" s="362"/>
      <c r="Q773" s="362"/>
      <c r="R773" s="362"/>
      <c r="S773" s="362"/>
      <c r="T773" s="362"/>
      <c r="U773" s="362"/>
      <c r="V773" s="362"/>
      <c r="W773" s="362"/>
      <c r="X773" s="362"/>
      <c r="Y773" s="362"/>
      <c r="Z773" s="359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  <c r="Z774" s="359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362"/>
      <c r="G775" s="362"/>
      <c r="H775" s="362"/>
      <c r="I775" s="362"/>
      <c r="J775" s="362"/>
      <c r="K775" s="362"/>
      <c r="L775" s="362"/>
      <c r="M775" s="362"/>
      <c r="N775" s="362"/>
      <c r="O775" s="362"/>
      <c r="P775" s="362"/>
      <c r="Q775" s="362"/>
      <c r="R775" s="362"/>
      <c r="S775" s="362"/>
      <c r="T775" s="362"/>
      <c r="U775" s="362"/>
      <c r="V775" s="362"/>
      <c r="W775" s="362"/>
      <c r="X775" s="362"/>
      <c r="Y775" s="362"/>
      <c r="Z775" s="359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362"/>
      <c r="G776" s="362"/>
      <c r="H776" s="362"/>
      <c r="I776" s="362"/>
      <c r="J776" s="362"/>
      <c r="K776" s="362"/>
      <c r="L776" s="362"/>
      <c r="M776" s="362"/>
      <c r="N776" s="362"/>
      <c r="O776" s="362"/>
      <c r="P776" s="362"/>
      <c r="Q776" s="362"/>
      <c r="R776" s="362"/>
      <c r="S776" s="362"/>
      <c r="T776" s="362"/>
      <c r="U776" s="362"/>
      <c r="V776" s="362"/>
      <c r="W776" s="362"/>
      <c r="X776" s="362"/>
      <c r="Y776" s="362"/>
      <c r="Z776" s="359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362"/>
      <c r="G777" s="362"/>
      <c r="H777" s="362"/>
      <c r="I777" s="362"/>
      <c r="J777" s="362"/>
      <c r="K777" s="362"/>
      <c r="L777" s="362"/>
      <c r="M777" s="362"/>
      <c r="N777" s="362"/>
      <c r="O777" s="362"/>
      <c r="P777" s="362"/>
      <c r="Q777" s="362"/>
      <c r="R777" s="362"/>
      <c r="S777" s="362"/>
      <c r="T777" s="362"/>
      <c r="U777" s="362"/>
      <c r="V777" s="362"/>
      <c r="W777" s="362"/>
      <c r="X777" s="362"/>
      <c r="Y777" s="362"/>
      <c r="Z777" s="359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362"/>
      <c r="G778" s="362"/>
      <c r="H778" s="362"/>
      <c r="I778" s="362"/>
      <c r="J778" s="362"/>
      <c r="K778" s="362"/>
      <c r="L778" s="362"/>
      <c r="M778" s="362"/>
      <c r="N778" s="362"/>
      <c r="O778" s="362"/>
      <c r="P778" s="362"/>
      <c r="Q778" s="362"/>
      <c r="R778" s="362"/>
      <c r="S778" s="362"/>
      <c r="T778" s="362"/>
      <c r="U778" s="362"/>
      <c r="V778" s="362"/>
      <c r="W778" s="362"/>
      <c r="X778" s="362"/>
      <c r="Y778" s="362"/>
      <c r="Z778" s="359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362"/>
      <c r="G779" s="362"/>
      <c r="H779" s="362"/>
      <c r="I779" s="362"/>
      <c r="J779" s="362"/>
      <c r="K779" s="362"/>
      <c r="L779" s="362"/>
      <c r="M779" s="362"/>
      <c r="N779" s="362"/>
      <c r="O779" s="362"/>
      <c r="P779" s="362"/>
      <c r="Q779" s="362"/>
      <c r="R779" s="362"/>
      <c r="S779" s="362"/>
      <c r="T779" s="362"/>
      <c r="U779" s="362"/>
      <c r="V779" s="362"/>
      <c r="W779" s="362"/>
      <c r="X779" s="362"/>
      <c r="Y779" s="362"/>
      <c r="Z779" s="359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362"/>
      <c r="G780" s="362"/>
      <c r="H780" s="362"/>
      <c r="I780" s="362"/>
      <c r="J780" s="362"/>
      <c r="K780" s="362"/>
      <c r="L780" s="362"/>
      <c r="M780" s="362"/>
      <c r="N780" s="362"/>
      <c r="O780" s="362"/>
      <c r="P780" s="362"/>
      <c r="Q780" s="362"/>
      <c r="R780" s="362"/>
      <c r="S780" s="362"/>
      <c r="T780" s="362"/>
      <c r="U780" s="362"/>
      <c r="V780" s="362"/>
      <c r="W780" s="362"/>
      <c r="X780" s="362"/>
      <c r="Y780" s="362"/>
      <c r="Z780" s="359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362"/>
      <c r="G781" s="362"/>
      <c r="H781" s="362"/>
      <c r="I781" s="362"/>
      <c r="J781" s="362"/>
      <c r="K781" s="362"/>
      <c r="L781" s="362"/>
      <c r="M781" s="362"/>
      <c r="N781" s="362"/>
      <c r="O781" s="362"/>
      <c r="P781" s="362"/>
      <c r="Q781" s="362"/>
      <c r="R781" s="362"/>
      <c r="S781" s="362"/>
      <c r="T781" s="362"/>
      <c r="U781" s="362"/>
      <c r="V781" s="362"/>
      <c r="W781" s="362"/>
      <c r="X781" s="362"/>
      <c r="Y781" s="362"/>
      <c r="Z781" s="359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362"/>
      <c r="G782" s="362"/>
      <c r="H782" s="362"/>
      <c r="I782" s="362"/>
      <c r="J782" s="362"/>
      <c r="K782" s="362"/>
      <c r="L782" s="362"/>
      <c r="M782" s="362"/>
      <c r="N782" s="362"/>
      <c r="O782" s="362"/>
      <c r="P782" s="362"/>
      <c r="Q782" s="362"/>
      <c r="R782" s="362"/>
      <c r="S782" s="362"/>
      <c r="T782" s="362"/>
      <c r="U782" s="362"/>
      <c r="V782" s="362"/>
      <c r="W782" s="362"/>
      <c r="X782" s="362"/>
      <c r="Y782" s="362"/>
      <c r="Z782" s="359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362"/>
      <c r="G783" s="362"/>
      <c r="H783" s="362"/>
      <c r="I783" s="362"/>
      <c r="J783" s="362"/>
      <c r="K783" s="362"/>
      <c r="L783" s="362"/>
      <c r="M783" s="362"/>
      <c r="N783" s="362"/>
      <c r="O783" s="362"/>
      <c r="P783" s="362"/>
      <c r="Q783" s="362"/>
      <c r="R783" s="362"/>
      <c r="S783" s="362"/>
      <c r="T783" s="362"/>
      <c r="U783" s="362"/>
      <c r="V783" s="362"/>
      <c r="W783" s="362"/>
      <c r="X783" s="362"/>
      <c r="Y783" s="362"/>
      <c r="Z783" s="359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362"/>
      <c r="G784" s="362"/>
      <c r="H784" s="362"/>
      <c r="I784" s="362"/>
      <c r="J784" s="362"/>
      <c r="K784" s="362"/>
      <c r="L784" s="362"/>
      <c r="M784" s="362"/>
      <c r="N784" s="362"/>
      <c r="O784" s="362"/>
      <c r="P784" s="362"/>
      <c r="Q784" s="362"/>
      <c r="R784" s="362"/>
      <c r="S784" s="362"/>
      <c r="T784" s="362"/>
      <c r="U784" s="362"/>
      <c r="V784" s="362"/>
      <c r="W784" s="362"/>
      <c r="X784" s="362"/>
      <c r="Y784" s="362"/>
      <c r="Z784" s="359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362"/>
      <c r="G785" s="362"/>
      <c r="H785" s="362"/>
      <c r="I785" s="362"/>
      <c r="J785" s="362"/>
      <c r="K785" s="362"/>
      <c r="L785" s="362"/>
      <c r="M785" s="362"/>
      <c r="N785" s="362"/>
      <c r="O785" s="362"/>
      <c r="P785" s="362"/>
      <c r="Q785" s="362"/>
      <c r="R785" s="362"/>
      <c r="S785" s="362"/>
      <c r="T785" s="362"/>
      <c r="U785" s="362"/>
      <c r="V785" s="362"/>
      <c r="W785" s="362"/>
      <c r="X785" s="362"/>
      <c r="Y785" s="362"/>
      <c r="Z785" s="359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362"/>
      <c r="G786" s="362"/>
      <c r="H786" s="362"/>
      <c r="I786" s="362"/>
      <c r="J786" s="362"/>
      <c r="K786" s="362"/>
      <c r="L786" s="362"/>
      <c r="M786" s="362"/>
      <c r="N786" s="362"/>
      <c r="O786" s="362"/>
      <c r="P786" s="362"/>
      <c r="Q786" s="362"/>
      <c r="R786" s="362"/>
      <c r="S786" s="362"/>
      <c r="T786" s="362"/>
      <c r="U786" s="362"/>
      <c r="V786" s="362"/>
      <c r="W786" s="362"/>
      <c r="X786" s="362"/>
      <c r="Y786" s="362"/>
      <c r="Z786" s="359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362"/>
      <c r="G787" s="362"/>
      <c r="H787" s="362"/>
      <c r="I787" s="362"/>
      <c r="J787" s="362"/>
      <c r="K787" s="362"/>
      <c r="L787" s="362"/>
      <c r="M787" s="362"/>
      <c r="N787" s="362"/>
      <c r="O787" s="362"/>
      <c r="P787" s="362"/>
      <c r="Q787" s="362"/>
      <c r="R787" s="362"/>
      <c r="S787" s="362"/>
      <c r="T787" s="362"/>
      <c r="U787" s="362"/>
      <c r="V787" s="362"/>
      <c r="W787" s="362"/>
      <c r="X787" s="362"/>
      <c r="Y787" s="362"/>
      <c r="Z787" s="359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362"/>
      <c r="G788" s="362"/>
      <c r="H788" s="362"/>
      <c r="I788" s="362"/>
      <c r="J788" s="362"/>
      <c r="K788" s="362"/>
      <c r="L788" s="362"/>
      <c r="M788" s="362"/>
      <c r="N788" s="362"/>
      <c r="O788" s="362"/>
      <c r="P788" s="362"/>
      <c r="Q788" s="362"/>
      <c r="R788" s="362"/>
      <c r="S788" s="362"/>
      <c r="T788" s="362"/>
      <c r="U788" s="362"/>
      <c r="V788" s="362"/>
      <c r="W788" s="362"/>
      <c r="X788" s="362"/>
      <c r="Y788" s="362"/>
      <c r="Z788" s="359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362"/>
      <c r="G789" s="362"/>
      <c r="H789" s="362"/>
      <c r="I789" s="362"/>
      <c r="J789" s="362"/>
      <c r="K789" s="362"/>
      <c r="L789" s="362"/>
      <c r="M789" s="362"/>
      <c r="N789" s="362"/>
      <c r="O789" s="362"/>
      <c r="P789" s="362"/>
      <c r="Q789" s="362"/>
      <c r="R789" s="362"/>
      <c r="S789" s="362"/>
      <c r="T789" s="362"/>
      <c r="U789" s="362"/>
      <c r="V789" s="362"/>
      <c r="W789" s="362"/>
      <c r="X789" s="362"/>
      <c r="Y789" s="362"/>
      <c r="Z789" s="359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362"/>
      <c r="G790" s="362"/>
      <c r="H790" s="362"/>
      <c r="I790" s="362"/>
      <c r="J790" s="362"/>
      <c r="K790" s="362"/>
      <c r="L790" s="362"/>
      <c r="M790" s="362"/>
      <c r="N790" s="362"/>
      <c r="O790" s="362"/>
      <c r="P790" s="362"/>
      <c r="Q790" s="362"/>
      <c r="R790" s="362"/>
      <c r="S790" s="362"/>
      <c r="T790" s="362"/>
      <c r="U790" s="362"/>
      <c r="V790" s="362"/>
      <c r="W790" s="362"/>
      <c r="X790" s="362"/>
      <c r="Y790" s="362"/>
      <c r="Z790" s="359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362"/>
      <c r="G791" s="362"/>
      <c r="H791" s="362"/>
      <c r="I791" s="362"/>
      <c r="J791" s="362"/>
      <c r="K791" s="362"/>
      <c r="L791" s="362"/>
      <c r="M791" s="362"/>
      <c r="N791" s="362"/>
      <c r="O791" s="362"/>
      <c r="P791" s="362"/>
      <c r="Q791" s="362"/>
      <c r="R791" s="362"/>
      <c r="S791" s="362"/>
      <c r="T791" s="362"/>
      <c r="U791" s="362"/>
      <c r="V791" s="362"/>
      <c r="W791" s="362"/>
      <c r="X791" s="362"/>
      <c r="Y791" s="362"/>
      <c r="Z791" s="359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362"/>
      <c r="G792" s="362"/>
      <c r="H792" s="362"/>
      <c r="I792" s="362"/>
      <c r="J792" s="362"/>
      <c r="K792" s="362"/>
      <c r="L792" s="362"/>
      <c r="M792" s="362"/>
      <c r="N792" s="362"/>
      <c r="O792" s="362"/>
      <c r="P792" s="362"/>
      <c r="Q792" s="362"/>
      <c r="R792" s="362"/>
      <c r="S792" s="362"/>
      <c r="T792" s="362"/>
      <c r="U792" s="362"/>
      <c r="V792" s="362"/>
      <c r="W792" s="362"/>
      <c r="X792" s="362"/>
      <c r="Y792" s="362"/>
      <c r="Z792" s="359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362"/>
      <c r="G793" s="362"/>
      <c r="H793" s="362"/>
      <c r="I793" s="362"/>
      <c r="J793" s="362"/>
      <c r="K793" s="362"/>
      <c r="L793" s="362"/>
      <c r="M793" s="362"/>
      <c r="N793" s="362"/>
      <c r="O793" s="362"/>
      <c r="P793" s="362"/>
      <c r="Q793" s="362"/>
      <c r="R793" s="362"/>
      <c r="S793" s="362"/>
      <c r="T793" s="362"/>
      <c r="U793" s="362"/>
      <c r="V793" s="362"/>
      <c r="W793" s="362"/>
      <c r="X793" s="362"/>
      <c r="Y793" s="362"/>
      <c r="Z793" s="359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362"/>
      <c r="G794" s="362"/>
      <c r="H794" s="362"/>
      <c r="I794" s="362"/>
      <c r="J794" s="362"/>
      <c r="K794" s="362"/>
      <c r="L794" s="362"/>
      <c r="M794" s="362"/>
      <c r="N794" s="362"/>
      <c r="O794" s="362"/>
      <c r="P794" s="362"/>
      <c r="Q794" s="362"/>
      <c r="R794" s="362"/>
      <c r="S794" s="362"/>
      <c r="T794" s="362"/>
      <c r="U794" s="362"/>
      <c r="V794" s="362"/>
      <c r="W794" s="362"/>
      <c r="X794" s="362"/>
      <c r="Y794" s="362"/>
      <c r="Z794" s="359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362"/>
      <c r="G795" s="362"/>
      <c r="H795" s="362"/>
      <c r="I795" s="362"/>
      <c r="J795" s="362"/>
      <c r="K795" s="362"/>
      <c r="L795" s="362"/>
      <c r="M795" s="362"/>
      <c r="N795" s="362"/>
      <c r="O795" s="362"/>
      <c r="P795" s="362"/>
      <c r="Q795" s="362"/>
      <c r="R795" s="362"/>
      <c r="S795" s="362"/>
      <c r="T795" s="362"/>
      <c r="U795" s="362"/>
      <c r="V795" s="362"/>
      <c r="W795" s="362"/>
      <c r="X795" s="362"/>
      <c r="Y795" s="362"/>
      <c r="Z795" s="359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362"/>
      <c r="G796" s="362"/>
      <c r="H796" s="362"/>
      <c r="I796" s="362"/>
      <c r="J796" s="362"/>
      <c r="K796" s="362"/>
      <c r="L796" s="362"/>
      <c r="M796" s="362"/>
      <c r="N796" s="362"/>
      <c r="O796" s="362"/>
      <c r="P796" s="362"/>
      <c r="Q796" s="362"/>
      <c r="R796" s="362"/>
      <c r="S796" s="362"/>
      <c r="T796" s="362"/>
      <c r="U796" s="362"/>
      <c r="V796" s="362"/>
      <c r="W796" s="362"/>
      <c r="X796" s="362"/>
      <c r="Y796" s="362"/>
      <c r="Z796" s="359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362"/>
      <c r="G797" s="362"/>
      <c r="H797" s="362"/>
      <c r="I797" s="362"/>
      <c r="J797" s="362"/>
      <c r="K797" s="362"/>
      <c r="L797" s="362"/>
      <c r="M797" s="362"/>
      <c r="N797" s="362"/>
      <c r="O797" s="362"/>
      <c r="P797" s="362"/>
      <c r="Q797" s="362"/>
      <c r="R797" s="362"/>
      <c r="S797" s="362"/>
      <c r="T797" s="362"/>
      <c r="U797" s="362"/>
      <c r="V797" s="362"/>
      <c r="W797" s="362"/>
      <c r="X797" s="362"/>
      <c r="Y797" s="362"/>
      <c r="Z797" s="359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362"/>
      <c r="G798" s="362"/>
      <c r="H798" s="362"/>
      <c r="I798" s="362"/>
      <c r="J798" s="362"/>
      <c r="K798" s="362"/>
      <c r="L798" s="362"/>
      <c r="M798" s="362"/>
      <c r="N798" s="362"/>
      <c r="O798" s="362"/>
      <c r="P798" s="362"/>
      <c r="Q798" s="362"/>
      <c r="R798" s="362"/>
      <c r="S798" s="362"/>
      <c r="T798" s="362"/>
      <c r="U798" s="362"/>
      <c r="V798" s="362"/>
      <c r="W798" s="362"/>
      <c r="X798" s="362"/>
      <c r="Y798" s="362"/>
      <c r="Z798" s="359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362"/>
      <c r="G799" s="362"/>
      <c r="H799" s="362"/>
      <c r="I799" s="362"/>
      <c r="J799" s="362"/>
      <c r="K799" s="362"/>
      <c r="L799" s="362"/>
      <c r="M799" s="362"/>
      <c r="N799" s="362"/>
      <c r="O799" s="362"/>
      <c r="P799" s="362"/>
      <c r="Q799" s="362"/>
      <c r="R799" s="362"/>
      <c r="S799" s="362"/>
      <c r="T799" s="362"/>
      <c r="U799" s="362"/>
      <c r="V799" s="362"/>
      <c r="W799" s="362"/>
      <c r="X799" s="362"/>
      <c r="Y799" s="362"/>
      <c r="Z799" s="359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362"/>
      <c r="G800" s="362"/>
      <c r="H800" s="362"/>
      <c r="I800" s="362"/>
      <c r="J800" s="362"/>
      <c r="K800" s="362"/>
      <c r="L800" s="362"/>
      <c r="M800" s="362"/>
      <c r="N800" s="362"/>
      <c r="O800" s="362"/>
      <c r="P800" s="362"/>
      <c r="Q800" s="362"/>
      <c r="R800" s="362"/>
      <c r="S800" s="362"/>
      <c r="T800" s="362"/>
      <c r="U800" s="362"/>
      <c r="V800" s="362"/>
      <c r="W800" s="362"/>
      <c r="X800" s="362"/>
      <c r="Y800" s="362"/>
      <c r="Z800" s="359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362"/>
      <c r="G801" s="362"/>
      <c r="H801" s="362"/>
      <c r="I801" s="362"/>
      <c r="J801" s="362"/>
      <c r="K801" s="362"/>
      <c r="L801" s="362"/>
      <c r="M801" s="362"/>
      <c r="N801" s="362"/>
      <c r="O801" s="362"/>
      <c r="P801" s="362"/>
      <c r="Q801" s="362"/>
      <c r="R801" s="362"/>
      <c r="S801" s="362"/>
      <c r="T801" s="362"/>
      <c r="U801" s="362"/>
      <c r="V801" s="362"/>
      <c r="W801" s="362"/>
      <c r="X801" s="362"/>
      <c r="Y801" s="362"/>
      <c r="Z801" s="359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362"/>
      <c r="G802" s="362"/>
      <c r="H802" s="362"/>
      <c r="I802" s="362"/>
      <c r="J802" s="362"/>
      <c r="K802" s="362"/>
      <c r="L802" s="362"/>
      <c r="M802" s="362"/>
      <c r="N802" s="362"/>
      <c r="O802" s="362"/>
      <c r="P802" s="362"/>
      <c r="Q802" s="362"/>
      <c r="R802" s="362"/>
      <c r="S802" s="362"/>
      <c r="T802" s="362"/>
      <c r="U802" s="362"/>
      <c r="V802" s="362"/>
      <c r="W802" s="362"/>
      <c r="X802" s="362"/>
      <c r="Y802" s="362"/>
      <c r="Z802" s="359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362"/>
      <c r="G803" s="362"/>
      <c r="H803" s="362"/>
      <c r="I803" s="362"/>
      <c r="J803" s="362"/>
      <c r="K803" s="362"/>
      <c r="L803" s="362"/>
      <c r="M803" s="362"/>
      <c r="N803" s="362"/>
      <c r="O803" s="362"/>
      <c r="P803" s="362"/>
      <c r="Q803" s="362"/>
      <c r="R803" s="362"/>
      <c r="S803" s="362"/>
      <c r="T803" s="362"/>
      <c r="U803" s="362"/>
      <c r="V803" s="362"/>
      <c r="W803" s="362"/>
      <c r="X803" s="362"/>
      <c r="Y803" s="362"/>
      <c r="Z803" s="359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362"/>
      <c r="G804" s="362"/>
      <c r="H804" s="362"/>
      <c r="I804" s="362"/>
      <c r="J804" s="362"/>
      <c r="K804" s="362"/>
      <c r="L804" s="362"/>
      <c r="M804" s="362"/>
      <c r="N804" s="362"/>
      <c r="O804" s="362"/>
      <c r="P804" s="362"/>
      <c r="Q804" s="362"/>
      <c r="R804" s="362"/>
      <c r="S804" s="362"/>
      <c r="T804" s="362"/>
      <c r="U804" s="362"/>
      <c r="V804" s="362"/>
      <c r="W804" s="362"/>
      <c r="X804" s="362"/>
      <c r="Y804" s="362"/>
      <c r="Z804" s="359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362"/>
      <c r="G805" s="362"/>
      <c r="H805" s="362"/>
      <c r="I805" s="362"/>
      <c r="J805" s="362"/>
      <c r="K805" s="362"/>
      <c r="L805" s="362"/>
      <c r="M805" s="362"/>
      <c r="N805" s="362"/>
      <c r="O805" s="362"/>
      <c r="P805" s="362"/>
      <c r="Q805" s="362"/>
      <c r="R805" s="362"/>
      <c r="S805" s="362"/>
      <c r="T805" s="362"/>
      <c r="U805" s="362"/>
      <c r="V805" s="362"/>
      <c r="W805" s="362"/>
      <c r="X805" s="362"/>
      <c r="Y805" s="362"/>
      <c r="Z805" s="359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362"/>
      <c r="G806" s="362"/>
      <c r="H806" s="362"/>
      <c r="I806" s="362"/>
      <c r="J806" s="362"/>
      <c r="K806" s="362"/>
      <c r="L806" s="362"/>
      <c r="M806" s="362"/>
      <c r="N806" s="362"/>
      <c r="O806" s="362"/>
      <c r="P806" s="362"/>
      <c r="Q806" s="362"/>
      <c r="R806" s="362"/>
      <c r="S806" s="362"/>
      <c r="T806" s="362"/>
      <c r="U806" s="362"/>
      <c r="V806" s="362"/>
      <c r="W806" s="362"/>
      <c r="X806" s="362"/>
      <c r="Y806" s="362"/>
      <c r="Z806" s="359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362"/>
      <c r="G807" s="362"/>
      <c r="H807" s="362"/>
      <c r="I807" s="362"/>
      <c r="J807" s="362"/>
      <c r="K807" s="362"/>
      <c r="L807" s="362"/>
      <c r="M807" s="362"/>
      <c r="N807" s="362"/>
      <c r="O807" s="362"/>
      <c r="P807" s="362"/>
      <c r="Q807" s="362"/>
      <c r="R807" s="362"/>
      <c r="S807" s="362"/>
      <c r="T807" s="362"/>
      <c r="U807" s="362"/>
      <c r="V807" s="362"/>
      <c r="W807" s="362"/>
      <c r="X807" s="362"/>
      <c r="Y807" s="362"/>
      <c r="Z807" s="359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362"/>
      <c r="G808" s="362"/>
      <c r="H808" s="362"/>
      <c r="I808" s="362"/>
      <c r="J808" s="362"/>
      <c r="K808" s="362"/>
      <c r="L808" s="362"/>
      <c r="M808" s="362"/>
      <c r="N808" s="362"/>
      <c r="O808" s="362"/>
      <c r="P808" s="362"/>
      <c r="Q808" s="362"/>
      <c r="R808" s="362"/>
      <c r="S808" s="362"/>
      <c r="T808" s="362"/>
      <c r="U808" s="362"/>
      <c r="V808" s="362"/>
      <c r="W808" s="362"/>
      <c r="X808" s="362"/>
      <c r="Y808" s="362"/>
      <c r="Z808" s="359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362"/>
      <c r="G809" s="362"/>
      <c r="H809" s="362"/>
      <c r="I809" s="362"/>
      <c r="J809" s="362"/>
      <c r="K809" s="362"/>
      <c r="L809" s="362"/>
      <c r="M809" s="362"/>
      <c r="N809" s="362"/>
      <c r="O809" s="362"/>
      <c r="P809" s="362"/>
      <c r="Q809" s="362"/>
      <c r="R809" s="362"/>
      <c r="S809" s="362"/>
      <c r="T809" s="362"/>
      <c r="U809" s="362"/>
      <c r="V809" s="362"/>
      <c r="W809" s="362"/>
      <c r="X809" s="362"/>
      <c r="Y809" s="362"/>
      <c r="Z809" s="359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362"/>
      <c r="G810" s="362"/>
      <c r="H810" s="362"/>
      <c r="I810" s="362"/>
      <c r="J810" s="362"/>
      <c r="K810" s="362"/>
      <c r="L810" s="362"/>
      <c r="M810" s="362"/>
      <c r="N810" s="362"/>
      <c r="O810" s="362"/>
      <c r="P810" s="362"/>
      <c r="Q810" s="362"/>
      <c r="R810" s="362"/>
      <c r="S810" s="362"/>
      <c r="T810" s="362"/>
      <c r="U810" s="362"/>
      <c r="V810" s="362"/>
      <c r="W810" s="362"/>
      <c r="X810" s="362"/>
      <c r="Y810" s="362"/>
      <c r="Z810" s="359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362"/>
      <c r="G811" s="362"/>
      <c r="H811" s="362"/>
      <c r="I811" s="362"/>
      <c r="J811" s="362"/>
      <c r="K811" s="362"/>
      <c r="L811" s="362"/>
      <c r="M811" s="362"/>
      <c r="N811" s="362"/>
      <c r="O811" s="362"/>
      <c r="P811" s="362"/>
      <c r="Q811" s="362"/>
      <c r="R811" s="362"/>
      <c r="S811" s="362"/>
      <c r="T811" s="362"/>
      <c r="U811" s="362"/>
      <c r="V811" s="362"/>
      <c r="W811" s="362"/>
      <c r="X811" s="362"/>
      <c r="Y811" s="362"/>
      <c r="Z811" s="359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362"/>
      <c r="G812" s="362"/>
      <c r="H812" s="362"/>
      <c r="I812" s="362"/>
      <c r="J812" s="362"/>
      <c r="K812" s="362"/>
      <c r="L812" s="362"/>
      <c r="M812" s="362"/>
      <c r="N812" s="362"/>
      <c r="O812" s="362"/>
      <c r="P812" s="362"/>
      <c r="Q812" s="362"/>
      <c r="R812" s="362"/>
      <c r="S812" s="362"/>
      <c r="T812" s="362"/>
      <c r="U812" s="362"/>
      <c r="V812" s="362"/>
      <c r="W812" s="362"/>
      <c r="X812" s="362"/>
      <c r="Y812" s="362"/>
      <c r="Z812" s="359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362"/>
      <c r="G813" s="362"/>
      <c r="H813" s="362"/>
      <c r="I813" s="362"/>
      <c r="J813" s="362"/>
      <c r="K813" s="362"/>
      <c r="L813" s="362"/>
      <c r="M813" s="362"/>
      <c r="N813" s="362"/>
      <c r="O813" s="362"/>
      <c r="P813" s="362"/>
      <c r="Q813" s="362"/>
      <c r="R813" s="362"/>
      <c r="S813" s="362"/>
      <c r="T813" s="362"/>
      <c r="U813" s="362"/>
      <c r="V813" s="362"/>
      <c r="W813" s="362"/>
      <c r="X813" s="362"/>
      <c r="Y813" s="362"/>
      <c r="Z813" s="359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  <c r="Z814" s="359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362"/>
      <c r="G815" s="362"/>
      <c r="H815" s="362"/>
      <c r="I815" s="362"/>
      <c r="J815" s="362"/>
      <c r="K815" s="362"/>
      <c r="L815" s="362"/>
      <c r="M815" s="362"/>
      <c r="N815" s="362"/>
      <c r="O815" s="362"/>
      <c r="P815" s="362"/>
      <c r="Q815" s="362"/>
      <c r="R815" s="362"/>
      <c r="S815" s="362"/>
      <c r="T815" s="362"/>
      <c r="U815" s="362"/>
      <c r="V815" s="362"/>
      <c r="W815" s="362"/>
      <c r="X815" s="362"/>
      <c r="Y815" s="362"/>
      <c r="Z815" s="359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362"/>
      <c r="G816" s="362"/>
      <c r="H816" s="362"/>
      <c r="I816" s="362"/>
      <c r="J816" s="362"/>
      <c r="K816" s="362"/>
      <c r="L816" s="362"/>
      <c r="M816" s="362"/>
      <c r="N816" s="362"/>
      <c r="O816" s="362"/>
      <c r="P816" s="362"/>
      <c r="Q816" s="362"/>
      <c r="R816" s="362"/>
      <c r="S816" s="362"/>
      <c r="T816" s="362"/>
      <c r="U816" s="362"/>
      <c r="V816" s="362"/>
      <c r="W816" s="362"/>
      <c r="X816" s="362"/>
      <c r="Y816" s="362"/>
      <c r="Z816" s="359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362"/>
      <c r="G817" s="362"/>
      <c r="H817" s="362"/>
      <c r="I817" s="362"/>
      <c r="J817" s="362"/>
      <c r="K817" s="362"/>
      <c r="L817" s="362"/>
      <c r="M817" s="362"/>
      <c r="N817" s="362"/>
      <c r="O817" s="362"/>
      <c r="P817" s="362"/>
      <c r="Q817" s="362"/>
      <c r="R817" s="362"/>
      <c r="S817" s="362"/>
      <c r="T817" s="362"/>
      <c r="U817" s="362"/>
      <c r="V817" s="362"/>
      <c r="W817" s="362"/>
      <c r="X817" s="362"/>
      <c r="Y817" s="362"/>
      <c r="Z817" s="359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362"/>
      <c r="G818" s="362"/>
      <c r="H818" s="362"/>
      <c r="I818" s="362"/>
      <c r="J818" s="362"/>
      <c r="K818" s="362"/>
      <c r="L818" s="362"/>
      <c r="M818" s="362"/>
      <c r="N818" s="362"/>
      <c r="O818" s="362"/>
      <c r="P818" s="362"/>
      <c r="Q818" s="362"/>
      <c r="R818" s="362"/>
      <c r="S818" s="362"/>
      <c r="T818" s="362"/>
      <c r="U818" s="362"/>
      <c r="V818" s="362"/>
      <c r="W818" s="362"/>
      <c r="X818" s="362"/>
      <c r="Y818" s="362"/>
      <c r="Z818" s="359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362"/>
      <c r="G819" s="362"/>
      <c r="H819" s="362"/>
      <c r="I819" s="362"/>
      <c r="J819" s="362"/>
      <c r="K819" s="362"/>
      <c r="L819" s="362"/>
      <c r="M819" s="362"/>
      <c r="N819" s="362"/>
      <c r="O819" s="362"/>
      <c r="P819" s="362"/>
      <c r="Q819" s="362"/>
      <c r="R819" s="362"/>
      <c r="S819" s="362"/>
      <c r="T819" s="362"/>
      <c r="U819" s="362"/>
      <c r="V819" s="362"/>
      <c r="W819" s="362"/>
      <c r="X819" s="362"/>
      <c r="Y819" s="362"/>
      <c r="Z819" s="359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  <c r="Z820" s="359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362"/>
      <c r="G821" s="362"/>
      <c r="H821" s="362"/>
      <c r="I821" s="362"/>
      <c r="J821" s="362"/>
      <c r="K821" s="362"/>
      <c r="L821" s="362"/>
      <c r="M821" s="362"/>
      <c r="N821" s="362"/>
      <c r="O821" s="362"/>
      <c r="P821" s="362"/>
      <c r="Q821" s="362"/>
      <c r="R821" s="362"/>
      <c r="S821" s="362"/>
      <c r="T821" s="362"/>
      <c r="U821" s="362"/>
      <c r="V821" s="362"/>
      <c r="W821" s="362"/>
      <c r="X821" s="362"/>
      <c r="Y821" s="362"/>
      <c r="Z821" s="359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362"/>
      <c r="G822" s="362"/>
      <c r="H822" s="362"/>
      <c r="I822" s="362"/>
      <c r="J822" s="362"/>
      <c r="K822" s="362"/>
      <c r="L822" s="362"/>
      <c r="M822" s="362"/>
      <c r="N822" s="362"/>
      <c r="O822" s="362"/>
      <c r="P822" s="362"/>
      <c r="Q822" s="362"/>
      <c r="R822" s="362"/>
      <c r="S822" s="362"/>
      <c r="T822" s="362"/>
      <c r="U822" s="362"/>
      <c r="V822" s="362"/>
      <c r="W822" s="362"/>
      <c r="X822" s="362"/>
      <c r="Y822" s="362"/>
      <c r="Z822" s="359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362"/>
      <c r="G823" s="362"/>
      <c r="H823" s="362"/>
      <c r="I823" s="362"/>
      <c r="J823" s="362"/>
      <c r="K823" s="362"/>
      <c r="L823" s="362"/>
      <c r="M823" s="362"/>
      <c r="N823" s="362"/>
      <c r="O823" s="362"/>
      <c r="P823" s="362"/>
      <c r="Q823" s="362"/>
      <c r="R823" s="362"/>
      <c r="S823" s="362"/>
      <c r="T823" s="362"/>
      <c r="U823" s="362"/>
      <c r="V823" s="362"/>
      <c r="W823" s="362"/>
      <c r="X823" s="362"/>
      <c r="Y823" s="362"/>
      <c r="Z823" s="359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362"/>
      <c r="G824" s="362"/>
      <c r="H824" s="362"/>
      <c r="I824" s="362"/>
      <c r="J824" s="362"/>
      <c r="K824" s="362"/>
      <c r="L824" s="362"/>
      <c r="M824" s="362"/>
      <c r="N824" s="362"/>
      <c r="O824" s="362"/>
      <c r="P824" s="362"/>
      <c r="Q824" s="362"/>
      <c r="R824" s="362"/>
      <c r="S824" s="362"/>
      <c r="T824" s="362"/>
      <c r="U824" s="362"/>
      <c r="V824" s="362"/>
      <c r="W824" s="362"/>
      <c r="X824" s="362"/>
      <c r="Y824" s="362"/>
      <c r="Z824" s="359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362"/>
      <c r="G825" s="362"/>
      <c r="H825" s="362"/>
      <c r="I825" s="362"/>
      <c r="J825" s="362"/>
      <c r="K825" s="362"/>
      <c r="L825" s="362"/>
      <c r="M825" s="362"/>
      <c r="N825" s="362"/>
      <c r="O825" s="362"/>
      <c r="P825" s="362"/>
      <c r="Q825" s="362"/>
      <c r="R825" s="362"/>
      <c r="S825" s="362"/>
      <c r="T825" s="362"/>
      <c r="U825" s="362"/>
      <c r="V825" s="362"/>
      <c r="W825" s="362"/>
      <c r="X825" s="362"/>
      <c r="Y825" s="362"/>
      <c r="Z825" s="359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362"/>
      <c r="G826" s="362"/>
      <c r="H826" s="362"/>
      <c r="I826" s="362"/>
      <c r="J826" s="362"/>
      <c r="K826" s="362"/>
      <c r="L826" s="362"/>
      <c r="M826" s="362"/>
      <c r="N826" s="362"/>
      <c r="O826" s="362"/>
      <c r="P826" s="362"/>
      <c r="Q826" s="362"/>
      <c r="R826" s="362"/>
      <c r="S826" s="362"/>
      <c r="T826" s="362"/>
      <c r="U826" s="362"/>
      <c r="V826" s="362"/>
      <c r="W826" s="362"/>
      <c r="X826" s="362"/>
      <c r="Y826" s="362"/>
      <c r="Z826" s="359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362"/>
      <c r="G827" s="362"/>
      <c r="H827" s="362"/>
      <c r="I827" s="362"/>
      <c r="J827" s="362"/>
      <c r="K827" s="362"/>
      <c r="L827" s="362"/>
      <c r="M827" s="362"/>
      <c r="N827" s="362"/>
      <c r="O827" s="362"/>
      <c r="P827" s="362"/>
      <c r="Q827" s="362"/>
      <c r="R827" s="362"/>
      <c r="S827" s="362"/>
      <c r="T827" s="362"/>
      <c r="U827" s="362"/>
      <c r="V827" s="362"/>
      <c r="W827" s="362"/>
      <c r="X827" s="362"/>
      <c r="Y827" s="362"/>
      <c r="Z827" s="359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362"/>
      <c r="G828" s="362"/>
      <c r="H828" s="362"/>
      <c r="I828" s="362"/>
      <c r="J828" s="362"/>
      <c r="K828" s="362"/>
      <c r="L828" s="362"/>
      <c r="M828" s="362"/>
      <c r="N828" s="362"/>
      <c r="O828" s="362"/>
      <c r="P828" s="362"/>
      <c r="Q828" s="362"/>
      <c r="R828" s="362"/>
      <c r="S828" s="362"/>
      <c r="T828" s="362"/>
      <c r="U828" s="362"/>
      <c r="V828" s="362"/>
      <c r="W828" s="362"/>
      <c r="X828" s="362"/>
      <c r="Y828" s="362"/>
      <c r="Z828" s="359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362"/>
      <c r="G829" s="362"/>
      <c r="H829" s="362"/>
      <c r="I829" s="362"/>
      <c r="J829" s="362"/>
      <c r="K829" s="362"/>
      <c r="L829" s="362"/>
      <c r="M829" s="362"/>
      <c r="N829" s="362"/>
      <c r="O829" s="362"/>
      <c r="P829" s="362"/>
      <c r="Q829" s="362"/>
      <c r="R829" s="362"/>
      <c r="S829" s="362"/>
      <c r="T829" s="362"/>
      <c r="U829" s="362"/>
      <c r="V829" s="362"/>
      <c r="W829" s="362"/>
      <c r="X829" s="362"/>
      <c r="Y829" s="362"/>
      <c r="Z829" s="359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362"/>
      <c r="G830" s="362"/>
      <c r="H830" s="362"/>
      <c r="I830" s="362"/>
      <c r="J830" s="362"/>
      <c r="K830" s="362"/>
      <c r="L830" s="362"/>
      <c r="M830" s="362"/>
      <c r="N830" s="362"/>
      <c r="O830" s="362"/>
      <c r="P830" s="362"/>
      <c r="Q830" s="362"/>
      <c r="R830" s="362"/>
      <c r="S830" s="362"/>
      <c r="T830" s="362"/>
      <c r="U830" s="362"/>
      <c r="V830" s="362"/>
      <c r="W830" s="362"/>
      <c r="X830" s="362"/>
      <c r="Y830" s="362"/>
      <c r="Z830" s="359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362"/>
      <c r="G831" s="362"/>
      <c r="H831" s="362"/>
      <c r="I831" s="362"/>
      <c r="J831" s="362"/>
      <c r="K831" s="362"/>
      <c r="L831" s="362"/>
      <c r="M831" s="362"/>
      <c r="N831" s="362"/>
      <c r="O831" s="362"/>
      <c r="P831" s="362"/>
      <c r="Q831" s="362"/>
      <c r="R831" s="362"/>
      <c r="S831" s="362"/>
      <c r="T831" s="362"/>
      <c r="U831" s="362"/>
      <c r="V831" s="362"/>
      <c r="W831" s="362"/>
      <c r="X831" s="362"/>
      <c r="Y831" s="362"/>
      <c r="Z831" s="359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362"/>
      <c r="G832" s="362"/>
      <c r="H832" s="362"/>
      <c r="I832" s="362"/>
      <c r="J832" s="362"/>
      <c r="K832" s="362"/>
      <c r="L832" s="362"/>
      <c r="M832" s="362"/>
      <c r="N832" s="362"/>
      <c r="O832" s="362"/>
      <c r="P832" s="362"/>
      <c r="Q832" s="362"/>
      <c r="R832" s="362"/>
      <c r="S832" s="362"/>
      <c r="T832" s="362"/>
      <c r="U832" s="362"/>
      <c r="V832" s="362"/>
      <c r="W832" s="362"/>
      <c r="X832" s="362"/>
      <c r="Y832" s="362"/>
      <c r="Z832" s="359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362"/>
      <c r="G833" s="362"/>
      <c r="H833" s="362"/>
      <c r="I833" s="362"/>
      <c r="J833" s="362"/>
      <c r="K833" s="362"/>
      <c r="L833" s="362"/>
      <c r="M833" s="362"/>
      <c r="N833" s="362"/>
      <c r="O833" s="362"/>
      <c r="P833" s="362"/>
      <c r="Q833" s="362"/>
      <c r="R833" s="362"/>
      <c r="S833" s="362"/>
      <c r="T833" s="362"/>
      <c r="U833" s="362"/>
      <c r="V833" s="362"/>
      <c r="W833" s="362"/>
      <c r="X833" s="362"/>
      <c r="Y833" s="362"/>
      <c r="Z833" s="359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362"/>
      <c r="G834" s="362"/>
      <c r="H834" s="362"/>
      <c r="I834" s="362"/>
      <c r="J834" s="362"/>
      <c r="K834" s="362"/>
      <c r="L834" s="362"/>
      <c r="M834" s="362"/>
      <c r="N834" s="362"/>
      <c r="O834" s="362"/>
      <c r="P834" s="362"/>
      <c r="Q834" s="362"/>
      <c r="R834" s="362"/>
      <c r="S834" s="362"/>
      <c r="T834" s="362"/>
      <c r="U834" s="362"/>
      <c r="V834" s="362"/>
      <c r="W834" s="362"/>
      <c r="X834" s="362"/>
      <c r="Y834" s="362"/>
      <c r="Z834" s="359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362"/>
      <c r="G835" s="362"/>
      <c r="H835" s="362"/>
      <c r="I835" s="362"/>
      <c r="J835" s="362"/>
      <c r="K835" s="362"/>
      <c r="L835" s="362"/>
      <c r="M835" s="362"/>
      <c r="N835" s="362"/>
      <c r="O835" s="362"/>
      <c r="P835" s="362"/>
      <c r="Q835" s="362"/>
      <c r="R835" s="362"/>
      <c r="S835" s="362"/>
      <c r="T835" s="362"/>
      <c r="U835" s="362"/>
      <c r="V835" s="362"/>
      <c r="W835" s="362"/>
      <c r="X835" s="362"/>
      <c r="Y835" s="362"/>
      <c r="Z835" s="359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362"/>
      <c r="G836" s="362"/>
      <c r="H836" s="362"/>
      <c r="I836" s="362"/>
      <c r="J836" s="362"/>
      <c r="K836" s="362"/>
      <c r="L836" s="362"/>
      <c r="M836" s="362"/>
      <c r="N836" s="362"/>
      <c r="O836" s="362"/>
      <c r="P836" s="362"/>
      <c r="Q836" s="362"/>
      <c r="R836" s="362"/>
      <c r="S836" s="362"/>
      <c r="T836" s="362"/>
      <c r="U836" s="362"/>
      <c r="V836" s="362"/>
      <c r="W836" s="362"/>
      <c r="X836" s="362"/>
      <c r="Y836" s="362"/>
      <c r="Z836" s="359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362"/>
      <c r="G837" s="362"/>
      <c r="H837" s="362"/>
      <c r="I837" s="362"/>
      <c r="J837" s="362"/>
      <c r="K837" s="362"/>
      <c r="L837" s="362"/>
      <c r="M837" s="362"/>
      <c r="N837" s="362"/>
      <c r="O837" s="362"/>
      <c r="P837" s="362"/>
      <c r="Q837" s="362"/>
      <c r="R837" s="362"/>
      <c r="S837" s="362"/>
      <c r="T837" s="362"/>
      <c r="U837" s="362"/>
      <c r="V837" s="362"/>
      <c r="W837" s="362"/>
      <c r="X837" s="362"/>
      <c r="Y837" s="362"/>
      <c r="Z837" s="359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362"/>
      <c r="G838" s="362"/>
      <c r="H838" s="362"/>
      <c r="I838" s="362"/>
      <c r="J838" s="362"/>
      <c r="K838" s="362"/>
      <c r="L838" s="362"/>
      <c r="M838" s="362"/>
      <c r="N838" s="362"/>
      <c r="O838" s="362"/>
      <c r="P838" s="362"/>
      <c r="Q838" s="362"/>
      <c r="R838" s="362"/>
      <c r="S838" s="362"/>
      <c r="T838" s="362"/>
      <c r="U838" s="362"/>
      <c r="V838" s="362"/>
      <c r="W838" s="362"/>
      <c r="X838" s="362"/>
      <c r="Y838" s="362"/>
      <c r="Z838" s="359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362"/>
      <c r="G839" s="362"/>
      <c r="H839" s="362"/>
      <c r="I839" s="362"/>
      <c r="J839" s="362"/>
      <c r="K839" s="362"/>
      <c r="L839" s="362"/>
      <c r="M839" s="362"/>
      <c r="N839" s="362"/>
      <c r="O839" s="362"/>
      <c r="P839" s="362"/>
      <c r="Q839" s="362"/>
      <c r="R839" s="362"/>
      <c r="S839" s="362"/>
      <c r="T839" s="362"/>
      <c r="U839" s="362"/>
      <c r="V839" s="362"/>
      <c r="W839" s="362"/>
      <c r="X839" s="362"/>
      <c r="Y839" s="362"/>
      <c r="Z839" s="359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362"/>
      <c r="G840" s="362"/>
      <c r="H840" s="362"/>
      <c r="I840" s="362"/>
      <c r="J840" s="362"/>
      <c r="K840" s="362"/>
      <c r="L840" s="362"/>
      <c r="M840" s="362"/>
      <c r="N840" s="362"/>
      <c r="O840" s="362"/>
      <c r="P840" s="362"/>
      <c r="Q840" s="362"/>
      <c r="R840" s="362"/>
      <c r="S840" s="362"/>
      <c r="T840" s="362"/>
      <c r="U840" s="362"/>
      <c r="V840" s="362"/>
      <c r="W840" s="362"/>
      <c r="X840" s="362"/>
      <c r="Y840" s="362"/>
      <c r="Z840" s="359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362"/>
      <c r="G841" s="362"/>
      <c r="H841" s="362"/>
      <c r="I841" s="362"/>
      <c r="J841" s="362"/>
      <c r="K841" s="362"/>
      <c r="L841" s="362"/>
      <c r="M841" s="362"/>
      <c r="N841" s="362"/>
      <c r="O841" s="362"/>
      <c r="P841" s="362"/>
      <c r="Q841" s="362"/>
      <c r="R841" s="362"/>
      <c r="S841" s="362"/>
      <c r="T841" s="362"/>
      <c r="U841" s="362"/>
      <c r="V841" s="362"/>
      <c r="W841" s="362"/>
      <c r="X841" s="362"/>
      <c r="Y841" s="362"/>
      <c r="Z841" s="359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362"/>
      <c r="G842" s="362"/>
      <c r="H842" s="362"/>
      <c r="I842" s="362"/>
      <c r="J842" s="362"/>
      <c r="K842" s="362"/>
      <c r="L842" s="362"/>
      <c r="M842" s="362"/>
      <c r="N842" s="362"/>
      <c r="O842" s="362"/>
      <c r="P842" s="362"/>
      <c r="Q842" s="362"/>
      <c r="R842" s="362"/>
      <c r="S842" s="362"/>
      <c r="T842" s="362"/>
      <c r="U842" s="362"/>
      <c r="V842" s="362"/>
      <c r="W842" s="362"/>
      <c r="X842" s="362"/>
      <c r="Y842" s="362"/>
      <c r="Z842" s="359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362"/>
      <c r="G843" s="362"/>
      <c r="H843" s="362"/>
      <c r="I843" s="362"/>
      <c r="J843" s="362"/>
      <c r="K843" s="362"/>
      <c r="L843" s="362"/>
      <c r="M843" s="362"/>
      <c r="N843" s="362"/>
      <c r="O843" s="362"/>
      <c r="P843" s="362"/>
      <c r="Q843" s="362"/>
      <c r="R843" s="362"/>
      <c r="S843" s="362"/>
      <c r="T843" s="362"/>
      <c r="U843" s="362"/>
      <c r="V843" s="362"/>
      <c r="W843" s="362"/>
      <c r="X843" s="362"/>
      <c r="Y843" s="362"/>
      <c r="Z843" s="359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362"/>
      <c r="G844" s="362"/>
      <c r="H844" s="362"/>
      <c r="I844" s="362"/>
      <c r="J844" s="362"/>
      <c r="K844" s="362"/>
      <c r="L844" s="362"/>
      <c r="M844" s="362"/>
      <c r="N844" s="362"/>
      <c r="O844" s="362"/>
      <c r="P844" s="362"/>
      <c r="Q844" s="362"/>
      <c r="R844" s="362"/>
      <c r="S844" s="362"/>
      <c r="T844" s="362"/>
      <c r="U844" s="362"/>
      <c r="V844" s="362"/>
      <c r="W844" s="362"/>
      <c r="X844" s="362"/>
      <c r="Y844" s="362"/>
      <c r="Z844" s="359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362"/>
      <c r="G845" s="362"/>
      <c r="H845" s="362"/>
      <c r="I845" s="362"/>
      <c r="J845" s="362"/>
      <c r="K845" s="362"/>
      <c r="L845" s="362"/>
      <c r="M845" s="362"/>
      <c r="N845" s="362"/>
      <c r="O845" s="362"/>
      <c r="P845" s="362"/>
      <c r="Q845" s="362"/>
      <c r="R845" s="362"/>
      <c r="S845" s="362"/>
      <c r="T845" s="362"/>
      <c r="U845" s="362"/>
      <c r="V845" s="362"/>
      <c r="W845" s="362"/>
      <c r="X845" s="362"/>
      <c r="Y845" s="362"/>
      <c r="Z845" s="359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362"/>
      <c r="G846" s="362"/>
      <c r="H846" s="362"/>
      <c r="I846" s="362"/>
      <c r="J846" s="362"/>
      <c r="K846" s="362"/>
      <c r="L846" s="362"/>
      <c r="M846" s="362"/>
      <c r="N846" s="362"/>
      <c r="O846" s="362"/>
      <c r="P846" s="362"/>
      <c r="Q846" s="362"/>
      <c r="R846" s="362"/>
      <c r="S846" s="362"/>
      <c r="T846" s="362"/>
      <c r="U846" s="362"/>
      <c r="V846" s="362"/>
      <c r="W846" s="362"/>
      <c r="X846" s="362"/>
      <c r="Y846" s="362"/>
      <c r="Z846" s="359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362"/>
      <c r="G847" s="362"/>
      <c r="H847" s="362"/>
      <c r="I847" s="362"/>
      <c r="J847" s="362"/>
      <c r="K847" s="362"/>
      <c r="L847" s="362"/>
      <c r="M847" s="362"/>
      <c r="N847" s="362"/>
      <c r="O847" s="362"/>
      <c r="P847" s="362"/>
      <c r="Q847" s="362"/>
      <c r="R847" s="362"/>
      <c r="S847" s="362"/>
      <c r="T847" s="362"/>
      <c r="U847" s="362"/>
      <c r="V847" s="362"/>
      <c r="W847" s="362"/>
      <c r="X847" s="362"/>
      <c r="Y847" s="362"/>
      <c r="Z847" s="359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362"/>
      <c r="G848" s="362"/>
      <c r="H848" s="362"/>
      <c r="I848" s="362"/>
      <c r="J848" s="362"/>
      <c r="K848" s="362"/>
      <c r="L848" s="362"/>
      <c r="M848" s="362"/>
      <c r="N848" s="362"/>
      <c r="O848" s="362"/>
      <c r="P848" s="362"/>
      <c r="Q848" s="362"/>
      <c r="R848" s="362"/>
      <c r="S848" s="362"/>
      <c r="T848" s="362"/>
      <c r="U848" s="362"/>
      <c r="V848" s="362"/>
      <c r="W848" s="362"/>
      <c r="X848" s="362"/>
      <c r="Y848" s="362"/>
      <c r="Z848" s="359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362"/>
      <c r="G849" s="362"/>
      <c r="H849" s="362"/>
      <c r="I849" s="362"/>
      <c r="J849" s="362"/>
      <c r="K849" s="362"/>
      <c r="L849" s="362"/>
      <c r="M849" s="362"/>
      <c r="N849" s="362"/>
      <c r="O849" s="362"/>
      <c r="P849" s="362"/>
      <c r="Q849" s="362"/>
      <c r="R849" s="362"/>
      <c r="S849" s="362"/>
      <c r="T849" s="362"/>
      <c r="U849" s="362"/>
      <c r="V849" s="362"/>
      <c r="W849" s="362"/>
      <c r="X849" s="362"/>
      <c r="Y849" s="362"/>
      <c r="Z849" s="359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362"/>
      <c r="G850" s="362"/>
      <c r="H850" s="362"/>
      <c r="I850" s="362"/>
      <c r="J850" s="362"/>
      <c r="K850" s="362"/>
      <c r="L850" s="362"/>
      <c r="M850" s="362"/>
      <c r="N850" s="362"/>
      <c r="O850" s="362"/>
      <c r="P850" s="362"/>
      <c r="Q850" s="362"/>
      <c r="R850" s="362"/>
      <c r="S850" s="362"/>
      <c r="T850" s="362"/>
      <c r="U850" s="362"/>
      <c r="V850" s="362"/>
      <c r="W850" s="362"/>
      <c r="X850" s="362"/>
      <c r="Y850" s="362"/>
      <c r="Z850" s="359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362"/>
      <c r="G851" s="362"/>
      <c r="H851" s="362"/>
      <c r="I851" s="362"/>
      <c r="J851" s="362"/>
      <c r="K851" s="362"/>
      <c r="L851" s="362"/>
      <c r="M851" s="362"/>
      <c r="N851" s="362"/>
      <c r="O851" s="362"/>
      <c r="P851" s="362"/>
      <c r="Q851" s="362"/>
      <c r="R851" s="362"/>
      <c r="S851" s="362"/>
      <c r="T851" s="362"/>
      <c r="U851" s="362"/>
      <c r="V851" s="362"/>
      <c r="W851" s="362"/>
      <c r="X851" s="362"/>
      <c r="Y851" s="362"/>
      <c r="Z851" s="359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362"/>
      <c r="G852" s="362"/>
      <c r="H852" s="362"/>
      <c r="I852" s="362"/>
      <c r="J852" s="362"/>
      <c r="K852" s="362"/>
      <c r="L852" s="362"/>
      <c r="M852" s="362"/>
      <c r="N852" s="362"/>
      <c r="O852" s="362"/>
      <c r="P852" s="362"/>
      <c r="Q852" s="362"/>
      <c r="R852" s="362"/>
      <c r="S852" s="362"/>
      <c r="T852" s="362"/>
      <c r="U852" s="362"/>
      <c r="V852" s="362"/>
      <c r="W852" s="362"/>
      <c r="X852" s="362"/>
      <c r="Y852" s="362"/>
      <c r="Z852" s="359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362"/>
      <c r="G853" s="362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362"/>
      <c r="S853" s="362"/>
      <c r="T853" s="362"/>
      <c r="U853" s="362"/>
      <c r="V853" s="362"/>
      <c r="W853" s="362"/>
      <c r="X853" s="362"/>
      <c r="Y853" s="362"/>
      <c r="Z853" s="359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362"/>
      <c r="G854" s="362"/>
      <c r="H854" s="362"/>
      <c r="I854" s="362"/>
      <c r="J854" s="362"/>
      <c r="K854" s="362"/>
      <c r="L854" s="362"/>
      <c r="M854" s="362"/>
      <c r="N854" s="362"/>
      <c r="O854" s="362"/>
      <c r="P854" s="362"/>
      <c r="Q854" s="362"/>
      <c r="R854" s="362"/>
      <c r="S854" s="362"/>
      <c r="T854" s="362"/>
      <c r="U854" s="362"/>
      <c r="V854" s="362"/>
      <c r="W854" s="362"/>
      <c r="X854" s="362"/>
      <c r="Y854" s="362"/>
      <c r="Z854" s="359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362"/>
      <c r="G855" s="362"/>
      <c r="H855" s="362"/>
      <c r="I855" s="362"/>
      <c r="J855" s="362"/>
      <c r="K855" s="362"/>
      <c r="L855" s="362"/>
      <c r="M855" s="362"/>
      <c r="N855" s="362"/>
      <c r="O855" s="362"/>
      <c r="P855" s="362"/>
      <c r="Q855" s="362"/>
      <c r="R855" s="362"/>
      <c r="S855" s="362"/>
      <c r="T855" s="362"/>
      <c r="U855" s="362"/>
      <c r="V855" s="362"/>
      <c r="W855" s="362"/>
      <c r="X855" s="362"/>
      <c r="Y855" s="362"/>
      <c r="Z855" s="359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362"/>
      <c r="G856" s="362"/>
      <c r="H856" s="362"/>
      <c r="I856" s="362"/>
      <c r="J856" s="362"/>
      <c r="K856" s="362"/>
      <c r="L856" s="362"/>
      <c r="M856" s="362"/>
      <c r="N856" s="362"/>
      <c r="O856" s="362"/>
      <c r="P856" s="362"/>
      <c r="Q856" s="362"/>
      <c r="R856" s="362"/>
      <c r="S856" s="362"/>
      <c r="T856" s="362"/>
      <c r="U856" s="362"/>
      <c r="V856" s="362"/>
      <c r="W856" s="362"/>
      <c r="X856" s="362"/>
      <c r="Y856" s="362"/>
      <c r="Z856" s="359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362"/>
      <c r="G857" s="362"/>
      <c r="H857" s="362"/>
      <c r="I857" s="362"/>
      <c r="J857" s="362"/>
      <c r="K857" s="362"/>
      <c r="L857" s="362"/>
      <c r="M857" s="362"/>
      <c r="N857" s="362"/>
      <c r="O857" s="362"/>
      <c r="P857" s="362"/>
      <c r="Q857" s="362"/>
      <c r="R857" s="362"/>
      <c r="S857" s="362"/>
      <c r="T857" s="362"/>
      <c r="U857" s="362"/>
      <c r="V857" s="362"/>
      <c r="W857" s="362"/>
      <c r="X857" s="362"/>
      <c r="Y857" s="362"/>
      <c r="Z857" s="359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362"/>
      <c r="G858" s="362"/>
      <c r="H858" s="362"/>
      <c r="I858" s="362"/>
      <c r="J858" s="362"/>
      <c r="K858" s="362"/>
      <c r="L858" s="362"/>
      <c r="M858" s="362"/>
      <c r="N858" s="362"/>
      <c r="O858" s="362"/>
      <c r="P858" s="362"/>
      <c r="Q858" s="362"/>
      <c r="R858" s="362"/>
      <c r="S858" s="362"/>
      <c r="T858" s="362"/>
      <c r="U858" s="362"/>
      <c r="V858" s="362"/>
      <c r="W858" s="362"/>
      <c r="X858" s="362"/>
      <c r="Y858" s="362"/>
      <c r="Z858" s="359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362"/>
      <c r="G859" s="362"/>
      <c r="H859" s="362"/>
      <c r="I859" s="362"/>
      <c r="J859" s="362"/>
      <c r="K859" s="362"/>
      <c r="L859" s="362"/>
      <c r="M859" s="362"/>
      <c r="N859" s="362"/>
      <c r="O859" s="362"/>
      <c r="P859" s="362"/>
      <c r="Q859" s="362"/>
      <c r="R859" s="362"/>
      <c r="S859" s="362"/>
      <c r="T859" s="362"/>
      <c r="U859" s="362"/>
      <c r="V859" s="362"/>
      <c r="W859" s="362"/>
      <c r="X859" s="362"/>
      <c r="Y859" s="362"/>
      <c r="Z859" s="359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362"/>
      <c r="G860" s="362"/>
      <c r="H860" s="362"/>
      <c r="I860" s="362"/>
      <c r="J860" s="362"/>
      <c r="K860" s="362"/>
      <c r="L860" s="362"/>
      <c r="M860" s="362"/>
      <c r="N860" s="362"/>
      <c r="O860" s="362"/>
      <c r="P860" s="362"/>
      <c r="Q860" s="362"/>
      <c r="R860" s="362"/>
      <c r="S860" s="362"/>
      <c r="T860" s="362"/>
      <c r="U860" s="362"/>
      <c r="V860" s="362"/>
      <c r="W860" s="362"/>
      <c r="X860" s="362"/>
      <c r="Y860" s="362"/>
      <c r="Z860" s="359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362"/>
      <c r="G861" s="362"/>
      <c r="H861" s="362"/>
      <c r="I861" s="362"/>
      <c r="J861" s="362"/>
      <c r="K861" s="362"/>
      <c r="L861" s="362"/>
      <c r="M861" s="362"/>
      <c r="N861" s="362"/>
      <c r="O861" s="362"/>
      <c r="P861" s="362"/>
      <c r="Q861" s="362"/>
      <c r="R861" s="362"/>
      <c r="S861" s="362"/>
      <c r="T861" s="362"/>
      <c r="U861" s="362"/>
      <c r="V861" s="362"/>
      <c r="W861" s="362"/>
      <c r="X861" s="362"/>
      <c r="Y861" s="362"/>
      <c r="Z861" s="359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362"/>
      <c r="G862" s="362"/>
      <c r="H862" s="362"/>
      <c r="I862" s="362"/>
      <c r="J862" s="362"/>
      <c r="K862" s="362"/>
      <c r="L862" s="362"/>
      <c r="M862" s="362"/>
      <c r="N862" s="362"/>
      <c r="O862" s="362"/>
      <c r="P862" s="362"/>
      <c r="Q862" s="362"/>
      <c r="R862" s="362"/>
      <c r="S862" s="362"/>
      <c r="T862" s="362"/>
      <c r="U862" s="362"/>
      <c r="V862" s="362"/>
      <c r="W862" s="362"/>
      <c r="X862" s="362"/>
      <c r="Y862" s="362"/>
      <c r="Z862" s="359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362"/>
      <c r="G863" s="362"/>
      <c r="H863" s="362"/>
      <c r="I863" s="362"/>
      <c r="J863" s="362"/>
      <c r="K863" s="362"/>
      <c r="L863" s="362"/>
      <c r="M863" s="362"/>
      <c r="N863" s="362"/>
      <c r="O863" s="362"/>
      <c r="P863" s="362"/>
      <c r="Q863" s="362"/>
      <c r="R863" s="362"/>
      <c r="S863" s="362"/>
      <c r="T863" s="362"/>
      <c r="U863" s="362"/>
      <c r="V863" s="362"/>
      <c r="W863" s="362"/>
      <c r="X863" s="362"/>
      <c r="Y863" s="362"/>
      <c r="Z863" s="359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362"/>
      <c r="G864" s="362"/>
      <c r="H864" s="362"/>
      <c r="I864" s="362"/>
      <c r="J864" s="362"/>
      <c r="K864" s="362"/>
      <c r="L864" s="362"/>
      <c r="M864" s="362"/>
      <c r="N864" s="362"/>
      <c r="O864" s="362"/>
      <c r="P864" s="362"/>
      <c r="Q864" s="362"/>
      <c r="R864" s="362"/>
      <c r="S864" s="362"/>
      <c r="T864" s="362"/>
      <c r="U864" s="362"/>
      <c r="V864" s="362"/>
      <c r="W864" s="362"/>
      <c r="X864" s="362"/>
      <c r="Y864" s="362"/>
      <c r="Z864" s="359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362"/>
      <c r="G865" s="362"/>
      <c r="H865" s="362"/>
      <c r="I865" s="362"/>
      <c r="J865" s="362"/>
      <c r="K865" s="362"/>
      <c r="L865" s="362"/>
      <c r="M865" s="362"/>
      <c r="N865" s="362"/>
      <c r="O865" s="362"/>
      <c r="P865" s="362"/>
      <c r="Q865" s="362"/>
      <c r="R865" s="362"/>
      <c r="S865" s="362"/>
      <c r="T865" s="362"/>
      <c r="U865" s="362"/>
      <c r="V865" s="362"/>
      <c r="W865" s="362"/>
      <c r="X865" s="362"/>
      <c r="Y865" s="362"/>
      <c r="Z865" s="359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362"/>
      <c r="G866" s="362"/>
      <c r="H866" s="362"/>
      <c r="I866" s="362"/>
      <c r="J866" s="362"/>
      <c r="K866" s="362"/>
      <c r="L866" s="362"/>
      <c r="M866" s="362"/>
      <c r="N866" s="362"/>
      <c r="O866" s="362"/>
      <c r="P866" s="362"/>
      <c r="Q866" s="362"/>
      <c r="R866" s="362"/>
      <c r="S866" s="362"/>
      <c r="T866" s="362"/>
      <c r="U866" s="362"/>
      <c r="V866" s="362"/>
      <c r="W866" s="362"/>
      <c r="X866" s="362"/>
      <c r="Y866" s="362"/>
      <c r="Z866" s="359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362"/>
      <c r="G867" s="362"/>
      <c r="H867" s="362"/>
      <c r="I867" s="362"/>
      <c r="J867" s="362"/>
      <c r="K867" s="362"/>
      <c r="L867" s="362"/>
      <c r="M867" s="362"/>
      <c r="N867" s="362"/>
      <c r="O867" s="362"/>
      <c r="P867" s="362"/>
      <c r="Q867" s="362"/>
      <c r="R867" s="362"/>
      <c r="S867" s="362"/>
      <c r="T867" s="362"/>
      <c r="U867" s="362"/>
      <c r="V867" s="362"/>
      <c r="W867" s="362"/>
      <c r="X867" s="362"/>
      <c r="Y867" s="362"/>
      <c r="Z867" s="359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362"/>
      <c r="G868" s="362"/>
      <c r="H868" s="362"/>
      <c r="I868" s="362"/>
      <c r="J868" s="362"/>
      <c r="K868" s="362"/>
      <c r="L868" s="362"/>
      <c r="M868" s="362"/>
      <c r="N868" s="362"/>
      <c r="O868" s="362"/>
      <c r="P868" s="362"/>
      <c r="Q868" s="362"/>
      <c r="R868" s="362"/>
      <c r="S868" s="362"/>
      <c r="T868" s="362"/>
      <c r="U868" s="362"/>
      <c r="V868" s="362"/>
      <c r="W868" s="362"/>
      <c r="X868" s="362"/>
      <c r="Y868" s="362"/>
      <c r="Z868" s="359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362"/>
      <c r="G869" s="362"/>
      <c r="H869" s="362"/>
      <c r="I869" s="362"/>
      <c r="J869" s="362"/>
      <c r="K869" s="362"/>
      <c r="L869" s="362"/>
      <c r="M869" s="362"/>
      <c r="N869" s="362"/>
      <c r="O869" s="362"/>
      <c r="P869" s="362"/>
      <c r="Q869" s="362"/>
      <c r="R869" s="362"/>
      <c r="S869" s="362"/>
      <c r="T869" s="362"/>
      <c r="U869" s="362"/>
      <c r="V869" s="362"/>
      <c r="W869" s="362"/>
      <c r="X869" s="362"/>
      <c r="Y869" s="362"/>
      <c r="Z869" s="359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362"/>
      <c r="G870" s="362"/>
      <c r="H870" s="362"/>
      <c r="I870" s="362"/>
      <c r="J870" s="362"/>
      <c r="K870" s="362"/>
      <c r="L870" s="362"/>
      <c r="M870" s="362"/>
      <c r="N870" s="362"/>
      <c r="O870" s="362"/>
      <c r="P870" s="362"/>
      <c r="Q870" s="362"/>
      <c r="R870" s="362"/>
      <c r="S870" s="362"/>
      <c r="T870" s="362"/>
      <c r="U870" s="362"/>
      <c r="V870" s="362"/>
      <c r="W870" s="362"/>
      <c r="X870" s="362"/>
      <c r="Y870" s="362"/>
      <c r="Z870" s="359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362"/>
      <c r="G871" s="362"/>
      <c r="H871" s="362"/>
      <c r="I871" s="362"/>
      <c r="J871" s="362"/>
      <c r="K871" s="362"/>
      <c r="L871" s="362"/>
      <c r="M871" s="362"/>
      <c r="N871" s="362"/>
      <c r="O871" s="362"/>
      <c r="P871" s="362"/>
      <c r="Q871" s="362"/>
      <c r="R871" s="362"/>
      <c r="S871" s="362"/>
      <c r="T871" s="362"/>
      <c r="U871" s="362"/>
      <c r="V871" s="362"/>
      <c r="W871" s="362"/>
      <c r="X871" s="362"/>
      <c r="Y871" s="362"/>
      <c r="Z871" s="359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362"/>
      <c r="G872" s="362"/>
      <c r="H872" s="362"/>
      <c r="I872" s="362"/>
      <c r="J872" s="362"/>
      <c r="K872" s="362"/>
      <c r="L872" s="362"/>
      <c r="M872" s="362"/>
      <c r="N872" s="362"/>
      <c r="O872" s="362"/>
      <c r="P872" s="362"/>
      <c r="Q872" s="362"/>
      <c r="R872" s="362"/>
      <c r="S872" s="362"/>
      <c r="T872" s="362"/>
      <c r="U872" s="362"/>
      <c r="V872" s="362"/>
      <c r="W872" s="362"/>
      <c r="X872" s="362"/>
      <c r="Y872" s="362"/>
      <c r="Z872" s="359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362"/>
      <c r="G873" s="362"/>
      <c r="H873" s="362"/>
      <c r="I873" s="362"/>
      <c r="J873" s="362"/>
      <c r="K873" s="362"/>
      <c r="L873" s="362"/>
      <c r="M873" s="362"/>
      <c r="N873" s="362"/>
      <c r="O873" s="362"/>
      <c r="P873" s="362"/>
      <c r="Q873" s="362"/>
      <c r="R873" s="362"/>
      <c r="S873" s="362"/>
      <c r="T873" s="362"/>
      <c r="U873" s="362"/>
      <c r="V873" s="362"/>
      <c r="W873" s="362"/>
      <c r="X873" s="362"/>
      <c r="Y873" s="362"/>
      <c r="Z873" s="359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362"/>
      <c r="G874" s="362"/>
      <c r="H874" s="362"/>
      <c r="I874" s="362"/>
      <c r="J874" s="362"/>
      <c r="K874" s="362"/>
      <c r="L874" s="362"/>
      <c r="M874" s="362"/>
      <c r="N874" s="362"/>
      <c r="O874" s="362"/>
      <c r="P874" s="362"/>
      <c r="Q874" s="362"/>
      <c r="R874" s="362"/>
      <c r="S874" s="362"/>
      <c r="T874" s="362"/>
      <c r="U874" s="362"/>
      <c r="V874" s="362"/>
      <c r="W874" s="362"/>
      <c r="X874" s="362"/>
      <c r="Y874" s="362"/>
      <c r="Z874" s="359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362"/>
      <c r="G875" s="362"/>
      <c r="H875" s="362"/>
      <c r="I875" s="362"/>
      <c r="J875" s="362"/>
      <c r="K875" s="362"/>
      <c r="L875" s="362"/>
      <c r="M875" s="362"/>
      <c r="N875" s="362"/>
      <c r="O875" s="362"/>
      <c r="P875" s="362"/>
      <c r="Q875" s="362"/>
      <c r="R875" s="362"/>
      <c r="S875" s="362"/>
      <c r="T875" s="362"/>
      <c r="U875" s="362"/>
      <c r="V875" s="362"/>
      <c r="W875" s="362"/>
      <c r="X875" s="362"/>
      <c r="Y875" s="362"/>
      <c r="Z875" s="359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362"/>
      <c r="G876" s="362"/>
      <c r="H876" s="362"/>
      <c r="I876" s="362"/>
      <c r="J876" s="362"/>
      <c r="K876" s="362"/>
      <c r="L876" s="362"/>
      <c r="M876" s="362"/>
      <c r="N876" s="362"/>
      <c r="O876" s="362"/>
      <c r="P876" s="362"/>
      <c r="Q876" s="362"/>
      <c r="R876" s="362"/>
      <c r="S876" s="362"/>
      <c r="T876" s="362"/>
      <c r="U876" s="362"/>
      <c r="V876" s="362"/>
      <c r="W876" s="362"/>
      <c r="X876" s="362"/>
      <c r="Y876" s="362"/>
      <c r="Z876" s="359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362"/>
      <c r="G877" s="362"/>
      <c r="H877" s="362"/>
      <c r="I877" s="362"/>
      <c r="J877" s="362"/>
      <c r="K877" s="362"/>
      <c r="L877" s="362"/>
      <c r="M877" s="362"/>
      <c r="N877" s="362"/>
      <c r="O877" s="362"/>
      <c r="P877" s="362"/>
      <c r="Q877" s="362"/>
      <c r="R877" s="362"/>
      <c r="S877" s="362"/>
      <c r="T877" s="362"/>
      <c r="U877" s="362"/>
      <c r="V877" s="362"/>
      <c r="W877" s="362"/>
      <c r="X877" s="362"/>
      <c r="Y877" s="362"/>
      <c r="Z877" s="359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362"/>
      <c r="G878" s="362"/>
      <c r="H878" s="362"/>
      <c r="I878" s="362"/>
      <c r="J878" s="362"/>
      <c r="K878" s="362"/>
      <c r="L878" s="362"/>
      <c r="M878" s="362"/>
      <c r="N878" s="362"/>
      <c r="O878" s="362"/>
      <c r="P878" s="362"/>
      <c r="Q878" s="362"/>
      <c r="R878" s="362"/>
      <c r="S878" s="362"/>
      <c r="T878" s="362"/>
      <c r="U878" s="362"/>
      <c r="V878" s="362"/>
      <c r="W878" s="362"/>
      <c r="X878" s="362"/>
      <c r="Y878" s="362"/>
      <c r="Z878" s="359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362"/>
      <c r="G879" s="362"/>
      <c r="H879" s="362"/>
      <c r="I879" s="362"/>
      <c r="J879" s="362"/>
      <c r="K879" s="362"/>
      <c r="L879" s="362"/>
      <c r="M879" s="362"/>
      <c r="N879" s="362"/>
      <c r="O879" s="362"/>
      <c r="P879" s="362"/>
      <c r="Q879" s="362"/>
      <c r="R879" s="362"/>
      <c r="S879" s="362"/>
      <c r="T879" s="362"/>
      <c r="U879" s="362"/>
      <c r="V879" s="362"/>
      <c r="W879" s="362"/>
      <c r="X879" s="362"/>
      <c r="Y879" s="362"/>
      <c r="Z879" s="359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362"/>
      <c r="G880" s="362"/>
      <c r="H880" s="362"/>
      <c r="I880" s="362"/>
      <c r="J880" s="362"/>
      <c r="K880" s="362"/>
      <c r="L880" s="362"/>
      <c r="M880" s="362"/>
      <c r="N880" s="362"/>
      <c r="O880" s="362"/>
      <c r="P880" s="362"/>
      <c r="Q880" s="362"/>
      <c r="R880" s="362"/>
      <c r="S880" s="362"/>
      <c r="T880" s="362"/>
      <c r="U880" s="362"/>
      <c r="V880" s="362"/>
      <c r="W880" s="362"/>
      <c r="X880" s="362"/>
      <c r="Y880" s="362"/>
      <c r="Z880" s="359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362"/>
      <c r="G881" s="362"/>
      <c r="H881" s="362"/>
      <c r="I881" s="362"/>
      <c r="J881" s="362"/>
      <c r="K881" s="362"/>
      <c r="L881" s="362"/>
      <c r="M881" s="362"/>
      <c r="N881" s="362"/>
      <c r="O881" s="362"/>
      <c r="P881" s="362"/>
      <c r="Q881" s="362"/>
      <c r="R881" s="362"/>
      <c r="S881" s="362"/>
      <c r="T881" s="362"/>
      <c r="U881" s="362"/>
      <c r="V881" s="362"/>
      <c r="W881" s="362"/>
      <c r="X881" s="362"/>
      <c r="Y881" s="362"/>
      <c r="Z881" s="359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362"/>
      <c r="G882" s="362"/>
      <c r="H882" s="362"/>
      <c r="I882" s="362"/>
      <c r="J882" s="362"/>
      <c r="K882" s="362"/>
      <c r="L882" s="362"/>
      <c r="M882" s="362"/>
      <c r="N882" s="362"/>
      <c r="O882" s="362"/>
      <c r="P882" s="362"/>
      <c r="Q882" s="362"/>
      <c r="R882" s="362"/>
      <c r="S882" s="362"/>
      <c r="T882" s="362"/>
      <c r="U882" s="362"/>
      <c r="V882" s="362"/>
      <c r="W882" s="362"/>
      <c r="X882" s="362"/>
      <c r="Y882" s="362"/>
      <c r="Z882" s="359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362"/>
      <c r="G883" s="362"/>
      <c r="H883" s="362"/>
      <c r="I883" s="362"/>
      <c r="J883" s="362"/>
      <c r="K883" s="362"/>
      <c r="L883" s="362"/>
      <c r="M883" s="362"/>
      <c r="N883" s="362"/>
      <c r="O883" s="362"/>
      <c r="P883" s="362"/>
      <c r="Q883" s="362"/>
      <c r="R883" s="362"/>
      <c r="S883" s="362"/>
      <c r="T883" s="362"/>
      <c r="U883" s="362"/>
      <c r="V883" s="362"/>
      <c r="W883" s="362"/>
      <c r="X883" s="362"/>
      <c r="Y883" s="362"/>
      <c r="Z883" s="359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362"/>
      <c r="G884" s="362"/>
      <c r="H884" s="362"/>
      <c r="I884" s="362"/>
      <c r="J884" s="362"/>
      <c r="K884" s="362"/>
      <c r="L884" s="362"/>
      <c r="M884" s="362"/>
      <c r="N884" s="362"/>
      <c r="O884" s="362"/>
      <c r="P884" s="362"/>
      <c r="Q884" s="362"/>
      <c r="R884" s="362"/>
      <c r="S884" s="362"/>
      <c r="T884" s="362"/>
      <c r="U884" s="362"/>
      <c r="V884" s="362"/>
      <c r="W884" s="362"/>
      <c r="X884" s="362"/>
      <c r="Y884" s="362"/>
      <c r="Z884" s="359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362"/>
      <c r="G885" s="362"/>
      <c r="H885" s="362"/>
      <c r="I885" s="362"/>
      <c r="J885" s="362"/>
      <c r="K885" s="362"/>
      <c r="L885" s="362"/>
      <c r="M885" s="362"/>
      <c r="N885" s="362"/>
      <c r="O885" s="362"/>
      <c r="P885" s="362"/>
      <c r="Q885" s="362"/>
      <c r="R885" s="362"/>
      <c r="S885" s="362"/>
      <c r="T885" s="362"/>
      <c r="U885" s="362"/>
      <c r="V885" s="362"/>
      <c r="W885" s="362"/>
      <c r="X885" s="362"/>
      <c r="Y885" s="362"/>
      <c r="Z885" s="359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362"/>
      <c r="G886" s="362"/>
      <c r="H886" s="362"/>
      <c r="I886" s="362"/>
      <c r="J886" s="362"/>
      <c r="K886" s="362"/>
      <c r="L886" s="362"/>
      <c r="M886" s="362"/>
      <c r="N886" s="362"/>
      <c r="O886" s="362"/>
      <c r="P886" s="362"/>
      <c r="Q886" s="362"/>
      <c r="R886" s="362"/>
      <c r="S886" s="362"/>
      <c r="T886" s="362"/>
      <c r="U886" s="362"/>
      <c r="V886" s="362"/>
      <c r="W886" s="362"/>
      <c r="X886" s="362"/>
      <c r="Y886" s="362"/>
      <c r="Z886" s="359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362"/>
      <c r="G887" s="362"/>
      <c r="H887" s="362"/>
      <c r="I887" s="362"/>
      <c r="J887" s="362"/>
      <c r="K887" s="362"/>
      <c r="L887" s="362"/>
      <c r="M887" s="362"/>
      <c r="N887" s="362"/>
      <c r="O887" s="362"/>
      <c r="P887" s="362"/>
      <c r="Q887" s="362"/>
      <c r="R887" s="362"/>
      <c r="S887" s="362"/>
      <c r="T887" s="362"/>
      <c r="U887" s="362"/>
      <c r="V887" s="362"/>
      <c r="W887" s="362"/>
      <c r="X887" s="362"/>
      <c r="Y887" s="362"/>
      <c r="Z887" s="359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362"/>
      <c r="G888" s="362"/>
      <c r="H888" s="362"/>
      <c r="I888" s="362"/>
      <c r="J888" s="362"/>
      <c r="K888" s="362"/>
      <c r="L888" s="362"/>
      <c r="M888" s="362"/>
      <c r="N888" s="362"/>
      <c r="O888" s="362"/>
      <c r="P888" s="362"/>
      <c r="Q888" s="362"/>
      <c r="R888" s="362"/>
      <c r="S888" s="362"/>
      <c r="T888" s="362"/>
      <c r="U888" s="362"/>
      <c r="V888" s="362"/>
      <c r="W888" s="362"/>
      <c r="X888" s="362"/>
      <c r="Y888" s="362"/>
      <c r="Z888" s="359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362"/>
      <c r="G889" s="362"/>
      <c r="H889" s="362"/>
      <c r="I889" s="362"/>
      <c r="J889" s="362"/>
      <c r="K889" s="362"/>
      <c r="L889" s="362"/>
      <c r="M889" s="362"/>
      <c r="N889" s="362"/>
      <c r="O889" s="362"/>
      <c r="P889" s="362"/>
      <c r="Q889" s="362"/>
      <c r="R889" s="362"/>
      <c r="S889" s="362"/>
      <c r="T889" s="362"/>
      <c r="U889" s="362"/>
      <c r="V889" s="362"/>
      <c r="W889" s="362"/>
      <c r="X889" s="362"/>
      <c r="Y889" s="362"/>
      <c r="Z889" s="359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362"/>
      <c r="G890" s="362"/>
      <c r="H890" s="362"/>
      <c r="I890" s="362"/>
      <c r="J890" s="362"/>
      <c r="K890" s="362"/>
      <c r="L890" s="362"/>
      <c r="M890" s="362"/>
      <c r="N890" s="362"/>
      <c r="O890" s="362"/>
      <c r="P890" s="362"/>
      <c r="Q890" s="362"/>
      <c r="R890" s="362"/>
      <c r="S890" s="362"/>
      <c r="T890" s="362"/>
      <c r="U890" s="362"/>
      <c r="V890" s="362"/>
      <c r="W890" s="362"/>
      <c r="X890" s="362"/>
      <c r="Y890" s="362"/>
      <c r="Z890" s="359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362"/>
      <c r="G891" s="362"/>
      <c r="H891" s="362"/>
      <c r="I891" s="362"/>
      <c r="J891" s="362"/>
      <c r="K891" s="362"/>
      <c r="L891" s="362"/>
      <c r="M891" s="362"/>
      <c r="N891" s="362"/>
      <c r="O891" s="362"/>
      <c r="P891" s="362"/>
      <c r="Q891" s="362"/>
      <c r="R891" s="362"/>
      <c r="S891" s="362"/>
      <c r="T891" s="362"/>
      <c r="U891" s="362"/>
      <c r="V891" s="362"/>
      <c r="W891" s="362"/>
      <c r="X891" s="362"/>
      <c r="Y891" s="362"/>
      <c r="Z891" s="359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362"/>
      <c r="G892" s="362"/>
      <c r="H892" s="362"/>
      <c r="I892" s="362"/>
      <c r="J892" s="362"/>
      <c r="K892" s="362"/>
      <c r="L892" s="362"/>
      <c r="M892" s="362"/>
      <c r="N892" s="362"/>
      <c r="O892" s="362"/>
      <c r="P892" s="362"/>
      <c r="Q892" s="362"/>
      <c r="R892" s="362"/>
      <c r="S892" s="362"/>
      <c r="T892" s="362"/>
      <c r="U892" s="362"/>
      <c r="V892" s="362"/>
      <c r="W892" s="362"/>
      <c r="X892" s="362"/>
      <c r="Y892" s="362"/>
      <c r="Z892" s="359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362"/>
      <c r="G893" s="362"/>
      <c r="H893" s="362"/>
      <c r="I893" s="362"/>
      <c r="J893" s="362"/>
      <c r="K893" s="362"/>
      <c r="L893" s="362"/>
      <c r="M893" s="362"/>
      <c r="N893" s="362"/>
      <c r="O893" s="362"/>
      <c r="P893" s="362"/>
      <c r="Q893" s="362"/>
      <c r="R893" s="362"/>
      <c r="S893" s="362"/>
      <c r="T893" s="362"/>
      <c r="U893" s="362"/>
      <c r="V893" s="362"/>
      <c r="W893" s="362"/>
      <c r="X893" s="362"/>
      <c r="Y893" s="362"/>
      <c r="Z893" s="359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362"/>
      <c r="G894" s="362"/>
      <c r="H894" s="362"/>
      <c r="I894" s="362"/>
      <c r="J894" s="362"/>
      <c r="K894" s="362"/>
      <c r="L894" s="362"/>
      <c r="M894" s="362"/>
      <c r="N894" s="362"/>
      <c r="O894" s="362"/>
      <c r="P894" s="362"/>
      <c r="Q894" s="362"/>
      <c r="R894" s="362"/>
      <c r="S894" s="362"/>
      <c r="T894" s="362"/>
      <c r="U894" s="362"/>
      <c r="V894" s="362"/>
      <c r="W894" s="362"/>
      <c r="X894" s="362"/>
      <c r="Y894" s="362"/>
      <c r="Z894" s="359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362"/>
      <c r="G895" s="362"/>
      <c r="H895" s="362"/>
      <c r="I895" s="362"/>
      <c r="J895" s="362"/>
      <c r="K895" s="362"/>
      <c r="L895" s="362"/>
      <c r="M895" s="362"/>
      <c r="N895" s="362"/>
      <c r="O895" s="362"/>
      <c r="P895" s="362"/>
      <c r="Q895" s="362"/>
      <c r="R895" s="362"/>
      <c r="S895" s="362"/>
      <c r="T895" s="362"/>
      <c r="U895" s="362"/>
      <c r="V895" s="362"/>
      <c r="W895" s="362"/>
      <c r="X895" s="362"/>
      <c r="Y895" s="362"/>
      <c r="Z895" s="359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362"/>
      <c r="G896" s="362"/>
      <c r="H896" s="362"/>
      <c r="I896" s="362"/>
      <c r="J896" s="362"/>
      <c r="K896" s="362"/>
      <c r="L896" s="362"/>
      <c r="M896" s="362"/>
      <c r="N896" s="362"/>
      <c r="O896" s="362"/>
      <c r="P896" s="362"/>
      <c r="Q896" s="362"/>
      <c r="R896" s="362"/>
      <c r="S896" s="362"/>
      <c r="T896" s="362"/>
      <c r="U896" s="362"/>
      <c r="V896" s="362"/>
      <c r="W896" s="362"/>
      <c r="X896" s="362"/>
      <c r="Y896" s="362"/>
      <c r="Z896" s="359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362"/>
      <c r="G897" s="362"/>
      <c r="H897" s="362"/>
      <c r="I897" s="362"/>
      <c r="J897" s="362"/>
      <c r="K897" s="362"/>
      <c r="L897" s="362"/>
      <c r="M897" s="362"/>
      <c r="N897" s="362"/>
      <c r="O897" s="362"/>
      <c r="P897" s="362"/>
      <c r="Q897" s="362"/>
      <c r="R897" s="362"/>
      <c r="S897" s="362"/>
      <c r="T897" s="362"/>
      <c r="U897" s="362"/>
      <c r="V897" s="362"/>
      <c r="W897" s="362"/>
      <c r="X897" s="362"/>
      <c r="Y897" s="362"/>
      <c r="Z897" s="359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362"/>
      <c r="G898" s="362"/>
      <c r="H898" s="362"/>
      <c r="I898" s="362"/>
      <c r="J898" s="362"/>
      <c r="K898" s="362"/>
      <c r="L898" s="362"/>
      <c r="M898" s="362"/>
      <c r="N898" s="362"/>
      <c r="O898" s="362"/>
      <c r="P898" s="362"/>
      <c r="Q898" s="362"/>
      <c r="R898" s="362"/>
      <c r="S898" s="362"/>
      <c r="T898" s="362"/>
      <c r="U898" s="362"/>
      <c r="V898" s="362"/>
      <c r="W898" s="362"/>
      <c r="X898" s="362"/>
      <c r="Y898" s="362"/>
      <c r="Z898" s="359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362"/>
      <c r="G899" s="362"/>
      <c r="H899" s="362"/>
      <c r="I899" s="362"/>
      <c r="J899" s="362"/>
      <c r="K899" s="362"/>
      <c r="L899" s="362"/>
      <c r="M899" s="362"/>
      <c r="N899" s="362"/>
      <c r="O899" s="362"/>
      <c r="P899" s="362"/>
      <c r="Q899" s="362"/>
      <c r="R899" s="362"/>
      <c r="S899" s="362"/>
      <c r="T899" s="362"/>
      <c r="U899" s="362"/>
      <c r="V899" s="362"/>
      <c r="W899" s="362"/>
      <c r="X899" s="362"/>
      <c r="Y899" s="362"/>
      <c r="Z899" s="359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362"/>
      <c r="G900" s="362"/>
      <c r="H900" s="362"/>
      <c r="I900" s="362"/>
      <c r="J900" s="362"/>
      <c r="K900" s="362"/>
      <c r="L900" s="362"/>
      <c r="M900" s="362"/>
      <c r="N900" s="362"/>
      <c r="O900" s="362"/>
      <c r="P900" s="362"/>
      <c r="Q900" s="362"/>
      <c r="R900" s="362"/>
      <c r="S900" s="362"/>
      <c r="T900" s="362"/>
      <c r="U900" s="362"/>
      <c r="V900" s="362"/>
      <c r="W900" s="362"/>
      <c r="X900" s="362"/>
      <c r="Y900" s="362"/>
      <c r="Z900" s="359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362"/>
      <c r="G901" s="362"/>
      <c r="H901" s="362"/>
      <c r="I901" s="362"/>
      <c r="J901" s="362"/>
      <c r="K901" s="362"/>
      <c r="L901" s="362"/>
      <c r="M901" s="362"/>
      <c r="N901" s="362"/>
      <c r="O901" s="362"/>
      <c r="P901" s="362"/>
      <c r="Q901" s="362"/>
      <c r="R901" s="362"/>
      <c r="S901" s="362"/>
      <c r="T901" s="362"/>
      <c r="U901" s="362"/>
      <c r="V901" s="362"/>
      <c r="W901" s="362"/>
      <c r="X901" s="362"/>
      <c r="Y901" s="362"/>
      <c r="Z901" s="359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362"/>
      <c r="G902" s="362"/>
      <c r="H902" s="362"/>
      <c r="I902" s="362"/>
      <c r="J902" s="362"/>
      <c r="K902" s="362"/>
      <c r="L902" s="362"/>
      <c r="M902" s="362"/>
      <c r="N902" s="362"/>
      <c r="O902" s="362"/>
      <c r="P902" s="362"/>
      <c r="Q902" s="362"/>
      <c r="R902" s="362"/>
      <c r="S902" s="362"/>
      <c r="T902" s="362"/>
      <c r="U902" s="362"/>
      <c r="V902" s="362"/>
      <c r="W902" s="362"/>
      <c r="X902" s="362"/>
      <c r="Y902" s="362"/>
      <c r="Z902" s="359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362"/>
      <c r="G903" s="362"/>
      <c r="H903" s="362"/>
      <c r="I903" s="362"/>
      <c r="J903" s="362"/>
      <c r="K903" s="362"/>
      <c r="L903" s="362"/>
      <c r="M903" s="362"/>
      <c r="N903" s="362"/>
      <c r="O903" s="362"/>
      <c r="P903" s="362"/>
      <c r="Q903" s="362"/>
      <c r="R903" s="362"/>
      <c r="S903" s="362"/>
      <c r="T903" s="362"/>
      <c r="U903" s="362"/>
      <c r="V903" s="362"/>
      <c r="W903" s="362"/>
      <c r="X903" s="362"/>
      <c r="Y903" s="362"/>
      <c r="Z903" s="359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362"/>
      <c r="G904" s="362"/>
      <c r="H904" s="362"/>
      <c r="I904" s="362"/>
      <c r="J904" s="362"/>
      <c r="K904" s="362"/>
      <c r="L904" s="362"/>
      <c r="M904" s="362"/>
      <c r="N904" s="362"/>
      <c r="O904" s="362"/>
      <c r="P904" s="362"/>
      <c r="Q904" s="362"/>
      <c r="R904" s="362"/>
      <c r="S904" s="362"/>
      <c r="T904" s="362"/>
      <c r="U904" s="362"/>
      <c r="V904" s="362"/>
      <c r="W904" s="362"/>
      <c r="X904" s="362"/>
      <c r="Y904" s="362"/>
      <c r="Z904" s="359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362"/>
      <c r="G905" s="362"/>
      <c r="H905" s="362"/>
      <c r="I905" s="362"/>
      <c r="J905" s="362"/>
      <c r="K905" s="362"/>
      <c r="L905" s="362"/>
      <c r="M905" s="362"/>
      <c r="N905" s="362"/>
      <c r="O905" s="362"/>
      <c r="P905" s="362"/>
      <c r="Q905" s="362"/>
      <c r="R905" s="362"/>
      <c r="S905" s="362"/>
      <c r="T905" s="362"/>
      <c r="U905" s="362"/>
      <c r="V905" s="362"/>
      <c r="W905" s="362"/>
      <c r="X905" s="362"/>
      <c r="Y905" s="362"/>
      <c r="Z905" s="359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362"/>
      <c r="G906" s="362"/>
      <c r="H906" s="362"/>
      <c r="I906" s="362"/>
      <c r="J906" s="362"/>
      <c r="K906" s="362"/>
      <c r="L906" s="362"/>
      <c r="M906" s="362"/>
      <c r="N906" s="362"/>
      <c r="O906" s="362"/>
      <c r="P906" s="362"/>
      <c r="Q906" s="362"/>
      <c r="R906" s="362"/>
      <c r="S906" s="362"/>
      <c r="T906" s="362"/>
      <c r="U906" s="362"/>
      <c r="V906" s="362"/>
      <c r="W906" s="362"/>
      <c r="X906" s="362"/>
      <c r="Y906" s="362"/>
      <c r="Z906" s="359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362"/>
      <c r="G907" s="362"/>
      <c r="H907" s="362"/>
      <c r="I907" s="362"/>
      <c r="J907" s="362"/>
      <c r="K907" s="362"/>
      <c r="L907" s="362"/>
      <c r="M907" s="362"/>
      <c r="N907" s="362"/>
      <c r="O907" s="362"/>
      <c r="P907" s="362"/>
      <c r="Q907" s="362"/>
      <c r="R907" s="362"/>
      <c r="S907" s="362"/>
      <c r="T907" s="362"/>
      <c r="U907" s="362"/>
      <c r="V907" s="362"/>
      <c r="W907" s="362"/>
      <c r="X907" s="362"/>
      <c r="Y907" s="362"/>
      <c r="Z907" s="359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362"/>
      <c r="G908" s="362"/>
      <c r="H908" s="362"/>
      <c r="I908" s="362"/>
      <c r="J908" s="362"/>
      <c r="K908" s="362"/>
      <c r="L908" s="362"/>
      <c r="M908" s="362"/>
      <c r="N908" s="362"/>
      <c r="O908" s="362"/>
      <c r="P908" s="362"/>
      <c r="Q908" s="362"/>
      <c r="R908" s="362"/>
      <c r="S908" s="362"/>
      <c r="T908" s="362"/>
      <c r="U908" s="362"/>
      <c r="V908" s="362"/>
      <c r="W908" s="362"/>
      <c r="X908" s="362"/>
      <c r="Y908" s="362"/>
      <c r="Z908" s="359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362"/>
      <c r="G909" s="362"/>
      <c r="H909" s="362"/>
      <c r="I909" s="362"/>
      <c r="J909" s="362"/>
      <c r="K909" s="362"/>
      <c r="L909" s="362"/>
      <c r="M909" s="362"/>
      <c r="N909" s="362"/>
      <c r="O909" s="362"/>
      <c r="P909" s="362"/>
      <c r="Q909" s="362"/>
      <c r="R909" s="362"/>
      <c r="S909" s="362"/>
      <c r="T909" s="362"/>
      <c r="U909" s="362"/>
      <c r="V909" s="362"/>
      <c r="W909" s="362"/>
      <c r="X909" s="362"/>
      <c r="Y909" s="362"/>
      <c r="Z909" s="359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362"/>
      <c r="G910" s="362"/>
      <c r="H910" s="362"/>
      <c r="I910" s="362"/>
      <c r="J910" s="362"/>
      <c r="K910" s="362"/>
      <c r="L910" s="362"/>
      <c r="M910" s="362"/>
      <c r="N910" s="362"/>
      <c r="O910" s="362"/>
      <c r="P910" s="362"/>
      <c r="Q910" s="362"/>
      <c r="R910" s="362"/>
      <c r="S910" s="362"/>
      <c r="T910" s="362"/>
      <c r="U910" s="362"/>
      <c r="V910" s="362"/>
      <c r="W910" s="362"/>
      <c r="X910" s="362"/>
      <c r="Y910" s="362"/>
      <c r="Z910" s="359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362"/>
      <c r="G911" s="362"/>
      <c r="H911" s="362"/>
      <c r="I911" s="362"/>
      <c r="J911" s="362"/>
      <c r="K911" s="362"/>
      <c r="L911" s="362"/>
      <c r="M911" s="362"/>
      <c r="N911" s="362"/>
      <c r="O911" s="362"/>
      <c r="P911" s="362"/>
      <c r="Q911" s="362"/>
      <c r="R911" s="362"/>
      <c r="S911" s="362"/>
      <c r="T911" s="362"/>
      <c r="U911" s="362"/>
      <c r="V911" s="362"/>
      <c r="W911" s="362"/>
      <c r="X911" s="362"/>
      <c r="Y911" s="362"/>
      <c r="Z911" s="359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362"/>
      <c r="G912" s="362"/>
      <c r="H912" s="362"/>
      <c r="I912" s="362"/>
      <c r="J912" s="362"/>
      <c r="K912" s="362"/>
      <c r="L912" s="362"/>
      <c r="M912" s="362"/>
      <c r="N912" s="362"/>
      <c r="O912" s="362"/>
      <c r="P912" s="362"/>
      <c r="Q912" s="362"/>
      <c r="R912" s="362"/>
      <c r="S912" s="362"/>
      <c r="T912" s="362"/>
      <c r="U912" s="362"/>
      <c r="V912" s="362"/>
      <c r="W912" s="362"/>
      <c r="X912" s="362"/>
      <c r="Y912" s="362"/>
      <c r="Z912" s="359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362"/>
      <c r="G913" s="362"/>
      <c r="H913" s="362"/>
      <c r="I913" s="362"/>
      <c r="J913" s="362"/>
      <c r="K913" s="362"/>
      <c r="L913" s="362"/>
      <c r="M913" s="362"/>
      <c r="N913" s="362"/>
      <c r="O913" s="362"/>
      <c r="P913" s="362"/>
      <c r="Q913" s="362"/>
      <c r="R913" s="362"/>
      <c r="S913" s="362"/>
      <c r="T913" s="362"/>
      <c r="U913" s="362"/>
      <c r="V913" s="362"/>
      <c r="W913" s="362"/>
      <c r="X913" s="362"/>
      <c r="Y913" s="362"/>
      <c r="Z913" s="359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362"/>
      <c r="G914" s="362"/>
      <c r="H914" s="362"/>
      <c r="I914" s="362"/>
      <c r="J914" s="362"/>
      <c r="K914" s="362"/>
      <c r="L914" s="362"/>
      <c r="M914" s="362"/>
      <c r="N914" s="362"/>
      <c r="O914" s="362"/>
      <c r="P914" s="362"/>
      <c r="Q914" s="362"/>
      <c r="R914" s="362"/>
      <c r="S914" s="362"/>
      <c r="T914" s="362"/>
      <c r="U914" s="362"/>
      <c r="V914" s="362"/>
      <c r="W914" s="362"/>
      <c r="X914" s="362"/>
      <c r="Y914" s="362"/>
      <c r="Z914" s="359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362"/>
      <c r="G915" s="362"/>
      <c r="H915" s="362"/>
      <c r="I915" s="362"/>
      <c r="J915" s="362"/>
      <c r="K915" s="362"/>
      <c r="L915" s="362"/>
      <c r="M915" s="362"/>
      <c r="N915" s="362"/>
      <c r="O915" s="362"/>
      <c r="P915" s="362"/>
      <c r="Q915" s="362"/>
      <c r="R915" s="362"/>
      <c r="S915" s="362"/>
      <c r="T915" s="362"/>
      <c r="U915" s="362"/>
      <c r="V915" s="362"/>
      <c r="W915" s="362"/>
      <c r="X915" s="362"/>
      <c r="Y915" s="362"/>
      <c r="Z915" s="359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362"/>
      <c r="G916" s="362"/>
      <c r="H916" s="362"/>
      <c r="I916" s="362"/>
      <c r="J916" s="362"/>
      <c r="K916" s="362"/>
      <c r="L916" s="362"/>
      <c r="M916" s="362"/>
      <c r="N916" s="362"/>
      <c r="O916" s="362"/>
      <c r="P916" s="362"/>
      <c r="Q916" s="362"/>
      <c r="R916" s="362"/>
      <c r="S916" s="362"/>
      <c r="T916" s="362"/>
      <c r="U916" s="362"/>
      <c r="V916" s="362"/>
      <c r="W916" s="362"/>
      <c r="X916" s="362"/>
      <c r="Y916" s="362"/>
      <c r="Z916" s="359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362"/>
      <c r="G917" s="362"/>
      <c r="H917" s="362"/>
      <c r="I917" s="362"/>
      <c r="J917" s="362"/>
      <c r="K917" s="362"/>
      <c r="L917" s="362"/>
      <c r="M917" s="362"/>
      <c r="N917" s="362"/>
      <c r="O917" s="362"/>
      <c r="P917" s="362"/>
      <c r="Q917" s="362"/>
      <c r="R917" s="362"/>
      <c r="S917" s="362"/>
      <c r="T917" s="362"/>
      <c r="U917" s="362"/>
      <c r="V917" s="362"/>
      <c r="W917" s="362"/>
      <c r="X917" s="362"/>
      <c r="Y917" s="362"/>
      <c r="Z917" s="359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362"/>
      <c r="G918" s="362"/>
      <c r="H918" s="362"/>
      <c r="I918" s="362"/>
      <c r="J918" s="362"/>
      <c r="K918" s="362"/>
      <c r="L918" s="362"/>
      <c r="M918" s="362"/>
      <c r="N918" s="362"/>
      <c r="O918" s="362"/>
      <c r="P918" s="362"/>
      <c r="Q918" s="362"/>
      <c r="R918" s="362"/>
      <c r="S918" s="362"/>
      <c r="T918" s="362"/>
      <c r="U918" s="362"/>
      <c r="V918" s="362"/>
      <c r="W918" s="362"/>
      <c r="X918" s="362"/>
      <c r="Y918" s="362"/>
      <c r="Z918" s="359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362"/>
      <c r="G919" s="362"/>
      <c r="H919" s="362"/>
      <c r="I919" s="362"/>
      <c r="J919" s="362"/>
      <c r="K919" s="362"/>
      <c r="L919" s="362"/>
      <c r="M919" s="362"/>
      <c r="N919" s="362"/>
      <c r="O919" s="362"/>
      <c r="P919" s="362"/>
      <c r="Q919" s="362"/>
      <c r="R919" s="362"/>
      <c r="S919" s="362"/>
      <c r="T919" s="362"/>
      <c r="U919" s="362"/>
      <c r="V919" s="362"/>
      <c r="W919" s="362"/>
      <c r="X919" s="362"/>
      <c r="Y919" s="362"/>
      <c r="Z919" s="359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362"/>
      <c r="G920" s="362"/>
      <c r="H920" s="362"/>
      <c r="I920" s="362"/>
      <c r="J920" s="362"/>
      <c r="K920" s="362"/>
      <c r="L920" s="362"/>
      <c r="M920" s="362"/>
      <c r="N920" s="362"/>
      <c r="O920" s="362"/>
      <c r="P920" s="362"/>
      <c r="Q920" s="362"/>
      <c r="R920" s="362"/>
      <c r="S920" s="362"/>
      <c r="T920" s="362"/>
      <c r="U920" s="362"/>
      <c r="V920" s="362"/>
      <c r="W920" s="362"/>
      <c r="X920" s="362"/>
      <c r="Y920" s="362"/>
      <c r="Z920" s="359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362"/>
      <c r="G921" s="362"/>
      <c r="H921" s="362"/>
      <c r="I921" s="362"/>
      <c r="J921" s="362"/>
      <c r="K921" s="362"/>
      <c r="L921" s="362"/>
      <c r="M921" s="362"/>
      <c r="N921" s="362"/>
      <c r="O921" s="362"/>
      <c r="P921" s="362"/>
      <c r="Q921" s="362"/>
      <c r="R921" s="362"/>
      <c r="S921" s="362"/>
      <c r="T921" s="362"/>
      <c r="U921" s="362"/>
      <c r="V921" s="362"/>
      <c r="W921" s="362"/>
      <c r="X921" s="362"/>
      <c r="Y921" s="362"/>
      <c r="Z921" s="359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362"/>
      <c r="G922" s="362"/>
      <c r="H922" s="362"/>
      <c r="I922" s="362"/>
      <c r="J922" s="362"/>
      <c r="K922" s="362"/>
      <c r="L922" s="362"/>
      <c r="M922" s="362"/>
      <c r="N922" s="362"/>
      <c r="O922" s="362"/>
      <c r="P922" s="362"/>
      <c r="Q922" s="362"/>
      <c r="R922" s="362"/>
      <c r="S922" s="362"/>
      <c r="T922" s="362"/>
      <c r="U922" s="362"/>
      <c r="V922" s="362"/>
      <c r="W922" s="362"/>
      <c r="X922" s="362"/>
      <c r="Y922" s="362"/>
      <c r="Z922" s="359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362"/>
      <c r="G923" s="362"/>
      <c r="H923" s="362"/>
      <c r="I923" s="362"/>
      <c r="J923" s="362"/>
      <c r="K923" s="362"/>
      <c r="L923" s="362"/>
      <c r="M923" s="362"/>
      <c r="N923" s="362"/>
      <c r="O923" s="362"/>
      <c r="P923" s="362"/>
      <c r="Q923" s="362"/>
      <c r="R923" s="362"/>
      <c r="S923" s="362"/>
      <c r="T923" s="362"/>
      <c r="U923" s="362"/>
      <c r="V923" s="362"/>
      <c r="W923" s="362"/>
      <c r="X923" s="362"/>
      <c r="Y923" s="362"/>
      <c r="Z923" s="359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362"/>
      <c r="G924" s="362"/>
      <c r="H924" s="362"/>
      <c r="I924" s="362"/>
      <c r="J924" s="362"/>
      <c r="K924" s="362"/>
      <c r="L924" s="362"/>
      <c r="M924" s="362"/>
      <c r="N924" s="362"/>
      <c r="O924" s="362"/>
      <c r="P924" s="362"/>
      <c r="Q924" s="362"/>
      <c r="R924" s="362"/>
      <c r="S924" s="362"/>
      <c r="T924" s="362"/>
      <c r="U924" s="362"/>
      <c r="V924" s="362"/>
      <c r="W924" s="362"/>
      <c r="X924" s="362"/>
      <c r="Y924" s="362"/>
      <c r="Z924" s="359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362"/>
      <c r="G925" s="362"/>
      <c r="H925" s="362"/>
      <c r="I925" s="362"/>
      <c r="J925" s="362"/>
      <c r="K925" s="362"/>
      <c r="L925" s="362"/>
      <c r="M925" s="362"/>
      <c r="N925" s="362"/>
      <c r="O925" s="362"/>
      <c r="P925" s="362"/>
      <c r="Q925" s="362"/>
      <c r="R925" s="362"/>
      <c r="S925" s="362"/>
      <c r="T925" s="362"/>
      <c r="U925" s="362"/>
      <c r="V925" s="362"/>
      <c r="W925" s="362"/>
      <c r="X925" s="362"/>
      <c r="Y925" s="362"/>
      <c r="Z925" s="359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362"/>
      <c r="G926" s="362"/>
      <c r="H926" s="362"/>
      <c r="I926" s="362"/>
      <c r="J926" s="362"/>
      <c r="K926" s="362"/>
      <c r="L926" s="362"/>
      <c r="M926" s="362"/>
      <c r="N926" s="362"/>
      <c r="O926" s="362"/>
      <c r="P926" s="362"/>
      <c r="Q926" s="362"/>
      <c r="R926" s="362"/>
      <c r="S926" s="362"/>
      <c r="T926" s="362"/>
      <c r="U926" s="362"/>
      <c r="V926" s="362"/>
      <c r="W926" s="362"/>
      <c r="X926" s="362"/>
      <c r="Y926" s="362"/>
      <c r="Z926" s="359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362"/>
      <c r="G927" s="362"/>
      <c r="H927" s="362"/>
      <c r="I927" s="362"/>
      <c r="J927" s="362"/>
      <c r="K927" s="362"/>
      <c r="L927" s="362"/>
      <c r="M927" s="362"/>
      <c r="N927" s="362"/>
      <c r="O927" s="362"/>
      <c r="P927" s="362"/>
      <c r="Q927" s="362"/>
      <c r="R927" s="362"/>
      <c r="S927" s="362"/>
      <c r="T927" s="362"/>
      <c r="U927" s="362"/>
      <c r="V927" s="362"/>
      <c r="W927" s="362"/>
      <c r="X927" s="362"/>
      <c r="Y927" s="362"/>
      <c r="Z927" s="359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362"/>
      <c r="G928" s="362"/>
      <c r="H928" s="362"/>
      <c r="I928" s="362"/>
      <c r="J928" s="362"/>
      <c r="K928" s="362"/>
      <c r="L928" s="362"/>
      <c r="M928" s="362"/>
      <c r="N928" s="362"/>
      <c r="O928" s="362"/>
      <c r="P928" s="362"/>
      <c r="Q928" s="362"/>
      <c r="R928" s="362"/>
      <c r="S928" s="362"/>
      <c r="T928" s="362"/>
      <c r="U928" s="362"/>
      <c r="V928" s="362"/>
      <c r="W928" s="362"/>
      <c r="X928" s="362"/>
      <c r="Y928" s="362"/>
      <c r="Z928" s="359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362"/>
      <c r="G929" s="362"/>
      <c r="H929" s="362"/>
      <c r="I929" s="362"/>
      <c r="J929" s="362"/>
      <c r="K929" s="362"/>
      <c r="L929" s="362"/>
      <c r="M929" s="362"/>
      <c r="N929" s="362"/>
      <c r="O929" s="362"/>
      <c r="P929" s="362"/>
      <c r="Q929" s="362"/>
      <c r="R929" s="362"/>
      <c r="S929" s="362"/>
      <c r="T929" s="362"/>
      <c r="U929" s="362"/>
      <c r="V929" s="362"/>
      <c r="W929" s="362"/>
      <c r="X929" s="362"/>
      <c r="Y929" s="362"/>
      <c r="Z929" s="359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362"/>
      <c r="G930" s="362"/>
      <c r="H930" s="362"/>
      <c r="I930" s="362"/>
      <c r="J930" s="362"/>
      <c r="K930" s="362"/>
      <c r="L930" s="362"/>
      <c r="M930" s="362"/>
      <c r="N930" s="362"/>
      <c r="O930" s="362"/>
      <c r="P930" s="362"/>
      <c r="Q930" s="362"/>
      <c r="R930" s="362"/>
      <c r="S930" s="362"/>
      <c r="T930" s="362"/>
      <c r="U930" s="362"/>
      <c r="V930" s="362"/>
      <c r="W930" s="362"/>
      <c r="X930" s="362"/>
      <c r="Y930" s="362"/>
      <c r="Z930" s="359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362"/>
      <c r="G931" s="362"/>
      <c r="H931" s="362"/>
      <c r="I931" s="362"/>
      <c r="J931" s="362"/>
      <c r="K931" s="362"/>
      <c r="L931" s="362"/>
      <c r="M931" s="362"/>
      <c r="N931" s="362"/>
      <c r="O931" s="362"/>
      <c r="P931" s="362"/>
      <c r="Q931" s="362"/>
      <c r="R931" s="362"/>
      <c r="S931" s="362"/>
      <c r="T931" s="362"/>
      <c r="U931" s="362"/>
      <c r="V931" s="362"/>
      <c r="W931" s="362"/>
      <c r="X931" s="362"/>
      <c r="Y931" s="362"/>
      <c r="Z931" s="359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362"/>
      <c r="G932" s="362"/>
      <c r="H932" s="362"/>
      <c r="I932" s="362"/>
      <c r="J932" s="362"/>
      <c r="K932" s="362"/>
      <c r="L932" s="362"/>
      <c r="M932" s="362"/>
      <c r="N932" s="362"/>
      <c r="O932" s="362"/>
      <c r="P932" s="362"/>
      <c r="Q932" s="362"/>
      <c r="R932" s="362"/>
      <c r="S932" s="362"/>
      <c r="T932" s="362"/>
      <c r="U932" s="362"/>
      <c r="V932" s="362"/>
      <c r="W932" s="362"/>
      <c r="X932" s="362"/>
      <c r="Y932" s="362"/>
      <c r="Z932" s="359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362"/>
      <c r="G933" s="362"/>
      <c r="H933" s="362"/>
      <c r="I933" s="362"/>
      <c r="J933" s="362"/>
      <c r="K933" s="362"/>
      <c r="L933" s="362"/>
      <c r="M933" s="362"/>
      <c r="N933" s="362"/>
      <c r="O933" s="362"/>
      <c r="P933" s="362"/>
      <c r="Q933" s="362"/>
      <c r="R933" s="362"/>
      <c r="S933" s="362"/>
      <c r="T933" s="362"/>
      <c r="U933" s="362"/>
      <c r="V933" s="362"/>
      <c r="W933" s="362"/>
      <c r="X933" s="362"/>
      <c r="Y933" s="362"/>
      <c r="Z933" s="359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362"/>
      <c r="G934" s="362"/>
      <c r="H934" s="362"/>
      <c r="I934" s="362"/>
      <c r="J934" s="362"/>
      <c r="K934" s="362"/>
      <c r="L934" s="362"/>
      <c r="M934" s="362"/>
      <c r="N934" s="362"/>
      <c r="O934" s="362"/>
      <c r="P934" s="362"/>
      <c r="Q934" s="362"/>
      <c r="R934" s="362"/>
      <c r="S934" s="362"/>
      <c r="T934" s="362"/>
      <c r="U934" s="362"/>
      <c r="V934" s="362"/>
      <c r="W934" s="362"/>
      <c r="X934" s="362"/>
      <c r="Y934" s="362"/>
      <c r="Z934" s="359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362"/>
      <c r="G935" s="362"/>
      <c r="H935" s="362"/>
      <c r="I935" s="362"/>
      <c r="J935" s="362"/>
      <c r="K935" s="362"/>
      <c r="L935" s="362"/>
      <c r="M935" s="362"/>
      <c r="N935" s="362"/>
      <c r="O935" s="362"/>
      <c r="P935" s="362"/>
      <c r="Q935" s="362"/>
      <c r="R935" s="362"/>
      <c r="S935" s="362"/>
      <c r="T935" s="362"/>
      <c r="U935" s="362"/>
      <c r="V935" s="362"/>
      <c r="W935" s="362"/>
      <c r="X935" s="362"/>
      <c r="Y935" s="362"/>
      <c r="Z935" s="359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362"/>
      <c r="G936" s="362"/>
      <c r="H936" s="362"/>
      <c r="I936" s="362"/>
      <c r="J936" s="362"/>
      <c r="K936" s="362"/>
      <c r="L936" s="362"/>
      <c r="M936" s="362"/>
      <c r="N936" s="362"/>
      <c r="O936" s="362"/>
      <c r="P936" s="362"/>
      <c r="Q936" s="362"/>
      <c r="R936" s="362"/>
      <c r="S936" s="362"/>
      <c r="T936" s="362"/>
      <c r="U936" s="362"/>
      <c r="V936" s="362"/>
      <c r="W936" s="362"/>
      <c r="X936" s="362"/>
      <c r="Y936" s="362"/>
      <c r="Z936" s="359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362"/>
      <c r="G937" s="362"/>
      <c r="H937" s="362"/>
      <c r="I937" s="362"/>
      <c r="J937" s="362"/>
      <c r="K937" s="362"/>
      <c r="L937" s="362"/>
      <c r="M937" s="362"/>
      <c r="N937" s="362"/>
      <c r="O937" s="362"/>
      <c r="P937" s="362"/>
      <c r="Q937" s="362"/>
      <c r="R937" s="362"/>
      <c r="S937" s="362"/>
      <c r="T937" s="362"/>
      <c r="U937" s="362"/>
      <c r="V937" s="362"/>
      <c r="W937" s="362"/>
      <c r="X937" s="362"/>
      <c r="Y937" s="362"/>
      <c r="Z937" s="359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362"/>
      <c r="G938" s="362"/>
      <c r="H938" s="362"/>
      <c r="I938" s="362"/>
      <c r="J938" s="362"/>
      <c r="K938" s="362"/>
      <c r="L938" s="362"/>
      <c r="M938" s="362"/>
      <c r="N938" s="362"/>
      <c r="O938" s="362"/>
      <c r="P938" s="362"/>
      <c r="Q938" s="362"/>
      <c r="R938" s="362"/>
      <c r="S938" s="362"/>
      <c r="T938" s="362"/>
      <c r="U938" s="362"/>
      <c r="V938" s="362"/>
      <c r="W938" s="362"/>
      <c r="X938" s="362"/>
      <c r="Y938" s="362"/>
      <c r="Z938" s="359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362"/>
      <c r="G939" s="362"/>
      <c r="H939" s="362"/>
      <c r="I939" s="362"/>
      <c r="J939" s="362"/>
      <c r="K939" s="362"/>
      <c r="L939" s="362"/>
      <c r="M939" s="362"/>
      <c r="N939" s="362"/>
      <c r="O939" s="362"/>
      <c r="P939" s="362"/>
      <c r="Q939" s="362"/>
      <c r="R939" s="362"/>
      <c r="S939" s="362"/>
      <c r="T939" s="362"/>
      <c r="U939" s="362"/>
      <c r="V939" s="362"/>
      <c r="W939" s="362"/>
      <c r="X939" s="362"/>
      <c r="Y939" s="362"/>
      <c r="Z939" s="359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362"/>
      <c r="G940" s="362"/>
      <c r="H940" s="362"/>
      <c r="I940" s="362"/>
      <c r="J940" s="362"/>
      <c r="K940" s="362"/>
      <c r="L940" s="362"/>
      <c r="M940" s="362"/>
      <c r="N940" s="362"/>
      <c r="O940" s="362"/>
      <c r="P940" s="362"/>
      <c r="Q940" s="362"/>
      <c r="R940" s="362"/>
      <c r="S940" s="362"/>
      <c r="T940" s="362"/>
      <c r="U940" s="362"/>
      <c r="V940" s="362"/>
      <c r="W940" s="362"/>
      <c r="X940" s="362"/>
      <c r="Y940" s="362"/>
      <c r="Z940" s="359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362"/>
      <c r="G941" s="362"/>
      <c r="H941" s="362"/>
      <c r="I941" s="362"/>
      <c r="J941" s="362"/>
      <c r="K941" s="362"/>
      <c r="L941" s="362"/>
      <c r="M941" s="362"/>
      <c r="N941" s="362"/>
      <c r="O941" s="362"/>
      <c r="P941" s="362"/>
      <c r="Q941" s="362"/>
      <c r="R941" s="362"/>
      <c r="S941" s="362"/>
      <c r="T941" s="362"/>
      <c r="U941" s="362"/>
      <c r="V941" s="362"/>
      <c r="W941" s="362"/>
      <c r="X941" s="362"/>
      <c r="Y941" s="362"/>
      <c r="Z941" s="359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362"/>
      <c r="G942" s="362"/>
      <c r="H942" s="362"/>
      <c r="I942" s="362"/>
      <c r="J942" s="362"/>
      <c r="K942" s="362"/>
      <c r="L942" s="362"/>
      <c r="M942" s="362"/>
      <c r="N942" s="362"/>
      <c r="O942" s="362"/>
      <c r="P942" s="362"/>
      <c r="Q942" s="362"/>
      <c r="R942" s="362"/>
      <c r="S942" s="362"/>
      <c r="T942" s="362"/>
      <c r="U942" s="362"/>
      <c r="V942" s="362"/>
      <c r="W942" s="362"/>
      <c r="X942" s="362"/>
      <c r="Y942" s="362"/>
      <c r="Z942" s="359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362"/>
      <c r="G943" s="362"/>
      <c r="H943" s="362"/>
      <c r="I943" s="362"/>
      <c r="J943" s="362"/>
      <c r="K943" s="362"/>
      <c r="L943" s="362"/>
      <c r="M943" s="362"/>
      <c r="N943" s="362"/>
      <c r="O943" s="362"/>
      <c r="P943" s="362"/>
      <c r="Q943" s="362"/>
      <c r="R943" s="362"/>
      <c r="S943" s="362"/>
      <c r="T943" s="362"/>
      <c r="U943" s="362"/>
      <c r="V943" s="362"/>
      <c r="W943" s="362"/>
      <c r="X943" s="362"/>
      <c r="Y943" s="362"/>
      <c r="Z943" s="359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362"/>
      <c r="G944" s="362"/>
      <c r="H944" s="362"/>
      <c r="I944" s="362"/>
      <c r="J944" s="362"/>
      <c r="K944" s="362"/>
      <c r="L944" s="362"/>
      <c r="M944" s="362"/>
      <c r="N944" s="362"/>
      <c r="O944" s="362"/>
      <c r="P944" s="362"/>
      <c r="Q944" s="362"/>
      <c r="R944" s="362"/>
      <c r="S944" s="362"/>
      <c r="T944" s="362"/>
      <c r="U944" s="362"/>
      <c r="V944" s="362"/>
      <c r="W944" s="362"/>
      <c r="X944" s="362"/>
      <c r="Y944" s="362"/>
      <c r="Z944" s="359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362"/>
      <c r="G945" s="362"/>
      <c r="H945" s="362"/>
      <c r="I945" s="362"/>
      <c r="J945" s="362"/>
      <c r="K945" s="362"/>
      <c r="L945" s="362"/>
      <c r="M945" s="362"/>
      <c r="N945" s="362"/>
      <c r="O945" s="362"/>
      <c r="P945" s="362"/>
      <c r="Q945" s="362"/>
      <c r="R945" s="362"/>
      <c r="S945" s="362"/>
      <c r="T945" s="362"/>
      <c r="U945" s="362"/>
      <c r="V945" s="362"/>
      <c r="W945" s="362"/>
      <c r="X945" s="362"/>
      <c r="Y945" s="362"/>
      <c r="Z945" s="359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362"/>
      <c r="G946" s="362"/>
      <c r="H946" s="362"/>
      <c r="I946" s="362"/>
      <c r="J946" s="362"/>
      <c r="K946" s="362"/>
      <c r="L946" s="362"/>
      <c r="M946" s="362"/>
      <c r="N946" s="362"/>
      <c r="O946" s="362"/>
      <c r="P946" s="362"/>
      <c r="Q946" s="362"/>
      <c r="R946" s="362"/>
      <c r="S946" s="362"/>
      <c r="T946" s="362"/>
      <c r="U946" s="362"/>
      <c r="V946" s="362"/>
      <c r="W946" s="362"/>
      <c r="X946" s="362"/>
      <c r="Y946" s="362"/>
      <c r="Z946" s="359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362"/>
      <c r="G947" s="362"/>
      <c r="H947" s="362"/>
      <c r="I947" s="362"/>
      <c r="J947" s="362"/>
      <c r="K947" s="362"/>
      <c r="L947" s="362"/>
      <c r="M947" s="362"/>
      <c r="N947" s="362"/>
      <c r="O947" s="362"/>
      <c r="P947" s="362"/>
      <c r="Q947" s="362"/>
      <c r="R947" s="362"/>
      <c r="S947" s="362"/>
      <c r="T947" s="362"/>
      <c r="U947" s="362"/>
      <c r="V947" s="362"/>
      <c r="W947" s="362"/>
      <c r="X947" s="362"/>
      <c r="Y947" s="362"/>
      <c r="Z947" s="359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362"/>
      <c r="G948" s="362"/>
      <c r="H948" s="362"/>
      <c r="I948" s="362"/>
      <c r="J948" s="362"/>
      <c r="K948" s="362"/>
      <c r="L948" s="362"/>
      <c r="M948" s="362"/>
      <c r="N948" s="362"/>
      <c r="O948" s="362"/>
      <c r="P948" s="362"/>
      <c r="Q948" s="362"/>
      <c r="R948" s="362"/>
      <c r="S948" s="362"/>
      <c r="T948" s="362"/>
      <c r="U948" s="362"/>
      <c r="V948" s="362"/>
      <c r="W948" s="362"/>
      <c r="X948" s="362"/>
      <c r="Y948" s="362"/>
      <c r="Z948" s="359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362"/>
      <c r="G949" s="362"/>
      <c r="H949" s="362"/>
      <c r="I949" s="362"/>
      <c r="J949" s="362"/>
      <c r="K949" s="362"/>
      <c r="L949" s="362"/>
      <c r="M949" s="362"/>
      <c r="N949" s="362"/>
      <c r="O949" s="362"/>
      <c r="P949" s="362"/>
      <c r="Q949" s="362"/>
      <c r="R949" s="362"/>
      <c r="S949" s="362"/>
      <c r="T949" s="362"/>
      <c r="U949" s="362"/>
      <c r="V949" s="362"/>
      <c r="W949" s="362"/>
      <c r="X949" s="362"/>
      <c r="Y949" s="362"/>
      <c r="Z949" s="359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362"/>
      <c r="G950" s="362"/>
      <c r="H950" s="362"/>
      <c r="I950" s="362"/>
      <c r="J950" s="362"/>
      <c r="K950" s="362"/>
      <c r="L950" s="362"/>
      <c r="M950" s="362"/>
      <c r="N950" s="362"/>
      <c r="O950" s="362"/>
      <c r="P950" s="362"/>
      <c r="Q950" s="362"/>
      <c r="R950" s="362"/>
      <c r="S950" s="362"/>
      <c r="T950" s="362"/>
      <c r="U950" s="362"/>
      <c r="V950" s="362"/>
      <c r="W950" s="362"/>
      <c r="X950" s="362"/>
      <c r="Y950" s="362"/>
      <c r="Z950" s="359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362"/>
      <c r="G951" s="362"/>
      <c r="H951" s="362"/>
      <c r="I951" s="362"/>
      <c r="J951" s="362"/>
      <c r="K951" s="362"/>
      <c r="L951" s="362"/>
      <c r="M951" s="362"/>
      <c r="N951" s="362"/>
      <c r="O951" s="362"/>
      <c r="P951" s="362"/>
      <c r="Q951" s="362"/>
      <c r="R951" s="362"/>
      <c r="S951" s="362"/>
      <c r="T951" s="362"/>
      <c r="U951" s="362"/>
      <c r="V951" s="362"/>
      <c r="W951" s="362"/>
      <c r="X951" s="362"/>
      <c r="Y951" s="362"/>
      <c r="Z951" s="359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362"/>
      <c r="G952" s="362"/>
      <c r="H952" s="362"/>
      <c r="I952" s="362"/>
      <c r="J952" s="362"/>
      <c r="K952" s="362"/>
      <c r="L952" s="362"/>
      <c r="M952" s="362"/>
      <c r="N952" s="362"/>
      <c r="O952" s="362"/>
      <c r="P952" s="362"/>
      <c r="Q952" s="362"/>
      <c r="R952" s="362"/>
      <c r="S952" s="362"/>
      <c r="T952" s="362"/>
      <c r="U952" s="362"/>
      <c r="V952" s="362"/>
      <c r="W952" s="362"/>
      <c r="X952" s="362"/>
      <c r="Y952" s="362"/>
      <c r="Z952" s="359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362"/>
      <c r="G953" s="362"/>
      <c r="H953" s="362"/>
      <c r="I953" s="362"/>
      <c r="J953" s="362"/>
      <c r="K953" s="362"/>
      <c r="L953" s="362"/>
      <c r="M953" s="362"/>
      <c r="N953" s="362"/>
      <c r="O953" s="362"/>
      <c r="P953" s="362"/>
      <c r="Q953" s="362"/>
      <c r="R953" s="362"/>
      <c r="S953" s="362"/>
      <c r="T953" s="362"/>
      <c r="U953" s="362"/>
      <c r="V953" s="362"/>
      <c r="W953" s="362"/>
      <c r="X953" s="362"/>
      <c r="Y953" s="362"/>
      <c r="Z953" s="359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362"/>
      <c r="G954" s="362"/>
      <c r="H954" s="362"/>
      <c r="I954" s="362"/>
      <c r="J954" s="362"/>
      <c r="K954" s="362"/>
      <c r="L954" s="362"/>
      <c r="M954" s="362"/>
      <c r="N954" s="362"/>
      <c r="O954" s="362"/>
      <c r="P954" s="362"/>
      <c r="Q954" s="362"/>
      <c r="R954" s="362"/>
      <c r="S954" s="362"/>
      <c r="T954" s="362"/>
      <c r="U954" s="362"/>
      <c r="V954" s="362"/>
      <c r="W954" s="362"/>
      <c r="X954" s="362"/>
      <c r="Y954" s="362"/>
      <c r="Z954" s="359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362"/>
      <c r="G955" s="362"/>
      <c r="H955" s="362"/>
      <c r="I955" s="362"/>
      <c r="J955" s="362"/>
      <c r="K955" s="362"/>
      <c r="L955" s="362"/>
      <c r="M955" s="362"/>
      <c r="N955" s="362"/>
      <c r="O955" s="362"/>
      <c r="P955" s="362"/>
      <c r="Q955" s="362"/>
      <c r="R955" s="362"/>
      <c r="S955" s="362"/>
      <c r="T955" s="362"/>
      <c r="U955" s="362"/>
      <c r="V955" s="362"/>
      <c r="W955" s="362"/>
      <c r="X955" s="362"/>
      <c r="Y955" s="362"/>
      <c r="Z955" s="359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362"/>
      <c r="G956" s="362"/>
      <c r="H956" s="362"/>
      <c r="I956" s="362"/>
      <c r="J956" s="362"/>
      <c r="K956" s="362"/>
      <c r="L956" s="362"/>
      <c r="M956" s="362"/>
      <c r="N956" s="362"/>
      <c r="O956" s="362"/>
      <c r="P956" s="362"/>
      <c r="Q956" s="362"/>
      <c r="R956" s="362"/>
      <c r="S956" s="362"/>
      <c r="T956" s="362"/>
      <c r="U956" s="362"/>
      <c r="V956" s="362"/>
      <c r="W956" s="362"/>
      <c r="X956" s="362"/>
      <c r="Y956" s="362"/>
      <c r="Z956" s="359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362"/>
      <c r="G957" s="362"/>
      <c r="H957" s="362"/>
      <c r="I957" s="362"/>
      <c r="J957" s="362"/>
      <c r="K957" s="362"/>
      <c r="L957" s="362"/>
      <c r="M957" s="362"/>
      <c r="N957" s="362"/>
      <c r="O957" s="362"/>
      <c r="P957" s="362"/>
      <c r="Q957" s="362"/>
      <c r="R957" s="362"/>
      <c r="S957" s="362"/>
      <c r="T957" s="362"/>
      <c r="U957" s="362"/>
      <c r="V957" s="362"/>
      <c r="W957" s="362"/>
      <c r="X957" s="362"/>
      <c r="Y957" s="362"/>
      <c r="Z957" s="359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362"/>
      <c r="G958" s="362"/>
      <c r="H958" s="362"/>
      <c r="I958" s="362"/>
      <c r="J958" s="362"/>
      <c r="K958" s="362"/>
      <c r="L958" s="362"/>
      <c r="M958" s="362"/>
      <c r="N958" s="362"/>
      <c r="O958" s="362"/>
      <c r="P958" s="362"/>
      <c r="Q958" s="362"/>
      <c r="R958" s="362"/>
      <c r="S958" s="362"/>
      <c r="T958" s="362"/>
      <c r="U958" s="362"/>
      <c r="V958" s="362"/>
      <c r="W958" s="362"/>
      <c r="X958" s="362"/>
      <c r="Y958" s="362"/>
      <c r="Z958" s="359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362"/>
      <c r="G959" s="362"/>
      <c r="H959" s="362"/>
      <c r="I959" s="362"/>
      <c r="J959" s="362"/>
      <c r="K959" s="362"/>
      <c r="L959" s="362"/>
      <c r="M959" s="362"/>
      <c r="N959" s="362"/>
      <c r="O959" s="362"/>
      <c r="P959" s="362"/>
      <c r="Q959" s="362"/>
      <c r="R959" s="362"/>
      <c r="S959" s="362"/>
      <c r="T959" s="362"/>
      <c r="U959" s="362"/>
      <c r="V959" s="362"/>
      <c r="W959" s="362"/>
      <c r="X959" s="362"/>
      <c r="Y959" s="362"/>
      <c r="Z959" s="359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362"/>
      <c r="G960" s="362"/>
      <c r="H960" s="362"/>
      <c r="I960" s="362"/>
      <c r="J960" s="362"/>
      <c r="K960" s="362"/>
      <c r="L960" s="362"/>
      <c r="M960" s="362"/>
      <c r="N960" s="362"/>
      <c r="O960" s="362"/>
      <c r="P960" s="362"/>
      <c r="Q960" s="362"/>
      <c r="R960" s="362"/>
      <c r="S960" s="362"/>
      <c r="T960" s="362"/>
      <c r="U960" s="362"/>
      <c r="V960" s="362"/>
      <c r="W960" s="362"/>
      <c r="X960" s="362"/>
      <c r="Y960" s="362"/>
      <c r="Z960" s="359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362"/>
      <c r="G961" s="362"/>
      <c r="H961" s="362"/>
      <c r="I961" s="362"/>
      <c r="J961" s="362"/>
      <c r="K961" s="362"/>
      <c r="L961" s="362"/>
      <c r="M961" s="362"/>
      <c r="N961" s="362"/>
      <c r="O961" s="362"/>
      <c r="P961" s="362"/>
      <c r="Q961" s="362"/>
      <c r="R961" s="362"/>
      <c r="S961" s="362"/>
      <c r="T961" s="362"/>
      <c r="U961" s="362"/>
      <c r="V961" s="362"/>
      <c r="W961" s="362"/>
      <c r="X961" s="362"/>
      <c r="Y961" s="362"/>
      <c r="Z961" s="359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362"/>
      <c r="G962" s="362"/>
      <c r="H962" s="362"/>
      <c r="I962" s="362"/>
      <c r="J962" s="362"/>
      <c r="K962" s="362"/>
      <c r="L962" s="362"/>
      <c r="M962" s="362"/>
      <c r="N962" s="362"/>
      <c r="O962" s="362"/>
      <c r="P962" s="362"/>
      <c r="Q962" s="362"/>
      <c r="R962" s="362"/>
      <c r="S962" s="362"/>
      <c r="T962" s="362"/>
      <c r="U962" s="362"/>
      <c r="V962" s="362"/>
      <c r="W962" s="362"/>
      <c r="X962" s="362"/>
      <c r="Y962" s="362"/>
      <c r="Z962" s="359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362"/>
      <c r="G963" s="362"/>
      <c r="H963" s="362"/>
      <c r="I963" s="362"/>
      <c r="J963" s="362"/>
      <c r="K963" s="362"/>
      <c r="L963" s="362"/>
      <c r="M963" s="362"/>
      <c r="N963" s="362"/>
      <c r="O963" s="362"/>
      <c r="P963" s="362"/>
      <c r="Q963" s="362"/>
      <c r="R963" s="362"/>
      <c r="S963" s="362"/>
      <c r="T963" s="362"/>
      <c r="U963" s="362"/>
      <c r="V963" s="362"/>
      <c r="W963" s="362"/>
      <c r="X963" s="362"/>
      <c r="Y963" s="362"/>
      <c r="Z963" s="359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362"/>
      <c r="G964" s="362"/>
      <c r="H964" s="362"/>
      <c r="I964" s="362"/>
      <c r="J964" s="362"/>
      <c r="K964" s="362"/>
      <c r="L964" s="362"/>
      <c r="M964" s="362"/>
      <c r="N964" s="362"/>
      <c r="O964" s="362"/>
      <c r="P964" s="362"/>
      <c r="Q964" s="362"/>
      <c r="R964" s="362"/>
      <c r="S964" s="362"/>
      <c r="T964" s="362"/>
      <c r="U964" s="362"/>
      <c r="V964" s="362"/>
      <c r="W964" s="362"/>
      <c r="X964" s="362"/>
      <c r="Y964" s="362"/>
      <c r="Z964" s="359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362"/>
      <c r="G965" s="362"/>
      <c r="H965" s="362"/>
      <c r="I965" s="362"/>
      <c r="J965" s="362"/>
      <c r="K965" s="362"/>
      <c r="L965" s="362"/>
      <c r="M965" s="362"/>
      <c r="N965" s="362"/>
      <c r="O965" s="362"/>
      <c r="P965" s="362"/>
      <c r="Q965" s="362"/>
      <c r="R965" s="362"/>
      <c r="S965" s="362"/>
      <c r="T965" s="362"/>
      <c r="U965" s="362"/>
      <c r="V965" s="362"/>
      <c r="W965" s="362"/>
      <c r="X965" s="362"/>
      <c r="Y965" s="362"/>
      <c r="Z965" s="359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362"/>
      <c r="G966" s="362"/>
      <c r="H966" s="362"/>
      <c r="I966" s="362"/>
      <c r="J966" s="362"/>
      <c r="K966" s="362"/>
      <c r="L966" s="362"/>
      <c r="M966" s="362"/>
      <c r="N966" s="362"/>
      <c r="O966" s="362"/>
      <c r="P966" s="362"/>
      <c r="Q966" s="362"/>
      <c r="R966" s="362"/>
      <c r="S966" s="362"/>
      <c r="T966" s="362"/>
      <c r="U966" s="362"/>
      <c r="V966" s="362"/>
      <c r="W966" s="362"/>
      <c r="X966" s="362"/>
      <c r="Y966" s="362"/>
      <c r="Z966" s="359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362"/>
      <c r="G967" s="362"/>
      <c r="H967" s="362"/>
      <c r="I967" s="362"/>
      <c r="J967" s="362"/>
      <c r="K967" s="362"/>
      <c r="L967" s="362"/>
      <c r="M967" s="362"/>
      <c r="N967" s="362"/>
      <c r="O967" s="362"/>
      <c r="P967" s="362"/>
      <c r="Q967" s="362"/>
      <c r="R967" s="362"/>
      <c r="S967" s="362"/>
      <c r="T967" s="362"/>
      <c r="U967" s="362"/>
      <c r="V967" s="362"/>
      <c r="W967" s="362"/>
      <c r="X967" s="362"/>
      <c r="Y967" s="362"/>
      <c r="Z967" s="359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362"/>
      <c r="G968" s="362"/>
      <c r="H968" s="362"/>
      <c r="I968" s="362"/>
      <c r="J968" s="362"/>
      <c r="K968" s="362"/>
      <c r="L968" s="362"/>
      <c r="M968" s="362"/>
      <c r="N968" s="362"/>
      <c r="O968" s="362"/>
      <c r="P968" s="362"/>
      <c r="Q968" s="362"/>
      <c r="R968" s="362"/>
      <c r="S968" s="362"/>
      <c r="T968" s="362"/>
      <c r="U968" s="362"/>
      <c r="V968" s="362"/>
      <c r="W968" s="362"/>
      <c r="X968" s="362"/>
      <c r="Y968" s="362"/>
      <c r="Z968" s="359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362"/>
      <c r="G969" s="362"/>
      <c r="H969" s="362"/>
      <c r="I969" s="362"/>
      <c r="J969" s="362"/>
      <c r="K969" s="362"/>
      <c r="L969" s="362"/>
      <c r="M969" s="362"/>
      <c r="N969" s="362"/>
      <c r="O969" s="362"/>
      <c r="P969" s="362"/>
      <c r="Q969" s="362"/>
      <c r="R969" s="362"/>
      <c r="S969" s="362"/>
      <c r="T969" s="362"/>
      <c r="U969" s="362"/>
      <c r="V969" s="362"/>
      <c r="W969" s="362"/>
      <c r="X969" s="362"/>
      <c r="Y969" s="362"/>
      <c r="Z969" s="359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362"/>
      <c r="G970" s="362"/>
      <c r="H970" s="362"/>
      <c r="I970" s="362"/>
      <c r="J970" s="362"/>
      <c r="K970" s="362"/>
      <c r="L970" s="362"/>
      <c r="M970" s="362"/>
      <c r="N970" s="362"/>
      <c r="O970" s="362"/>
      <c r="P970" s="362"/>
      <c r="Q970" s="362"/>
      <c r="R970" s="362"/>
      <c r="S970" s="362"/>
      <c r="T970" s="362"/>
      <c r="U970" s="362"/>
      <c r="V970" s="362"/>
      <c r="W970" s="362"/>
      <c r="X970" s="362"/>
      <c r="Y970" s="362"/>
      <c r="Z970" s="359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362"/>
      <c r="G971" s="362"/>
      <c r="H971" s="362"/>
      <c r="I971" s="362"/>
      <c r="J971" s="362"/>
      <c r="K971" s="362"/>
      <c r="L971" s="362"/>
      <c r="M971" s="362"/>
      <c r="N971" s="362"/>
      <c r="O971" s="362"/>
      <c r="P971" s="362"/>
      <c r="Q971" s="362"/>
      <c r="R971" s="362"/>
      <c r="S971" s="362"/>
      <c r="T971" s="362"/>
      <c r="U971" s="362"/>
      <c r="V971" s="362"/>
      <c r="W971" s="362"/>
      <c r="X971" s="362"/>
      <c r="Y971" s="362"/>
      <c r="Z971" s="359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362"/>
      <c r="G972" s="362"/>
      <c r="H972" s="362"/>
      <c r="I972" s="362"/>
      <c r="J972" s="362"/>
      <c r="K972" s="362"/>
      <c r="L972" s="362"/>
      <c r="M972" s="362"/>
      <c r="N972" s="362"/>
      <c r="O972" s="362"/>
      <c r="P972" s="362"/>
      <c r="Q972" s="362"/>
      <c r="R972" s="362"/>
      <c r="S972" s="362"/>
      <c r="T972" s="362"/>
      <c r="U972" s="362"/>
      <c r="V972" s="362"/>
      <c r="W972" s="362"/>
      <c r="X972" s="362"/>
      <c r="Y972" s="362"/>
      <c r="Z972" s="359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362"/>
      <c r="G973" s="362"/>
      <c r="H973" s="362"/>
      <c r="I973" s="362"/>
      <c r="J973" s="362"/>
      <c r="K973" s="362"/>
      <c r="L973" s="362"/>
      <c r="M973" s="362"/>
      <c r="N973" s="362"/>
      <c r="O973" s="362"/>
      <c r="P973" s="362"/>
      <c r="Q973" s="362"/>
      <c r="R973" s="362"/>
      <c r="S973" s="362"/>
      <c r="T973" s="362"/>
      <c r="U973" s="362"/>
      <c r="V973" s="362"/>
      <c r="W973" s="362"/>
      <c r="X973" s="362"/>
      <c r="Y973" s="362"/>
      <c r="Z973" s="359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362"/>
      <c r="G974" s="362"/>
      <c r="H974" s="362"/>
      <c r="I974" s="362"/>
      <c r="J974" s="362"/>
      <c r="K974" s="362"/>
      <c r="L974" s="362"/>
      <c r="M974" s="362"/>
      <c r="N974" s="362"/>
      <c r="O974" s="362"/>
      <c r="P974" s="362"/>
      <c r="Q974" s="362"/>
      <c r="R974" s="362"/>
      <c r="S974" s="362"/>
      <c r="T974" s="362"/>
      <c r="U974" s="362"/>
      <c r="V974" s="362"/>
      <c r="W974" s="362"/>
      <c r="X974" s="362"/>
      <c r="Y974" s="362"/>
      <c r="Z974" s="359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362"/>
      <c r="G975" s="362"/>
      <c r="H975" s="362"/>
      <c r="I975" s="362"/>
      <c r="J975" s="362"/>
      <c r="K975" s="362"/>
      <c r="L975" s="362"/>
      <c r="M975" s="362"/>
      <c r="N975" s="362"/>
      <c r="O975" s="362"/>
      <c r="P975" s="362"/>
      <c r="Q975" s="362"/>
      <c r="R975" s="362"/>
      <c r="S975" s="362"/>
      <c r="T975" s="362"/>
      <c r="U975" s="362"/>
      <c r="V975" s="362"/>
      <c r="W975" s="362"/>
      <c r="X975" s="362"/>
      <c r="Y975" s="362"/>
      <c r="Z975" s="359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362"/>
      <c r="G976" s="362"/>
      <c r="H976" s="362"/>
      <c r="I976" s="362"/>
      <c r="J976" s="362"/>
      <c r="K976" s="362"/>
      <c r="L976" s="362"/>
      <c r="M976" s="362"/>
      <c r="N976" s="362"/>
      <c r="O976" s="362"/>
      <c r="P976" s="362"/>
      <c r="Q976" s="362"/>
      <c r="R976" s="362"/>
      <c r="S976" s="362"/>
      <c r="T976" s="362"/>
      <c r="U976" s="362"/>
      <c r="V976" s="362"/>
      <c r="W976" s="362"/>
      <c r="X976" s="362"/>
      <c r="Y976" s="362"/>
      <c r="Z976" s="359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362"/>
      <c r="G977" s="362"/>
      <c r="H977" s="362"/>
      <c r="I977" s="362"/>
      <c r="J977" s="362"/>
      <c r="K977" s="362"/>
      <c r="L977" s="362"/>
      <c r="M977" s="362"/>
      <c r="N977" s="362"/>
      <c r="O977" s="362"/>
      <c r="P977" s="362"/>
      <c r="Q977" s="362"/>
      <c r="R977" s="362"/>
      <c r="S977" s="362"/>
      <c r="T977" s="362"/>
      <c r="U977" s="362"/>
      <c r="V977" s="362"/>
      <c r="W977" s="362"/>
      <c r="X977" s="362"/>
      <c r="Y977" s="362"/>
      <c r="Z977" s="359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362"/>
      <c r="G978" s="362"/>
      <c r="H978" s="362"/>
      <c r="I978" s="362"/>
      <c r="J978" s="362"/>
      <c r="K978" s="362"/>
      <c r="L978" s="362"/>
      <c r="M978" s="362"/>
      <c r="N978" s="362"/>
      <c r="O978" s="362"/>
      <c r="P978" s="362"/>
      <c r="Q978" s="362"/>
      <c r="R978" s="362"/>
      <c r="S978" s="362"/>
      <c r="T978" s="362"/>
      <c r="U978" s="362"/>
      <c r="V978" s="362"/>
      <c r="W978" s="362"/>
      <c r="X978" s="362"/>
      <c r="Y978" s="362"/>
      <c r="Z978" s="359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362"/>
      <c r="G979" s="362"/>
      <c r="H979" s="362"/>
      <c r="I979" s="362"/>
      <c r="J979" s="362"/>
      <c r="K979" s="362"/>
      <c r="L979" s="362"/>
      <c r="M979" s="362"/>
      <c r="N979" s="362"/>
      <c r="O979" s="362"/>
      <c r="P979" s="362"/>
      <c r="Q979" s="362"/>
      <c r="R979" s="362"/>
      <c r="S979" s="362"/>
      <c r="T979" s="362"/>
      <c r="U979" s="362"/>
      <c r="V979" s="362"/>
      <c r="W979" s="362"/>
      <c r="X979" s="362"/>
      <c r="Y979" s="362"/>
      <c r="Z979" s="359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362"/>
      <c r="G980" s="362"/>
      <c r="H980" s="362"/>
      <c r="I980" s="362"/>
      <c r="J980" s="362"/>
      <c r="K980" s="362"/>
      <c r="L980" s="362"/>
      <c r="M980" s="362"/>
      <c r="N980" s="362"/>
      <c r="O980" s="362"/>
      <c r="P980" s="362"/>
      <c r="Q980" s="362"/>
      <c r="R980" s="362"/>
      <c r="S980" s="362"/>
      <c r="T980" s="362"/>
      <c r="U980" s="362"/>
      <c r="V980" s="362"/>
      <c r="W980" s="362"/>
      <c r="X980" s="362"/>
      <c r="Y980" s="362"/>
      <c r="Z980" s="359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362"/>
      <c r="G981" s="362"/>
      <c r="H981" s="362"/>
      <c r="I981" s="362"/>
      <c r="J981" s="362"/>
      <c r="K981" s="362"/>
      <c r="L981" s="362"/>
      <c r="M981" s="362"/>
      <c r="N981" s="362"/>
      <c r="O981" s="362"/>
      <c r="P981" s="362"/>
      <c r="Q981" s="362"/>
      <c r="R981" s="362"/>
      <c r="S981" s="362"/>
      <c r="T981" s="362"/>
      <c r="U981" s="362"/>
      <c r="V981" s="362"/>
      <c r="W981" s="362"/>
      <c r="X981" s="362"/>
      <c r="Y981" s="362"/>
      <c r="Z981" s="359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362"/>
      <c r="G982" s="362"/>
      <c r="H982" s="362"/>
      <c r="I982" s="362"/>
      <c r="J982" s="362"/>
      <c r="K982" s="362"/>
      <c r="L982" s="362"/>
      <c r="M982" s="362"/>
      <c r="N982" s="362"/>
      <c r="O982" s="362"/>
      <c r="P982" s="362"/>
      <c r="Q982" s="362"/>
      <c r="R982" s="362"/>
      <c r="S982" s="362"/>
      <c r="T982" s="362"/>
      <c r="U982" s="362"/>
      <c r="V982" s="362"/>
      <c r="W982" s="362"/>
      <c r="X982" s="362"/>
      <c r="Y982" s="362"/>
      <c r="Z982" s="359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362"/>
      <c r="G983" s="362"/>
      <c r="H983" s="362"/>
      <c r="I983" s="362"/>
      <c r="J983" s="362"/>
      <c r="K983" s="362"/>
      <c r="L983" s="362"/>
      <c r="M983" s="362"/>
      <c r="N983" s="362"/>
      <c r="O983" s="362"/>
      <c r="P983" s="362"/>
      <c r="Q983" s="362"/>
      <c r="R983" s="362"/>
      <c r="S983" s="362"/>
      <c r="T983" s="362"/>
      <c r="U983" s="362"/>
      <c r="V983" s="362"/>
      <c r="W983" s="362"/>
      <c r="X983" s="362"/>
      <c r="Y983" s="362"/>
      <c r="Z983" s="359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362"/>
      <c r="G984" s="362"/>
      <c r="H984" s="362"/>
      <c r="I984" s="362"/>
      <c r="J984" s="362"/>
      <c r="K984" s="362"/>
      <c r="L984" s="362"/>
      <c r="M984" s="362"/>
      <c r="N984" s="362"/>
      <c r="O984" s="362"/>
      <c r="P984" s="362"/>
      <c r="Q984" s="362"/>
      <c r="R984" s="362"/>
      <c r="S984" s="362"/>
      <c r="T984" s="362"/>
      <c r="U984" s="362"/>
      <c r="V984" s="362"/>
      <c r="W984" s="362"/>
      <c r="X984" s="362"/>
      <c r="Y984" s="362"/>
      <c r="Z984" s="359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362"/>
      <c r="G985" s="362"/>
      <c r="H985" s="362"/>
      <c r="I985" s="362"/>
      <c r="J985" s="362"/>
      <c r="K985" s="362"/>
      <c r="L985" s="362"/>
      <c r="M985" s="362"/>
      <c r="N985" s="362"/>
      <c r="O985" s="362"/>
      <c r="P985" s="362"/>
      <c r="Q985" s="362"/>
      <c r="R985" s="362"/>
      <c r="S985" s="362"/>
      <c r="T985" s="362"/>
      <c r="U985" s="362"/>
      <c r="V985" s="362"/>
      <c r="W985" s="362"/>
      <c r="X985" s="362"/>
      <c r="Y985" s="362"/>
      <c r="Z985" s="359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362"/>
      <c r="G986" s="362"/>
      <c r="H986" s="362"/>
      <c r="I986" s="362"/>
      <c r="J986" s="362"/>
      <c r="K986" s="362"/>
      <c r="L986" s="362"/>
      <c r="M986" s="362"/>
      <c r="N986" s="362"/>
      <c r="O986" s="362"/>
      <c r="P986" s="362"/>
      <c r="Q986" s="362"/>
      <c r="R986" s="362"/>
      <c r="S986" s="362"/>
      <c r="T986" s="362"/>
      <c r="U986" s="362"/>
      <c r="V986" s="362"/>
      <c r="W986" s="362"/>
      <c r="X986" s="362"/>
      <c r="Y986" s="362"/>
      <c r="Z986" s="359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362"/>
      <c r="G987" s="362"/>
      <c r="H987" s="362"/>
      <c r="I987" s="362"/>
      <c r="J987" s="362"/>
      <c r="K987" s="362"/>
      <c r="L987" s="362"/>
      <c r="M987" s="362"/>
      <c r="N987" s="362"/>
      <c r="O987" s="362"/>
      <c r="P987" s="362"/>
      <c r="Q987" s="362"/>
      <c r="R987" s="362"/>
      <c r="S987" s="362"/>
      <c r="T987" s="362"/>
      <c r="U987" s="362"/>
      <c r="V987" s="362"/>
      <c r="W987" s="362"/>
      <c r="X987" s="362"/>
      <c r="Y987" s="362"/>
      <c r="Z987" s="359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362"/>
      <c r="G988" s="362"/>
      <c r="H988" s="362"/>
      <c r="I988" s="362"/>
      <c r="J988" s="362"/>
      <c r="K988" s="362"/>
      <c r="L988" s="362"/>
      <c r="M988" s="362"/>
      <c r="N988" s="362"/>
      <c r="O988" s="362"/>
      <c r="P988" s="362"/>
      <c r="Q988" s="362"/>
      <c r="R988" s="362"/>
      <c r="S988" s="362"/>
      <c r="T988" s="362"/>
      <c r="U988" s="362"/>
      <c r="V988" s="362"/>
      <c r="W988" s="362"/>
      <c r="X988" s="362"/>
      <c r="Y988" s="362"/>
      <c r="Z988" s="359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362"/>
      <c r="G989" s="362"/>
      <c r="H989" s="362"/>
      <c r="I989" s="362"/>
      <c r="J989" s="362"/>
      <c r="K989" s="362"/>
      <c r="L989" s="362"/>
      <c r="M989" s="362"/>
      <c r="N989" s="362"/>
      <c r="O989" s="362"/>
      <c r="P989" s="362"/>
      <c r="Q989" s="362"/>
      <c r="R989" s="362"/>
      <c r="S989" s="362"/>
      <c r="T989" s="362"/>
      <c r="U989" s="362"/>
      <c r="V989" s="362"/>
      <c r="W989" s="362"/>
      <c r="X989" s="362"/>
      <c r="Y989" s="362"/>
      <c r="Z989" s="359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362"/>
      <c r="G990" s="362"/>
      <c r="H990" s="362"/>
      <c r="I990" s="362"/>
      <c r="J990" s="362"/>
      <c r="K990" s="362"/>
      <c r="L990" s="362"/>
      <c r="M990" s="362"/>
      <c r="N990" s="362"/>
      <c r="O990" s="362"/>
      <c r="P990" s="362"/>
      <c r="Q990" s="362"/>
      <c r="R990" s="362"/>
      <c r="S990" s="362"/>
      <c r="T990" s="362"/>
      <c r="U990" s="362"/>
      <c r="V990" s="362"/>
      <c r="W990" s="362"/>
      <c r="X990" s="362"/>
      <c r="Y990" s="362"/>
      <c r="Z990" s="359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362"/>
      <c r="G991" s="362"/>
      <c r="H991" s="362"/>
      <c r="I991" s="362"/>
      <c r="J991" s="362"/>
      <c r="K991" s="362"/>
      <c r="L991" s="362"/>
      <c r="M991" s="362"/>
      <c r="N991" s="362"/>
      <c r="O991" s="362"/>
      <c r="P991" s="362"/>
      <c r="Q991" s="362"/>
      <c r="R991" s="362"/>
      <c r="S991" s="362"/>
      <c r="T991" s="362"/>
      <c r="U991" s="362"/>
      <c r="V991" s="362"/>
      <c r="W991" s="362"/>
      <c r="X991" s="362"/>
      <c r="Y991" s="362"/>
      <c r="Z991" s="359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362"/>
      <c r="G992" s="362"/>
      <c r="H992" s="362"/>
      <c r="I992" s="362"/>
      <c r="J992" s="362"/>
      <c r="K992" s="362"/>
      <c r="L992" s="362"/>
      <c r="M992" s="362"/>
      <c r="N992" s="362"/>
      <c r="O992" s="362"/>
      <c r="P992" s="362"/>
      <c r="Q992" s="362"/>
      <c r="R992" s="362"/>
      <c r="S992" s="362"/>
      <c r="T992" s="362"/>
      <c r="U992" s="362"/>
      <c r="V992" s="362"/>
      <c r="W992" s="362"/>
      <c r="X992" s="362"/>
      <c r="Y992" s="362"/>
      <c r="Z992" s="359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362"/>
      <c r="G993" s="362"/>
      <c r="H993" s="362"/>
      <c r="I993" s="362"/>
      <c r="J993" s="362"/>
      <c r="K993" s="362"/>
      <c r="L993" s="362"/>
      <c r="M993" s="362"/>
      <c r="N993" s="362"/>
      <c r="O993" s="362"/>
      <c r="P993" s="362"/>
      <c r="Q993" s="362"/>
      <c r="R993" s="362"/>
      <c r="S993" s="362"/>
      <c r="T993" s="362"/>
      <c r="U993" s="362"/>
      <c r="V993" s="362"/>
      <c r="W993" s="362"/>
      <c r="X993" s="362"/>
      <c r="Y993" s="362"/>
      <c r="Z993" s="359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362"/>
      <c r="G994" s="362"/>
      <c r="H994" s="362"/>
      <c r="I994" s="362"/>
      <c r="J994" s="362"/>
      <c r="K994" s="362"/>
      <c r="L994" s="362"/>
      <c r="M994" s="362"/>
      <c r="N994" s="362"/>
      <c r="O994" s="362"/>
      <c r="P994" s="362"/>
      <c r="Q994" s="362"/>
      <c r="R994" s="362"/>
      <c r="S994" s="362"/>
      <c r="T994" s="362"/>
      <c r="U994" s="362"/>
      <c r="V994" s="362"/>
      <c r="W994" s="362"/>
      <c r="X994" s="362"/>
      <c r="Y994" s="362"/>
      <c r="Z994" s="359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362"/>
      <c r="G995" s="362"/>
      <c r="H995" s="362"/>
      <c r="I995" s="362"/>
      <c r="J995" s="362"/>
      <c r="K995" s="362"/>
      <c r="L995" s="362"/>
      <c r="M995" s="362"/>
      <c r="N995" s="362"/>
      <c r="O995" s="362"/>
      <c r="P995" s="362"/>
      <c r="Q995" s="362"/>
      <c r="R995" s="362"/>
      <c r="S995" s="362"/>
      <c r="T995" s="362"/>
      <c r="U995" s="362"/>
      <c r="V995" s="362"/>
      <c r="W995" s="362"/>
      <c r="X995" s="362"/>
      <c r="Y995" s="362"/>
      <c r="Z995" s="359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362"/>
      <c r="G996" s="362"/>
      <c r="H996" s="362"/>
      <c r="I996" s="362"/>
      <c r="J996" s="362"/>
      <c r="K996" s="362"/>
      <c r="L996" s="362"/>
      <c r="M996" s="362"/>
      <c r="N996" s="362"/>
      <c r="O996" s="362"/>
      <c r="P996" s="362"/>
      <c r="Q996" s="362"/>
      <c r="R996" s="362"/>
      <c r="S996" s="362"/>
      <c r="T996" s="362"/>
      <c r="U996" s="362"/>
      <c r="V996" s="362"/>
      <c r="W996" s="362"/>
      <c r="X996" s="362"/>
      <c r="Y996" s="362"/>
      <c r="Z996" s="359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362"/>
      <c r="G997" s="362"/>
      <c r="H997" s="362"/>
      <c r="I997" s="362"/>
      <c r="J997" s="362"/>
      <c r="K997" s="362"/>
      <c r="L997" s="362"/>
      <c r="M997" s="362"/>
      <c r="N997" s="362"/>
      <c r="O997" s="362"/>
      <c r="P997" s="362"/>
      <c r="Q997" s="362"/>
      <c r="R997" s="362"/>
      <c r="S997" s="362"/>
      <c r="T997" s="362"/>
      <c r="U997" s="362"/>
      <c r="V997" s="362"/>
      <c r="W997" s="362"/>
      <c r="X997" s="362"/>
      <c r="Y997" s="362"/>
      <c r="Z997" s="359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362"/>
      <c r="G998" s="362"/>
      <c r="H998" s="362"/>
      <c r="I998" s="362"/>
      <c r="J998" s="362"/>
      <c r="K998" s="362"/>
      <c r="L998" s="362"/>
      <c r="M998" s="362"/>
      <c r="N998" s="362"/>
      <c r="O998" s="362"/>
      <c r="P998" s="362"/>
      <c r="Q998" s="362"/>
      <c r="R998" s="362"/>
      <c r="S998" s="362"/>
      <c r="T998" s="362"/>
      <c r="U998" s="362"/>
      <c r="V998" s="362"/>
      <c r="W998" s="362"/>
      <c r="X998" s="362"/>
      <c r="Y998" s="362"/>
      <c r="Z998" s="359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362"/>
      <c r="G999" s="362"/>
      <c r="H999" s="362"/>
      <c r="I999" s="362"/>
      <c r="J999" s="362"/>
      <c r="K999" s="362"/>
      <c r="L999" s="362"/>
      <c r="M999" s="362"/>
      <c r="N999" s="362"/>
      <c r="O999" s="362"/>
      <c r="P999" s="362"/>
      <c r="Q999" s="362"/>
      <c r="R999" s="362"/>
      <c r="S999" s="362"/>
      <c r="T999" s="362"/>
      <c r="U999" s="362"/>
      <c r="V999" s="362"/>
      <c r="W999" s="362"/>
      <c r="X999" s="362"/>
      <c r="Y999" s="362"/>
      <c r="Z999" s="359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362"/>
      <c r="G1000" s="362"/>
      <c r="H1000" s="362"/>
      <c r="I1000" s="362"/>
      <c r="J1000" s="362"/>
      <c r="K1000" s="362"/>
      <c r="L1000" s="362"/>
      <c r="M1000" s="362"/>
      <c r="N1000" s="362"/>
      <c r="O1000" s="362"/>
      <c r="P1000" s="362"/>
      <c r="Q1000" s="362"/>
      <c r="R1000" s="362"/>
      <c r="S1000" s="362"/>
      <c r="T1000" s="362"/>
      <c r="U1000" s="362"/>
      <c r="V1000" s="362"/>
      <c r="W1000" s="362"/>
      <c r="X1000" s="362"/>
      <c r="Y1000" s="362"/>
      <c r="Z1000" s="359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FB1" workbookViewId="0">
      <pane ySplit="1" topLeftCell="A116" activePane="bottomLeft" state="frozen"/>
      <selection pane="bottomLeft" activeCell="GH125" sqref="GH125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8:200" s="60" customFormat="1" ht="81" customHeight="1" x14ac:dyDescent="0.25">
      <c r="H1" s="286" t="s">
        <v>235</v>
      </c>
      <c r="I1" s="286" t="s">
        <v>236</v>
      </c>
      <c r="J1" s="285" t="s">
        <v>32</v>
      </c>
      <c r="K1" s="285" t="s">
        <v>33</v>
      </c>
      <c r="L1" s="285" t="s">
        <v>34</v>
      </c>
      <c r="M1" s="285" t="s">
        <v>35</v>
      </c>
      <c r="N1" s="285" t="s">
        <v>36</v>
      </c>
      <c r="O1" s="354" t="s">
        <v>519</v>
      </c>
      <c r="P1" s="354" t="s">
        <v>518</v>
      </c>
      <c r="Q1" s="354" t="s">
        <v>522</v>
      </c>
      <c r="R1" s="355" t="s">
        <v>524</v>
      </c>
      <c r="S1" s="339" t="s">
        <v>401</v>
      </c>
      <c r="T1" s="285" t="s">
        <v>225</v>
      </c>
      <c r="U1" s="339" t="s">
        <v>400</v>
      </c>
      <c r="V1" s="285" t="s">
        <v>226</v>
      </c>
      <c r="W1" s="339" t="s">
        <v>399</v>
      </c>
      <c r="X1" s="285" t="s">
        <v>227</v>
      </c>
      <c r="Y1" s="286" t="s">
        <v>237</v>
      </c>
      <c r="Z1" s="286" t="s">
        <v>238</v>
      </c>
      <c r="AA1" s="286" t="s">
        <v>239</v>
      </c>
      <c r="AB1" s="286" t="s">
        <v>240</v>
      </c>
      <c r="AC1" s="286" t="s">
        <v>241</v>
      </c>
      <c r="AD1" s="286" t="s">
        <v>242</v>
      </c>
      <c r="AE1" s="286" t="s">
        <v>243</v>
      </c>
      <c r="AF1" s="286" t="s">
        <v>244</v>
      </c>
      <c r="AG1" s="353" t="s">
        <v>517</v>
      </c>
      <c r="AH1" s="354" t="s">
        <v>516</v>
      </c>
      <c r="AI1" s="354" t="s">
        <v>520</v>
      </c>
      <c r="AJ1" s="354" t="s">
        <v>521</v>
      </c>
      <c r="AK1" s="355" t="s">
        <v>525</v>
      </c>
      <c r="AL1" s="286" t="s">
        <v>318</v>
      </c>
      <c r="AM1" s="285" t="s">
        <v>228</v>
      </c>
      <c r="AN1" s="329" t="s">
        <v>325</v>
      </c>
      <c r="AO1" s="329" t="s">
        <v>326</v>
      </c>
      <c r="AP1" s="286" t="s">
        <v>116</v>
      </c>
      <c r="AQ1" s="64" t="s">
        <v>814</v>
      </c>
      <c r="AR1" s="64" t="s">
        <v>815</v>
      </c>
      <c r="AS1" s="64" t="s">
        <v>816</v>
      </c>
      <c r="AT1" s="64" t="s">
        <v>817</v>
      </c>
      <c r="AU1" s="64" t="s">
        <v>818</v>
      </c>
      <c r="AV1" s="64" t="s">
        <v>819</v>
      </c>
      <c r="AW1" s="64" t="s">
        <v>820</v>
      </c>
      <c r="AX1" s="64" t="s">
        <v>821</v>
      </c>
      <c r="AY1" s="64" t="s">
        <v>822</v>
      </c>
      <c r="AZ1" s="64" t="s">
        <v>823</v>
      </c>
      <c r="BA1" s="64" t="s">
        <v>824</v>
      </c>
      <c r="BB1" s="64" t="s">
        <v>825</v>
      </c>
      <c r="BC1" s="64" t="s">
        <v>826</v>
      </c>
      <c r="BD1" s="64" t="s">
        <v>827</v>
      </c>
      <c r="BE1" s="64" t="s">
        <v>828</v>
      </c>
      <c r="BF1" s="64" t="s">
        <v>829</v>
      </c>
      <c r="BG1" s="64" t="s">
        <v>830</v>
      </c>
      <c r="BH1" s="64" t="s">
        <v>831</v>
      </c>
      <c r="BI1" s="64" t="s">
        <v>832</v>
      </c>
      <c r="BJ1" s="64" t="s">
        <v>833</v>
      </c>
      <c r="BK1" s="64" t="s">
        <v>834</v>
      </c>
      <c r="BL1" s="64" t="s">
        <v>835</v>
      </c>
      <c r="BM1" s="64" t="s">
        <v>836</v>
      </c>
      <c r="BN1" s="64" t="s">
        <v>837</v>
      </c>
      <c r="BO1" s="64" t="s">
        <v>838</v>
      </c>
      <c r="BP1" s="64" t="s">
        <v>839</v>
      </c>
      <c r="BQ1" s="64" t="s">
        <v>840</v>
      </c>
      <c r="BR1" s="64" t="s">
        <v>841</v>
      </c>
      <c r="BS1" s="64" t="s">
        <v>842</v>
      </c>
      <c r="BT1" s="64" t="s">
        <v>843</v>
      </c>
      <c r="BU1" s="64" t="s">
        <v>844</v>
      </c>
      <c r="BV1" s="64" t="s">
        <v>845</v>
      </c>
      <c r="BW1" s="64" t="s">
        <v>846</v>
      </c>
      <c r="BX1" s="64" t="s">
        <v>847</v>
      </c>
      <c r="BY1" s="64" t="s">
        <v>848</v>
      </c>
      <c r="BZ1" s="64" t="s">
        <v>849</v>
      </c>
      <c r="CA1" s="64" t="s">
        <v>850</v>
      </c>
      <c r="CB1" s="64" t="s">
        <v>851</v>
      </c>
      <c r="CC1" s="64" t="s">
        <v>852</v>
      </c>
      <c r="CD1" s="64" t="s">
        <v>853</v>
      </c>
      <c r="CE1" s="64" t="s">
        <v>854</v>
      </c>
      <c r="CF1" s="64" t="s">
        <v>855</v>
      </c>
      <c r="CG1" s="64" t="s">
        <v>856</v>
      </c>
      <c r="CH1" s="64" t="s">
        <v>857</v>
      </c>
      <c r="CI1" s="64" t="s">
        <v>858</v>
      </c>
      <c r="CJ1" s="64" t="s">
        <v>859</v>
      </c>
      <c r="CK1" s="64" t="s">
        <v>860</v>
      </c>
      <c r="CL1" s="64" t="s">
        <v>861</v>
      </c>
      <c r="CM1" s="64" t="s">
        <v>862</v>
      </c>
      <c r="CN1" s="64" t="s">
        <v>863</v>
      </c>
      <c r="CO1" s="64" t="s">
        <v>864</v>
      </c>
      <c r="CP1" s="64" t="s">
        <v>865</v>
      </c>
      <c r="CQ1" s="64" t="s">
        <v>866</v>
      </c>
      <c r="CR1" s="64" t="s">
        <v>867</v>
      </c>
      <c r="CS1" s="64" t="s">
        <v>868</v>
      </c>
      <c r="CT1" s="64" t="s">
        <v>869</v>
      </c>
      <c r="CU1" s="64" t="s">
        <v>870</v>
      </c>
      <c r="CV1" s="64" t="s">
        <v>871</v>
      </c>
      <c r="CW1" s="64" t="s">
        <v>872</v>
      </c>
      <c r="CX1" s="64" t="s">
        <v>873</v>
      </c>
      <c r="CY1" s="64" t="s">
        <v>874</v>
      </c>
      <c r="CZ1" s="64" t="s">
        <v>875</v>
      </c>
      <c r="DA1" s="64" t="s">
        <v>876</v>
      </c>
      <c r="DB1" s="64" t="s">
        <v>877</v>
      </c>
      <c r="DC1" s="64" t="s">
        <v>878</v>
      </c>
      <c r="DD1" s="64" t="s">
        <v>879</v>
      </c>
      <c r="DE1" s="64" t="s">
        <v>880</v>
      </c>
      <c r="DF1" s="64" t="s">
        <v>881</v>
      </c>
      <c r="DG1" s="64" t="s">
        <v>882</v>
      </c>
      <c r="DH1" s="64" t="s">
        <v>883</v>
      </c>
      <c r="DI1" s="64" t="s">
        <v>884</v>
      </c>
      <c r="DJ1" s="64" t="s">
        <v>885</v>
      </c>
      <c r="DK1" s="64" t="s">
        <v>886</v>
      </c>
      <c r="DL1" s="64" t="s">
        <v>887</v>
      </c>
      <c r="DM1" s="64" t="s">
        <v>888</v>
      </c>
      <c r="DN1" s="64" t="s">
        <v>889</v>
      </c>
      <c r="DO1" s="64" t="s">
        <v>890</v>
      </c>
      <c r="DP1" s="64" t="s">
        <v>891</v>
      </c>
      <c r="DQ1" s="64" t="s">
        <v>892</v>
      </c>
      <c r="DR1" s="64" t="s">
        <v>893</v>
      </c>
      <c r="DS1" s="64" t="s">
        <v>894</v>
      </c>
      <c r="DT1" s="32" t="s">
        <v>66</v>
      </c>
      <c r="DU1" s="32"/>
      <c r="DV1" s="32"/>
      <c r="DY1" s="75" t="s">
        <v>895</v>
      </c>
      <c r="DZ1" s="75" t="s">
        <v>896</v>
      </c>
      <c r="EA1" s="75" t="s">
        <v>897</v>
      </c>
      <c r="EB1" s="75" t="s">
        <v>898</v>
      </c>
      <c r="EC1" s="75" t="s">
        <v>899</v>
      </c>
      <c r="ED1" s="75" t="s">
        <v>900</v>
      </c>
      <c r="EE1" s="75" t="s">
        <v>901</v>
      </c>
      <c r="EF1" s="75" t="s">
        <v>902</v>
      </c>
      <c r="EG1" s="75" t="s">
        <v>903</v>
      </c>
      <c r="EH1" s="75" t="s">
        <v>904</v>
      </c>
      <c r="EI1" s="75" t="s">
        <v>905</v>
      </c>
      <c r="EJ1" s="75" t="s">
        <v>906</v>
      </c>
      <c r="EK1" s="75" t="s">
        <v>907</v>
      </c>
      <c r="EL1" s="75" t="s">
        <v>908</v>
      </c>
      <c r="EM1" s="75" t="s">
        <v>909</v>
      </c>
      <c r="EN1" s="75" t="s">
        <v>910</v>
      </c>
      <c r="EO1" s="75" t="s">
        <v>911</v>
      </c>
      <c r="EP1" s="75" t="s">
        <v>912</v>
      </c>
      <c r="EQ1" s="75" t="s">
        <v>913</v>
      </c>
      <c r="ER1" s="75" t="s">
        <v>914</v>
      </c>
      <c r="ES1" s="75" t="s">
        <v>915</v>
      </c>
      <c r="ET1" s="75" t="s">
        <v>916</v>
      </c>
      <c r="EU1" s="75" t="s">
        <v>917</v>
      </c>
      <c r="EV1" s="75" t="s">
        <v>918</v>
      </c>
      <c r="EW1" s="75" t="s">
        <v>919</v>
      </c>
      <c r="EX1" s="75" t="s">
        <v>920</v>
      </c>
      <c r="EY1" s="75" t="s">
        <v>921</v>
      </c>
      <c r="EZ1" s="75" t="s">
        <v>922</v>
      </c>
      <c r="FA1" s="75" t="s">
        <v>923</v>
      </c>
      <c r="FB1" s="75" t="s">
        <v>924</v>
      </c>
      <c r="FC1" s="75" t="s">
        <v>925</v>
      </c>
      <c r="FD1" s="75" t="s">
        <v>926</v>
      </c>
      <c r="FE1" s="75" t="s">
        <v>927</v>
      </c>
      <c r="FF1" s="75" t="s">
        <v>928</v>
      </c>
      <c r="FG1" s="75" t="s">
        <v>929</v>
      </c>
      <c r="FH1" s="75" t="s">
        <v>930</v>
      </c>
      <c r="FI1" s="75" t="s">
        <v>931</v>
      </c>
      <c r="FJ1" s="75" t="s">
        <v>932</v>
      </c>
      <c r="FK1" s="75" t="s">
        <v>933</v>
      </c>
      <c r="FL1" s="75" t="s">
        <v>934</v>
      </c>
      <c r="FM1" s="75" t="s">
        <v>935</v>
      </c>
      <c r="FN1" s="75" t="s">
        <v>936</v>
      </c>
      <c r="FO1" s="75" t="s">
        <v>937</v>
      </c>
      <c r="FP1" s="75" t="s">
        <v>938</v>
      </c>
      <c r="FQ1" s="75" t="s">
        <v>939</v>
      </c>
      <c r="FR1" s="75" t="s">
        <v>940</v>
      </c>
      <c r="FS1" s="75" t="s">
        <v>941</v>
      </c>
      <c r="FT1" s="75" t="s">
        <v>942</v>
      </c>
      <c r="FU1" s="75" t="s">
        <v>943</v>
      </c>
      <c r="FV1" s="75" t="s">
        <v>944</v>
      </c>
      <c r="FW1" s="75" t="s">
        <v>945</v>
      </c>
      <c r="FX1" s="75" t="s">
        <v>946</v>
      </c>
      <c r="FY1" s="75" t="s">
        <v>947</v>
      </c>
      <c r="FZ1" s="75" t="s">
        <v>948</v>
      </c>
      <c r="GA1" s="75" t="s">
        <v>949</v>
      </c>
      <c r="GB1" s="75" t="s">
        <v>950</v>
      </c>
      <c r="GC1" s="75" t="s">
        <v>951</v>
      </c>
      <c r="GD1" s="75" t="s">
        <v>952</v>
      </c>
      <c r="GE1" s="75" t="s">
        <v>953</v>
      </c>
      <c r="GF1" s="75" t="s">
        <v>954</v>
      </c>
      <c r="GG1" s="75" t="s">
        <v>955</v>
      </c>
      <c r="GH1" s="75" t="s">
        <v>956</v>
      </c>
      <c r="GI1" s="75" t="s">
        <v>957</v>
      </c>
      <c r="GJ1" s="75" t="s">
        <v>958</v>
      </c>
      <c r="GK1" s="75" t="s">
        <v>959</v>
      </c>
      <c r="GL1" s="75" t="s">
        <v>960</v>
      </c>
      <c r="GM1" s="75"/>
      <c r="GN1" s="75"/>
      <c r="GO1" s="75"/>
      <c r="GP1" s="75"/>
      <c r="GQ1" s="75"/>
      <c r="GR1" s="75"/>
    </row>
    <row r="2" spans="8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3</v>
      </c>
      <c r="DB2" s="62">
        <v>3</v>
      </c>
      <c r="DC2" s="62">
        <v>3</v>
      </c>
      <c r="DD2" s="62">
        <v>4</v>
      </c>
      <c r="DE2" s="62">
        <v>3</v>
      </c>
      <c r="DF2" s="62">
        <v>3</v>
      </c>
      <c r="DG2" s="62">
        <v>3</v>
      </c>
      <c r="DH2" s="62">
        <v>3</v>
      </c>
      <c r="DI2" s="62">
        <v>4</v>
      </c>
      <c r="DJ2" s="62">
        <v>3</v>
      </c>
      <c r="DK2" s="62">
        <v>3</v>
      </c>
      <c r="DL2" s="62" t="s">
        <v>56</v>
      </c>
      <c r="DM2" s="62" t="s">
        <v>56</v>
      </c>
      <c r="DN2" s="62" t="s">
        <v>56</v>
      </c>
      <c r="DO2" s="62" t="s">
        <v>56</v>
      </c>
      <c r="DP2" s="62" t="s">
        <v>56</v>
      </c>
      <c r="DQ2" s="62" t="s">
        <v>56</v>
      </c>
      <c r="DR2" s="62" t="s">
        <v>56</v>
      </c>
      <c r="DS2" s="62" t="s">
        <v>56</v>
      </c>
      <c r="DT2" s="32" t="s">
        <v>25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3</v>
      </c>
      <c r="EI2" s="76">
        <v>3</v>
      </c>
      <c r="EJ2" s="76">
        <v>4</v>
      </c>
      <c r="EK2" s="76">
        <v>3</v>
      </c>
      <c r="EL2" s="76">
        <v>3</v>
      </c>
      <c r="EM2" s="76">
        <v>3</v>
      </c>
      <c r="EN2" s="76">
        <v>3</v>
      </c>
      <c r="EO2" s="76">
        <v>4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3</v>
      </c>
      <c r="EZ2" s="76">
        <v>3</v>
      </c>
      <c r="FA2" s="76">
        <v>3</v>
      </c>
      <c r="FB2" s="76">
        <v>3</v>
      </c>
      <c r="FC2" s="76">
        <v>4</v>
      </c>
      <c r="FD2" s="76">
        <v>3</v>
      </c>
      <c r="FE2" s="76">
        <v>3</v>
      </c>
      <c r="FF2" s="76">
        <v>3</v>
      </c>
      <c r="FG2" s="76">
        <v>3</v>
      </c>
      <c r="FH2" s="76">
        <v>4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3</v>
      </c>
      <c r="FP2" s="76">
        <v>3</v>
      </c>
      <c r="FQ2" s="76">
        <v>3</v>
      </c>
      <c r="FR2" s="76">
        <v>3</v>
      </c>
      <c r="FS2" s="76">
        <v>3</v>
      </c>
      <c r="FT2" s="76">
        <v>3</v>
      </c>
      <c r="FU2" s="76">
        <v>3</v>
      </c>
      <c r="FV2" s="76">
        <v>4</v>
      </c>
      <c r="FW2" s="76">
        <v>3</v>
      </c>
      <c r="FX2" s="76">
        <v>3</v>
      </c>
      <c r="FY2" s="76">
        <v>3</v>
      </c>
      <c r="FZ2" s="76">
        <v>3</v>
      </c>
      <c r="GA2" s="76">
        <v>4</v>
      </c>
      <c r="GB2" s="76">
        <v>3</v>
      </c>
      <c r="GC2" s="76">
        <v>3</v>
      </c>
      <c r="GD2" s="76">
        <v>3</v>
      </c>
      <c r="GE2" s="76">
        <v>3</v>
      </c>
      <c r="GF2" s="76">
        <v>3</v>
      </c>
      <c r="GG2" s="76">
        <v>3</v>
      </c>
      <c r="GH2" s="76">
        <v>3</v>
      </c>
      <c r="GI2" s="76">
        <v>4</v>
      </c>
      <c r="GJ2" s="76">
        <v>3</v>
      </c>
      <c r="GK2" s="76">
        <v>3</v>
      </c>
      <c r="GL2" s="76">
        <v>3</v>
      </c>
      <c r="GM2" s="76"/>
      <c r="GN2" s="76"/>
      <c r="GO2" s="76"/>
      <c r="GP2" s="76"/>
      <c r="GQ2" s="76"/>
      <c r="GR2" s="76"/>
    </row>
    <row r="3" spans="8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398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0</v>
      </c>
      <c r="FO3" s="76">
        <v>0</v>
      </c>
      <c r="FP3" s="76">
        <v>0</v>
      </c>
      <c r="FQ3" s="76">
        <v>0</v>
      </c>
      <c r="FR3" s="76">
        <v>0</v>
      </c>
      <c r="FS3" s="76">
        <v>0</v>
      </c>
      <c r="FT3" s="76">
        <v>1</v>
      </c>
      <c r="FU3" s="76">
        <v>1</v>
      </c>
      <c r="FV3" s="76">
        <v>1</v>
      </c>
      <c r="FW3" s="76">
        <v>0</v>
      </c>
      <c r="FX3" s="76">
        <v>1</v>
      </c>
      <c r="FY3" s="76">
        <v>1</v>
      </c>
      <c r="FZ3" s="76">
        <v>0</v>
      </c>
      <c r="GA3" s="76">
        <v>0</v>
      </c>
      <c r="GB3" s="76">
        <v>1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/>
      <c r="GN3" s="76"/>
      <c r="GO3" s="76"/>
      <c r="GP3" s="76"/>
      <c r="GQ3" s="76"/>
      <c r="GR3" s="76"/>
    </row>
    <row r="4" spans="8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120</v>
      </c>
      <c r="CT4" s="62">
        <v>113</v>
      </c>
      <c r="CU4" s="62">
        <v>144</v>
      </c>
      <c r="CV4" s="62">
        <v>99</v>
      </c>
      <c r="CW4" s="62">
        <v>127</v>
      </c>
      <c r="CX4" s="62">
        <v>110</v>
      </c>
      <c r="CY4" s="62">
        <v>115</v>
      </c>
      <c r="CZ4" s="62">
        <v>78</v>
      </c>
      <c r="DA4" s="62">
        <v>67</v>
      </c>
      <c r="DB4" s="62">
        <v>129</v>
      </c>
      <c r="DC4" s="62">
        <v>149</v>
      </c>
      <c r="DD4" s="62">
        <v>111</v>
      </c>
      <c r="DE4" s="62">
        <v>116</v>
      </c>
      <c r="DF4" s="62">
        <v>106</v>
      </c>
      <c r="DG4" s="62">
        <v>156</v>
      </c>
      <c r="DH4" s="62">
        <v>83</v>
      </c>
      <c r="DI4" s="62">
        <v>73</v>
      </c>
      <c r="DJ4" s="62">
        <v>94</v>
      </c>
      <c r="DK4" s="62">
        <v>100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60</v>
      </c>
      <c r="DY4" s="76">
        <v>39</v>
      </c>
      <c r="DZ4" s="76">
        <v>31</v>
      </c>
      <c r="EA4" s="76">
        <v>43</v>
      </c>
      <c r="EB4" s="76">
        <v>38</v>
      </c>
      <c r="EC4" s="76">
        <v>43</v>
      </c>
      <c r="ED4" s="76">
        <v>36</v>
      </c>
      <c r="EE4" s="76">
        <v>31</v>
      </c>
      <c r="EF4" s="76">
        <v>27</v>
      </c>
      <c r="EG4" s="76">
        <v>25</v>
      </c>
      <c r="EH4" s="76">
        <v>40</v>
      </c>
      <c r="EI4" s="76">
        <v>41</v>
      </c>
      <c r="EJ4" s="76">
        <v>30</v>
      </c>
      <c r="EK4" s="76">
        <v>35</v>
      </c>
      <c r="EL4" s="76">
        <v>30</v>
      </c>
      <c r="EM4" s="76">
        <v>45</v>
      </c>
      <c r="EN4" s="76">
        <v>23</v>
      </c>
      <c r="EO4" s="76">
        <v>22</v>
      </c>
      <c r="EP4" s="76">
        <v>21</v>
      </c>
      <c r="EQ4" s="76">
        <v>33</v>
      </c>
      <c r="ER4" s="76">
        <v>37</v>
      </c>
      <c r="ES4" s="76">
        <v>34</v>
      </c>
      <c r="ET4" s="76">
        <v>46</v>
      </c>
      <c r="EU4" s="76">
        <v>32</v>
      </c>
      <c r="EV4" s="76">
        <v>43</v>
      </c>
      <c r="EW4" s="76">
        <v>35</v>
      </c>
      <c r="EX4" s="76">
        <v>41</v>
      </c>
      <c r="EY4" s="76">
        <v>29</v>
      </c>
      <c r="EZ4" s="76">
        <v>21</v>
      </c>
      <c r="FA4" s="76">
        <v>36</v>
      </c>
      <c r="FB4" s="76">
        <v>37</v>
      </c>
      <c r="FC4" s="76">
        <v>30</v>
      </c>
      <c r="FD4" s="76">
        <v>42</v>
      </c>
      <c r="FE4" s="76">
        <v>29</v>
      </c>
      <c r="FF4" s="76">
        <v>38</v>
      </c>
      <c r="FG4" s="76">
        <v>29</v>
      </c>
      <c r="FH4" s="76">
        <v>26</v>
      </c>
      <c r="FI4" s="76">
        <v>25</v>
      </c>
      <c r="FJ4" s="76">
        <v>37</v>
      </c>
      <c r="FK4" s="76">
        <v>31</v>
      </c>
      <c r="FL4" s="76">
        <v>28</v>
      </c>
      <c r="FM4" s="76">
        <v>34</v>
      </c>
      <c r="FN4" s="76">
        <v>29</v>
      </c>
      <c r="FO4" s="76">
        <v>41</v>
      </c>
      <c r="FP4" s="76">
        <v>39</v>
      </c>
      <c r="FQ4" s="76">
        <v>43</v>
      </c>
      <c r="FR4" s="76">
        <v>22</v>
      </c>
      <c r="FS4" s="76">
        <v>21</v>
      </c>
      <c r="FT4" s="76">
        <v>34</v>
      </c>
      <c r="FU4" s="76">
        <v>51</v>
      </c>
      <c r="FV4" s="76">
        <v>29</v>
      </c>
      <c r="FW4" s="76">
        <v>39</v>
      </c>
      <c r="FX4" s="76">
        <v>33</v>
      </c>
      <c r="FY4" s="76">
        <v>46</v>
      </c>
      <c r="FZ4" s="76">
        <v>31</v>
      </c>
      <c r="GA4" s="76">
        <v>25</v>
      </c>
      <c r="GB4" s="76">
        <v>28</v>
      </c>
      <c r="GC4" s="76">
        <v>30</v>
      </c>
      <c r="GD4" s="76">
        <v>13</v>
      </c>
      <c r="GE4" s="76">
        <v>20</v>
      </c>
      <c r="GF4" s="76">
        <v>21</v>
      </c>
      <c r="GG4" s="76">
        <v>19</v>
      </c>
      <c r="GH4" s="76">
        <v>20</v>
      </c>
      <c r="GI4" s="76">
        <v>22</v>
      </c>
      <c r="GJ4" s="76">
        <v>14</v>
      </c>
      <c r="GK4" s="76">
        <v>27</v>
      </c>
      <c r="GL4" s="76">
        <v>20</v>
      </c>
      <c r="GM4" s="76"/>
      <c r="GN4" s="76"/>
      <c r="GO4" s="76"/>
      <c r="GP4" s="76"/>
      <c r="GQ4" s="76"/>
      <c r="GR4" s="76"/>
    </row>
    <row r="5" spans="8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1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229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1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/>
      <c r="GN5" s="76"/>
      <c r="GO5" s="76"/>
      <c r="GP5" s="76"/>
      <c r="GQ5" s="76"/>
      <c r="GR5" s="76"/>
    </row>
    <row r="6" spans="8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230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/>
      <c r="GN6" s="76"/>
      <c r="GO6" s="76"/>
      <c r="GP6" s="76"/>
      <c r="GQ6" s="76"/>
      <c r="GR6" s="76"/>
    </row>
    <row r="7" spans="8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231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/>
      <c r="GN7" s="76"/>
      <c r="GO7" s="76"/>
      <c r="GP7" s="76"/>
      <c r="GQ7" s="76"/>
      <c r="GR7" s="76"/>
    </row>
    <row r="8" spans="8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46</v>
      </c>
      <c r="CT8" s="62">
        <v>8</v>
      </c>
      <c r="CU8" s="62">
        <v>27</v>
      </c>
      <c r="CV8" s="62">
        <v>19</v>
      </c>
      <c r="CW8" s="62">
        <v>12</v>
      </c>
      <c r="CX8" s="62">
        <v>12</v>
      </c>
      <c r="CY8" s="62">
        <v>29</v>
      </c>
      <c r="CZ8" s="62">
        <v>14</v>
      </c>
      <c r="DA8" s="62">
        <v>63</v>
      </c>
      <c r="DB8" s="62">
        <v>32</v>
      </c>
      <c r="DC8" s="62">
        <v>31</v>
      </c>
      <c r="DD8" s="62">
        <v>18</v>
      </c>
      <c r="DE8" s="62">
        <v>31</v>
      </c>
      <c r="DF8" s="62">
        <v>18</v>
      </c>
      <c r="DG8" s="62">
        <v>16</v>
      </c>
      <c r="DH8" s="62">
        <v>8</v>
      </c>
      <c r="DI8" s="62">
        <v>50</v>
      </c>
      <c r="DJ8" s="62">
        <v>0</v>
      </c>
      <c r="DK8" s="62">
        <v>40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61</v>
      </c>
      <c r="DY8" s="76">
        <v>11</v>
      </c>
      <c r="DZ8" s="76">
        <v>2</v>
      </c>
      <c r="EA8" s="76">
        <v>3</v>
      </c>
      <c r="EB8" s="76">
        <v>6</v>
      </c>
      <c r="EC8" s="76">
        <v>3</v>
      </c>
      <c r="ED8" s="76">
        <v>5</v>
      </c>
      <c r="EE8" s="76">
        <v>12</v>
      </c>
      <c r="EF8" s="76">
        <v>3</v>
      </c>
      <c r="EG8" s="76">
        <v>19</v>
      </c>
      <c r="EH8" s="76">
        <v>6</v>
      </c>
      <c r="EI8" s="76">
        <v>11</v>
      </c>
      <c r="EJ8" s="76">
        <v>9</v>
      </c>
      <c r="EK8" s="76">
        <v>7</v>
      </c>
      <c r="EL8" s="76">
        <v>7</v>
      </c>
      <c r="EM8" s="76">
        <v>4</v>
      </c>
      <c r="EN8" s="76">
        <v>3</v>
      </c>
      <c r="EO8" s="76">
        <v>15</v>
      </c>
      <c r="EP8" s="76">
        <v>0</v>
      </c>
      <c r="EQ8" s="76">
        <v>12</v>
      </c>
      <c r="ER8" s="76">
        <v>14</v>
      </c>
      <c r="ES8" s="76">
        <v>3</v>
      </c>
      <c r="ET8" s="76">
        <v>6</v>
      </c>
      <c r="EU8" s="76">
        <v>3</v>
      </c>
      <c r="EV8" s="76">
        <v>3</v>
      </c>
      <c r="EW8" s="76">
        <v>2</v>
      </c>
      <c r="EX8" s="76">
        <v>10</v>
      </c>
      <c r="EY8" s="76">
        <v>5</v>
      </c>
      <c r="EZ8" s="76">
        <v>25</v>
      </c>
      <c r="FA8" s="76">
        <v>9</v>
      </c>
      <c r="FB8" s="76">
        <v>11</v>
      </c>
      <c r="FC8" s="76">
        <v>3</v>
      </c>
      <c r="FD8" s="76">
        <v>12</v>
      </c>
      <c r="FE8" s="76">
        <v>4</v>
      </c>
      <c r="FF8" s="76">
        <v>4</v>
      </c>
      <c r="FG8" s="76">
        <v>2</v>
      </c>
      <c r="FH8" s="76">
        <v>17</v>
      </c>
      <c r="FI8" s="76">
        <v>0</v>
      </c>
      <c r="FJ8" s="76">
        <v>14</v>
      </c>
      <c r="FK8" s="76">
        <v>14</v>
      </c>
      <c r="FL8" s="76">
        <v>2</v>
      </c>
      <c r="FM8" s="76">
        <v>10</v>
      </c>
      <c r="FN8" s="76">
        <v>10</v>
      </c>
      <c r="FO8" s="76">
        <v>6</v>
      </c>
      <c r="FP8" s="76">
        <v>5</v>
      </c>
      <c r="FQ8" s="76">
        <v>7</v>
      </c>
      <c r="FR8" s="76">
        <v>6</v>
      </c>
      <c r="FS8" s="76">
        <v>19</v>
      </c>
      <c r="FT8" s="76">
        <v>8</v>
      </c>
      <c r="FU8" s="76">
        <v>3</v>
      </c>
      <c r="FV8" s="76">
        <v>5</v>
      </c>
      <c r="FW8" s="76">
        <v>12</v>
      </c>
      <c r="FX8" s="76">
        <v>3</v>
      </c>
      <c r="FY8" s="76">
        <v>5</v>
      </c>
      <c r="FZ8" s="76">
        <v>3</v>
      </c>
      <c r="GA8" s="76">
        <v>18</v>
      </c>
      <c r="GB8" s="76">
        <v>0</v>
      </c>
      <c r="GC8" s="76">
        <v>14</v>
      </c>
      <c r="GD8" s="76">
        <v>7</v>
      </c>
      <c r="GE8" s="76">
        <v>1</v>
      </c>
      <c r="GF8" s="76">
        <v>8</v>
      </c>
      <c r="GG8" s="76">
        <v>9</v>
      </c>
      <c r="GH8" s="76">
        <v>6</v>
      </c>
      <c r="GI8" s="76">
        <v>1</v>
      </c>
      <c r="GJ8" s="76">
        <v>4</v>
      </c>
      <c r="GK8" s="76">
        <v>3</v>
      </c>
      <c r="GL8" s="76">
        <v>0</v>
      </c>
      <c r="GM8" s="76"/>
      <c r="GN8" s="76"/>
      <c r="GO8" s="76"/>
      <c r="GP8" s="76"/>
      <c r="GQ8" s="76"/>
      <c r="GR8" s="76"/>
    </row>
    <row r="9" spans="8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1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62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1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/>
      <c r="GN9" s="76"/>
      <c r="GO9" s="76"/>
      <c r="GP9" s="76"/>
      <c r="GQ9" s="76"/>
      <c r="GR9" s="76"/>
    </row>
    <row r="10" spans="8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43</v>
      </c>
      <c r="CT10" s="62">
        <v>88</v>
      </c>
      <c r="CU10" s="62">
        <v>49</v>
      </c>
      <c r="CV10" s="62">
        <v>64</v>
      </c>
      <c r="CW10" s="62">
        <v>51</v>
      </c>
      <c r="CX10" s="62">
        <v>54</v>
      </c>
      <c r="CY10" s="62">
        <v>46</v>
      </c>
      <c r="CZ10" s="62">
        <v>64</v>
      </c>
      <c r="DA10" s="62">
        <v>63</v>
      </c>
      <c r="DB10" s="62">
        <v>57</v>
      </c>
      <c r="DC10" s="62">
        <v>47</v>
      </c>
      <c r="DD10" s="62">
        <v>72</v>
      </c>
      <c r="DE10" s="62">
        <v>44</v>
      </c>
      <c r="DF10" s="62">
        <v>78</v>
      </c>
      <c r="DG10" s="62">
        <v>54</v>
      </c>
      <c r="DH10" s="62">
        <v>78</v>
      </c>
      <c r="DI10" s="62">
        <v>47</v>
      </c>
      <c r="DJ10" s="62">
        <v>100</v>
      </c>
      <c r="DK10" s="62">
        <v>46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63</v>
      </c>
      <c r="DY10" s="76">
        <v>11</v>
      </c>
      <c r="DZ10" s="76">
        <v>27</v>
      </c>
      <c r="EA10" s="76">
        <v>18</v>
      </c>
      <c r="EB10" s="76">
        <v>17</v>
      </c>
      <c r="EC10" s="76">
        <v>17</v>
      </c>
      <c r="ED10" s="76">
        <v>17</v>
      </c>
      <c r="EE10" s="76">
        <v>19</v>
      </c>
      <c r="EF10" s="76">
        <v>22</v>
      </c>
      <c r="EG10" s="76">
        <v>19</v>
      </c>
      <c r="EH10" s="76">
        <v>15</v>
      </c>
      <c r="EI10" s="76">
        <v>14</v>
      </c>
      <c r="EJ10" s="76">
        <v>16</v>
      </c>
      <c r="EK10" s="76">
        <v>23</v>
      </c>
      <c r="EL10" s="76">
        <v>21</v>
      </c>
      <c r="EM10" s="76">
        <v>15</v>
      </c>
      <c r="EN10" s="76">
        <v>29</v>
      </c>
      <c r="EO10" s="76">
        <v>16</v>
      </c>
      <c r="EP10" s="76">
        <v>34</v>
      </c>
      <c r="EQ10" s="76">
        <v>16</v>
      </c>
      <c r="ER10" s="76">
        <v>10</v>
      </c>
      <c r="ES10" s="76">
        <v>21</v>
      </c>
      <c r="ET10" s="76">
        <v>10</v>
      </c>
      <c r="EU10" s="76">
        <v>28</v>
      </c>
      <c r="EV10" s="76">
        <v>19</v>
      </c>
      <c r="EW10" s="76">
        <v>21</v>
      </c>
      <c r="EX10" s="76">
        <v>15</v>
      </c>
      <c r="EY10" s="76">
        <v>15</v>
      </c>
      <c r="EZ10" s="76">
        <v>20</v>
      </c>
      <c r="FA10" s="76">
        <v>17</v>
      </c>
      <c r="FB10" s="76">
        <v>17</v>
      </c>
      <c r="FC10" s="76">
        <v>25</v>
      </c>
      <c r="FD10" s="76">
        <v>11</v>
      </c>
      <c r="FE10" s="76">
        <v>26</v>
      </c>
      <c r="FF10" s="76">
        <v>23</v>
      </c>
      <c r="FG10" s="76">
        <v>23</v>
      </c>
      <c r="FH10" s="76">
        <v>15</v>
      </c>
      <c r="FI10" s="76">
        <v>29</v>
      </c>
      <c r="FJ10" s="76">
        <v>15</v>
      </c>
      <c r="FK10" s="76">
        <v>13</v>
      </c>
      <c r="FL10" s="76">
        <v>29</v>
      </c>
      <c r="FM10" s="76">
        <v>17</v>
      </c>
      <c r="FN10" s="76">
        <v>19</v>
      </c>
      <c r="FO10" s="76">
        <v>15</v>
      </c>
      <c r="FP10" s="76">
        <v>16</v>
      </c>
      <c r="FQ10" s="76">
        <v>12</v>
      </c>
      <c r="FR10" s="76">
        <v>27</v>
      </c>
      <c r="FS10" s="76">
        <v>24</v>
      </c>
      <c r="FT10" s="76">
        <v>19</v>
      </c>
      <c r="FU10" s="76">
        <v>9</v>
      </c>
      <c r="FV10" s="76">
        <v>21</v>
      </c>
      <c r="FW10" s="76">
        <v>10</v>
      </c>
      <c r="FX10" s="76">
        <v>17</v>
      </c>
      <c r="FY10" s="76">
        <v>12</v>
      </c>
      <c r="FZ10" s="76">
        <v>26</v>
      </c>
      <c r="GA10" s="76">
        <v>16</v>
      </c>
      <c r="GB10" s="76">
        <v>25</v>
      </c>
      <c r="GC10" s="76">
        <v>15</v>
      </c>
      <c r="GD10" s="76">
        <v>9</v>
      </c>
      <c r="GE10" s="76">
        <v>11</v>
      </c>
      <c r="GF10" s="76">
        <v>4</v>
      </c>
      <c r="GG10" s="76">
        <v>6</v>
      </c>
      <c r="GH10" s="76">
        <v>7</v>
      </c>
      <c r="GI10" s="76">
        <v>10</v>
      </c>
      <c r="GJ10" s="76">
        <v>14</v>
      </c>
      <c r="GK10" s="76">
        <v>4</v>
      </c>
      <c r="GL10" s="76">
        <v>12</v>
      </c>
      <c r="GM10" s="76"/>
      <c r="GN10" s="76"/>
      <c r="GO10" s="76"/>
      <c r="GP10" s="76"/>
      <c r="GQ10" s="76"/>
      <c r="GR10" s="76"/>
    </row>
    <row r="11" spans="8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24</v>
      </c>
      <c r="CT11" s="62">
        <v>24</v>
      </c>
      <c r="CU11" s="62">
        <v>13</v>
      </c>
      <c r="CV11" s="62">
        <v>17</v>
      </c>
      <c r="CW11" s="62">
        <v>9</v>
      </c>
      <c r="CX11" s="62">
        <v>23</v>
      </c>
      <c r="CY11" s="62">
        <v>9</v>
      </c>
      <c r="CZ11" s="62">
        <v>43</v>
      </c>
      <c r="DA11" s="62">
        <v>5</v>
      </c>
      <c r="DB11" s="62">
        <v>15</v>
      </c>
      <c r="DC11" s="62">
        <v>6</v>
      </c>
      <c r="DD11" s="62">
        <v>32</v>
      </c>
      <c r="DE11" s="62">
        <v>8</v>
      </c>
      <c r="DF11" s="62">
        <v>31</v>
      </c>
      <c r="DG11" s="62">
        <v>7</v>
      </c>
      <c r="DH11" s="62">
        <v>30</v>
      </c>
      <c r="DI11" s="62">
        <v>29</v>
      </c>
      <c r="DJ11" s="62">
        <v>39</v>
      </c>
      <c r="DK11" s="62">
        <v>13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64</v>
      </c>
      <c r="DY11" s="76">
        <v>6</v>
      </c>
      <c r="DZ11" s="76">
        <v>7</v>
      </c>
      <c r="EA11" s="76">
        <v>3</v>
      </c>
      <c r="EB11" s="76">
        <v>6</v>
      </c>
      <c r="EC11" s="76">
        <v>4</v>
      </c>
      <c r="ED11" s="76">
        <v>9</v>
      </c>
      <c r="EE11" s="76">
        <v>5</v>
      </c>
      <c r="EF11" s="76">
        <v>15</v>
      </c>
      <c r="EG11" s="76">
        <v>4</v>
      </c>
      <c r="EH11" s="76">
        <v>6</v>
      </c>
      <c r="EI11" s="76">
        <v>1</v>
      </c>
      <c r="EJ11" s="76">
        <v>12</v>
      </c>
      <c r="EK11" s="76">
        <v>2</v>
      </c>
      <c r="EL11" s="76">
        <v>9</v>
      </c>
      <c r="EM11" s="76">
        <v>3</v>
      </c>
      <c r="EN11" s="76">
        <v>12</v>
      </c>
      <c r="EO11" s="76">
        <v>14</v>
      </c>
      <c r="EP11" s="76">
        <v>12</v>
      </c>
      <c r="EQ11" s="76">
        <v>6</v>
      </c>
      <c r="ER11" s="76">
        <v>6</v>
      </c>
      <c r="ES11" s="76">
        <v>9</v>
      </c>
      <c r="ET11" s="76">
        <v>5</v>
      </c>
      <c r="EU11" s="76">
        <v>4</v>
      </c>
      <c r="EV11" s="76">
        <v>2</v>
      </c>
      <c r="EW11" s="76">
        <v>9</v>
      </c>
      <c r="EX11" s="76">
        <v>1</v>
      </c>
      <c r="EY11" s="76">
        <v>18</v>
      </c>
      <c r="EZ11" s="76">
        <v>1</v>
      </c>
      <c r="FA11" s="76">
        <v>5</v>
      </c>
      <c r="FB11" s="76">
        <v>2</v>
      </c>
      <c r="FC11" s="76">
        <v>9</v>
      </c>
      <c r="FD11" s="76">
        <v>2</v>
      </c>
      <c r="FE11" s="76">
        <v>8</v>
      </c>
      <c r="FF11" s="76">
        <v>2</v>
      </c>
      <c r="FG11" s="76">
        <v>13</v>
      </c>
      <c r="FH11" s="76">
        <v>9</v>
      </c>
      <c r="FI11" s="76">
        <v>13</v>
      </c>
      <c r="FJ11" s="76">
        <v>1</v>
      </c>
      <c r="FK11" s="76">
        <v>7</v>
      </c>
      <c r="FL11" s="76">
        <v>6</v>
      </c>
      <c r="FM11" s="76">
        <v>4</v>
      </c>
      <c r="FN11" s="76">
        <v>7</v>
      </c>
      <c r="FO11" s="76">
        <v>3</v>
      </c>
      <c r="FP11" s="76">
        <v>5</v>
      </c>
      <c r="FQ11" s="76">
        <v>3</v>
      </c>
      <c r="FR11" s="76">
        <v>10</v>
      </c>
      <c r="FS11" s="76">
        <v>0</v>
      </c>
      <c r="FT11" s="76">
        <v>4</v>
      </c>
      <c r="FU11" s="76">
        <v>2</v>
      </c>
      <c r="FV11" s="76">
        <v>10</v>
      </c>
      <c r="FW11" s="76">
        <v>4</v>
      </c>
      <c r="FX11" s="76">
        <v>12</v>
      </c>
      <c r="FY11" s="76">
        <v>2</v>
      </c>
      <c r="FZ11" s="76">
        <v>5</v>
      </c>
      <c r="GA11" s="76">
        <v>6</v>
      </c>
      <c r="GB11" s="76">
        <v>12</v>
      </c>
      <c r="GC11" s="76">
        <v>6</v>
      </c>
      <c r="GD11" s="76">
        <v>5</v>
      </c>
      <c r="GE11" s="76">
        <v>2</v>
      </c>
      <c r="GF11" s="76">
        <v>1</v>
      </c>
      <c r="GG11" s="76">
        <v>0</v>
      </c>
      <c r="GH11" s="76">
        <v>1</v>
      </c>
      <c r="GI11" s="76">
        <v>1</v>
      </c>
      <c r="GJ11" s="76">
        <v>2</v>
      </c>
      <c r="GK11" s="76">
        <v>0</v>
      </c>
      <c r="GL11" s="76">
        <v>2</v>
      </c>
      <c r="GM11" s="76"/>
      <c r="GN11" s="76"/>
      <c r="GO11" s="76"/>
      <c r="GP11" s="76"/>
      <c r="GQ11" s="76"/>
      <c r="GR11" s="76"/>
    </row>
    <row r="12" spans="8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18</v>
      </c>
      <c r="CT12" s="62">
        <v>22</v>
      </c>
      <c r="CU12" s="62">
        <v>11</v>
      </c>
      <c r="CV12" s="62">
        <v>13</v>
      </c>
      <c r="CW12" s="62">
        <v>6</v>
      </c>
      <c r="CX12" s="62">
        <v>21</v>
      </c>
      <c r="CY12" s="62">
        <v>9</v>
      </c>
      <c r="CZ12" s="62">
        <v>33</v>
      </c>
      <c r="DA12" s="62">
        <v>5</v>
      </c>
      <c r="DB12" s="62">
        <v>11</v>
      </c>
      <c r="DC12" s="62">
        <v>5</v>
      </c>
      <c r="DD12" s="62">
        <v>25</v>
      </c>
      <c r="DE12" s="62">
        <v>6</v>
      </c>
      <c r="DF12" s="62">
        <v>24</v>
      </c>
      <c r="DG12" s="62">
        <v>7</v>
      </c>
      <c r="DH12" s="62">
        <v>22</v>
      </c>
      <c r="DI12" s="62">
        <v>22</v>
      </c>
      <c r="DJ12" s="62">
        <v>31</v>
      </c>
      <c r="DK12" s="62">
        <v>9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105</v>
      </c>
      <c r="DY12" s="76">
        <v>4</v>
      </c>
      <c r="DZ12" s="76">
        <v>7</v>
      </c>
      <c r="EA12" s="76">
        <v>3</v>
      </c>
      <c r="EB12" s="76">
        <v>5</v>
      </c>
      <c r="EC12" s="76">
        <v>2</v>
      </c>
      <c r="ED12" s="76">
        <v>8</v>
      </c>
      <c r="EE12" s="76">
        <v>5</v>
      </c>
      <c r="EF12" s="76">
        <v>11</v>
      </c>
      <c r="EG12" s="76">
        <v>4</v>
      </c>
      <c r="EH12" s="76">
        <v>3</v>
      </c>
      <c r="EI12" s="76">
        <v>1</v>
      </c>
      <c r="EJ12" s="76">
        <v>10</v>
      </c>
      <c r="EK12" s="76">
        <v>2</v>
      </c>
      <c r="EL12" s="76">
        <v>8</v>
      </c>
      <c r="EM12" s="76">
        <v>3</v>
      </c>
      <c r="EN12" s="76">
        <v>10</v>
      </c>
      <c r="EO12" s="76">
        <v>11</v>
      </c>
      <c r="EP12" s="76">
        <v>9</v>
      </c>
      <c r="EQ12" s="76">
        <v>4</v>
      </c>
      <c r="ER12" s="76">
        <v>6</v>
      </c>
      <c r="ES12" s="76">
        <v>8</v>
      </c>
      <c r="ET12" s="76">
        <v>4</v>
      </c>
      <c r="EU12" s="76">
        <v>3</v>
      </c>
      <c r="EV12" s="76">
        <v>1</v>
      </c>
      <c r="EW12" s="76">
        <v>8</v>
      </c>
      <c r="EX12" s="76">
        <v>1</v>
      </c>
      <c r="EY12" s="76">
        <v>13</v>
      </c>
      <c r="EZ12" s="76">
        <v>1</v>
      </c>
      <c r="FA12" s="76">
        <v>5</v>
      </c>
      <c r="FB12" s="76">
        <v>2</v>
      </c>
      <c r="FC12" s="76">
        <v>5</v>
      </c>
      <c r="FD12" s="76">
        <v>1</v>
      </c>
      <c r="FE12" s="76">
        <v>6</v>
      </c>
      <c r="FF12" s="76">
        <v>2</v>
      </c>
      <c r="FG12" s="76">
        <v>8</v>
      </c>
      <c r="FH12" s="76">
        <v>7</v>
      </c>
      <c r="FI12" s="76">
        <v>10</v>
      </c>
      <c r="FJ12" s="76">
        <v>1</v>
      </c>
      <c r="FK12" s="76">
        <v>4</v>
      </c>
      <c r="FL12" s="76">
        <v>5</v>
      </c>
      <c r="FM12" s="76">
        <v>3</v>
      </c>
      <c r="FN12" s="76">
        <v>5</v>
      </c>
      <c r="FO12" s="76">
        <v>3</v>
      </c>
      <c r="FP12" s="76">
        <v>5</v>
      </c>
      <c r="FQ12" s="76">
        <v>3</v>
      </c>
      <c r="FR12" s="76">
        <v>9</v>
      </c>
      <c r="FS12" s="76">
        <v>0</v>
      </c>
      <c r="FT12" s="76">
        <v>3</v>
      </c>
      <c r="FU12" s="76">
        <v>1</v>
      </c>
      <c r="FV12" s="76">
        <v>9</v>
      </c>
      <c r="FW12" s="76">
        <v>3</v>
      </c>
      <c r="FX12" s="76">
        <v>9</v>
      </c>
      <c r="FY12" s="76">
        <v>2</v>
      </c>
      <c r="FZ12" s="76">
        <v>4</v>
      </c>
      <c r="GA12" s="76">
        <v>4</v>
      </c>
      <c r="GB12" s="76">
        <v>10</v>
      </c>
      <c r="GC12" s="76">
        <v>4</v>
      </c>
      <c r="GD12" s="76">
        <v>4</v>
      </c>
      <c r="GE12" s="76">
        <v>2</v>
      </c>
      <c r="GF12" s="76">
        <v>1</v>
      </c>
      <c r="GG12" s="76">
        <v>0</v>
      </c>
      <c r="GH12" s="76">
        <v>1</v>
      </c>
      <c r="GI12" s="76">
        <v>1</v>
      </c>
      <c r="GJ12" s="76">
        <v>1</v>
      </c>
      <c r="GK12" s="76">
        <v>0</v>
      </c>
      <c r="GL12" s="76">
        <v>2</v>
      </c>
      <c r="GM12" s="76"/>
      <c r="GN12" s="76"/>
      <c r="GO12" s="76"/>
      <c r="GP12" s="76"/>
      <c r="GQ12" s="76"/>
      <c r="GR12" s="76"/>
    </row>
    <row r="13" spans="8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3</v>
      </c>
      <c r="CT13" s="62">
        <v>2</v>
      </c>
      <c r="CU13" s="62">
        <v>2</v>
      </c>
      <c r="CV13" s="62">
        <v>3</v>
      </c>
      <c r="CW13" s="62">
        <v>3</v>
      </c>
      <c r="CX13" s="62">
        <v>2</v>
      </c>
      <c r="CY13" s="62">
        <v>0</v>
      </c>
      <c r="CZ13" s="62">
        <v>7</v>
      </c>
      <c r="DA13" s="62">
        <v>0</v>
      </c>
      <c r="DB13" s="62">
        <v>4</v>
      </c>
      <c r="DC13" s="62">
        <v>1</v>
      </c>
      <c r="DD13" s="62">
        <v>4</v>
      </c>
      <c r="DE13" s="62">
        <v>2</v>
      </c>
      <c r="DF13" s="62">
        <v>5</v>
      </c>
      <c r="DG13" s="62">
        <v>0</v>
      </c>
      <c r="DH13" s="62">
        <v>6</v>
      </c>
      <c r="DI13" s="62">
        <v>5</v>
      </c>
      <c r="DJ13" s="62">
        <v>7</v>
      </c>
      <c r="DK13" s="62">
        <v>4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106</v>
      </c>
      <c r="DY13" s="76">
        <v>2</v>
      </c>
      <c r="DZ13" s="76">
        <v>0</v>
      </c>
      <c r="EA13" s="76">
        <v>0</v>
      </c>
      <c r="EB13" s="76">
        <v>1</v>
      </c>
      <c r="EC13" s="76">
        <v>2</v>
      </c>
      <c r="ED13" s="76">
        <v>1</v>
      </c>
      <c r="EE13" s="76">
        <v>0</v>
      </c>
      <c r="EF13" s="76">
        <v>2</v>
      </c>
      <c r="EG13" s="76">
        <v>0</v>
      </c>
      <c r="EH13" s="76">
        <v>3</v>
      </c>
      <c r="EI13" s="76">
        <v>0</v>
      </c>
      <c r="EJ13" s="76">
        <v>2</v>
      </c>
      <c r="EK13" s="76">
        <v>0</v>
      </c>
      <c r="EL13" s="76">
        <v>1</v>
      </c>
      <c r="EM13" s="76">
        <v>0</v>
      </c>
      <c r="EN13" s="76">
        <v>2</v>
      </c>
      <c r="EO13" s="76">
        <v>3</v>
      </c>
      <c r="EP13" s="76">
        <v>2</v>
      </c>
      <c r="EQ13" s="76">
        <v>2</v>
      </c>
      <c r="ER13" s="76">
        <v>0</v>
      </c>
      <c r="ES13" s="76">
        <v>1</v>
      </c>
      <c r="ET13" s="76">
        <v>1</v>
      </c>
      <c r="EU13" s="76">
        <v>1</v>
      </c>
      <c r="EV13" s="76">
        <v>1</v>
      </c>
      <c r="EW13" s="76">
        <v>1</v>
      </c>
      <c r="EX13" s="76">
        <v>0</v>
      </c>
      <c r="EY13" s="76">
        <v>4</v>
      </c>
      <c r="EZ13" s="76">
        <v>0</v>
      </c>
      <c r="FA13" s="76">
        <v>0</v>
      </c>
      <c r="FB13" s="76">
        <v>0</v>
      </c>
      <c r="FC13" s="76">
        <v>2</v>
      </c>
      <c r="FD13" s="76">
        <v>1</v>
      </c>
      <c r="FE13" s="76">
        <v>1</v>
      </c>
      <c r="FF13" s="76">
        <v>0</v>
      </c>
      <c r="FG13" s="76">
        <v>3</v>
      </c>
      <c r="FH13" s="76">
        <v>2</v>
      </c>
      <c r="FI13" s="76">
        <v>3</v>
      </c>
      <c r="FJ13" s="76">
        <v>0</v>
      </c>
      <c r="FK13" s="76">
        <v>0</v>
      </c>
      <c r="FL13" s="76">
        <v>1</v>
      </c>
      <c r="FM13" s="76">
        <v>1</v>
      </c>
      <c r="FN13" s="76">
        <v>1</v>
      </c>
      <c r="FO13" s="76">
        <v>0</v>
      </c>
      <c r="FP13" s="76">
        <v>0</v>
      </c>
      <c r="FQ13" s="76">
        <v>0</v>
      </c>
      <c r="FR13" s="76">
        <v>1</v>
      </c>
      <c r="FS13" s="76">
        <v>0</v>
      </c>
      <c r="FT13" s="76">
        <v>1</v>
      </c>
      <c r="FU13" s="76">
        <v>1</v>
      </c>
      <c r="FV13" s="76">
        <v>0</v>
      </c>
      <c r="FW13" s="76">
        <v>1</v>
      </c>
      <c r="FX13" s="76">
        <v>3</v>
      </c>
      <c r="FY13" s="76">
        <v>0</v>
      </c>
      <c r="FZ13" s="76">
        <v>1</v>
      </c>
      <c r="GA13" s="76">
        <v>0</v>
      </c>
      <c r="GB13" s="76">
        <v>2</v>
      </c>
      <c r="GC13" s="76">
        <v>2</v>
      </c>
      <c r="GD13" s="76">
        <v>1</v>
      </c>
      <c r="GE13" s="76">
        <v>0</v>
      </c>
      <c r="GF13" s="76">
        <v>0</v>
      </c>
      <c r="GG13" s="76">
        <v>0</v>
      </c>
      <c r="GH13" s="76">
        <v>0</v>
      </c>
      <c r="GI13" s="76">
        <v>0</v>
      </c>
      <c r="GJ13" s="76">
        <v>0</v>
      </c>
      <c r="GK13" s="76">
        <v>0</v>
      </c>
      <c r="GL13" s="76">
        <v>0</v>
      </c>
      <c r="GM13" s="76"/>
      <c r="GN13" s="76"/>
      <c r="GO13" s="76"/>
      <c r="GP13" s="76"/>
      <c r="GQ13" s="76"/>
      <c r="GR13" s="76"/>
    </row>
    <row r="14" spans="8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1</v>
      </c>
      <c r="CT14" s="62">
        <v>0</v>
      </c>
      <c r="CU14" s="62">
        <v>0</v>
      </c>
      <c r="CV14" s="62">
        <v>1</v>
      </c>
      <c r="CW14" s="62">
        <v>0</v>
      </c>
      <c r="CX14" s="62">
        <v>0</v>
      </c>
      <c r="CY14" s="62">
        <v>0</v>
      </c>
      <c r="CZ14" s="62">
        <v>3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2</v>
      </c>
      <c r="DG14" s="62">
        <v>0</v>
      </c>
      <c r="DH14" s="62">
        <v>1</v>
      </c>
      <c r="DI14" s="62">
        <v>1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718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1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1</v>
      </c>
      <c r="EM14" s="76">
        <v>0</v>
      </c>
      <c r="EN14" s="76">
        <v>0</v>
      </c>
      <c r="EO14" s="76">
        <v>1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2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1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1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1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1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>
        <v>0</v>
      </c>
      <c r="GK14" s="76">
        <v>0</v>
      </c>
      <c r="GL14" s="76">
        <v>0</v>
      </c>
      <c r="GM14" s="76"/>
      <c r="GN14" s="76"/>
      <c r="GO14" s="76"/>
      <c r="GP14" s="76"/>
      <c r="GQ14" s="76"/>
      <c r="GR14" s="76"/>
    </row>
    <row r="15" spans="8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1</v>
      </c>
      <c r="CT15" s="62">
        <v>1</v>
      </c>
      <c r="CU15" s="62">
        <v>0</v>
      </c>
      <c r="CV15" s="62">
        <v>1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1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1</v>
      </c>
      <c r="DI15" s="62">
        <v>0</v>
      </c>
      <c r="DJ15" s="62">
        <v>1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746</v>
      </c>
      <c r="DY15" s="76">
        <v>1</v>
      </c>
      <c r="DZ15" s="76">
        <v>0</v>
      </c>
      <c r="EA15" s="76">
        <v>0</v>
      </c>
      <c r="EB15" s="76">
        <v>1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1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1</v>
      </c>
      <c r="EO15" s="76">
        <v>0</v>
      </c>
      <c r="EP15" s="76">
        <v>1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1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0</v>
      </c>
      <c r="GM15" s="76"/>
      <c r="GN15" s="76"/>
      <c r="GO15" s="76"/>
      <c r="GP15" s="76"/>
      <c r="GQ15" s="76"/>
      <c r="GR15" s="76"/>
    </row>
    <row r="16" spans="8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3</v>
      </c>
      <c r="CT16" s="62">
        <v>0</v>
      </c>
      <c r="CU16" s="62">
        <v>0</v>
      </c>
      <c r="CV16" s="62">
        <v>1</v>
      </c>
      <c r="CW16" s="62">
        <v>0</v>
      </c>
      <c r="CX16" s="62">
        <v>0</v>
      </c>
      <c r="CY16" s="62">
        <v>0</v>
      </c>
      <c r="CZ16" s="62">
        <v>3</v>
      </c>
      <c r="DA16" s="62">
        <v>0</v>
      </c>
      <c r="DB16" s="62">
        <v>0</v>
      </c>
      <c r="DC16" s="62">
        <v>0</v>
      </c>
      <c r="DD16" s="62">
        <v>3</v>
      </c>
      <c r="DE16" s="62">
        <v>0</v>
      </c>
      <c r="DF16" s="62">
        <v>2</v>
      </c>
      <c r="DG16" s="62">
        <v>0</v>
      </c>
      <c r="DH16" s="62">
        <v>2</v>
      </c>
      <c r="DI16" s="62">
        <v>2</v>
      </c>
      <c r="DJ16" s="62">
        <v>1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107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0</v>
      </c>
      <c r="EF16" s="76">
        <v>2</v>
      </c>
      <c r="EG16" s="76">
        <v>0</v>
      </c>
      <c r="EH16" s="76">
        <v>0</v>
      </c>
      <c r="EI16" s="76">
        <v>0</v>
      </c>
      <c r="EJ16" s="76">
        <v>0</v>
      </c>
      <c r="EK16" s="76">
        <v>0</v>
      </c>
      <c r="EL16" s="76">
        <v>0</v>
      </c>
      <c r="EM16" s="76">
        <v>0</v>
      </c>
      <c r="EN16" s="76">
        <v>0</v>
      </c>
      <c r="EO16" s="76">
        <v>0</v>
      </c>
      <c r="EP16" s="76">
        <v>1</v>
      </c>
      <c r="EQ16" s="76">
        <v>0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1</v>
      </c>
      <c r="EZ16" s="76">
        <v>0</v>
      </c>
      <c r="FA16" s="76">
        <v>0</v>
      </c>
      <c r="FB16" s="76">
        <v>0</v>
      </c>
      <c r="FC16" s="76">
        <v>2</v>
      </c>
      <c r="FD16" s="76">
        <v>0</v>
      </c>
      <c r="FE16" s="76">
        <v>1</v>
      </c>
      <c r="FF16" s="76">
        <v>0</v>
      </c>
      <c r="FG16" s="76">
        <v>2</v>
      </c>
      <c r="FH16" s="76">
        <v>0</v>
      </c>
      <c r="FI16" s="76">
        <v>0</v>
      </c>
      <c r="FJ16" s="76">
        <v>0</v>
      </c>
      <c r="FK16" s="76">
        <v>3</v>
      </c>
      <c r="FL16" s="76">
        <v>0</v>
      </c>
      <c r="FM16" s="76">
        <v>0</v>
      </c>
      <c r="FN16" s="76">
        <v>1</v>
      </c>
      <c r="FO16" s="76">
        <v>0</v>
      </c>
      <c r="FP16" s="76">
        <v>0</v>
      </c>
      <c r="FQ16" s="76">
        <v>0</v>
      </c>
      <c r="FR16" s="76">
        <v>0</v>
      </c>
      <c r="FS16" s="76">
        <v>0</v>
      </c>
      <c r="FT16" s="76">
        <v>0</v>
      </c>
      <c r="FU16" s="76">
        <v>0</v>
      </c>
      <c r="FV16" s="76">
        <v>1</v>
      </c>
      <c r="FW16" s="76">
        <v>0</v>
      </c>
      <c r="FX16" s="76">
        <v>0</v>
      </c>
      <c r="FY16" s="76">
        <v>0</v>
      </c>
      <c r="FZ16" s="76">
        <v>0</v>
      </c>
      <c r="GA16" s="76">
        <v>2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>
        <v>1</v>
      </c>
      <c r="GK16" s="76">
        <v>0</v>
      </c>
      <c r="GL16" s="76">
        <v>0</v>
      </c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1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1</v>
      </c>
      <c r="DE17" s="62">
        <v>0</v>
      </c>
      <c r="DF17" s="62">
        <v>2</v>
      </c>
      <c r="DG17" s="62">
        <v>0</v>
      </c>
      <c r="DH17" s="62">
        <v>0</v>
      </c>
      <c r="DI17" s="62">
        <v>1</v>
      </c>
      <c r="DJ17" s="62">
        <v>1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727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1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1</v>
      </c>
      <c r="FD17" s="76">
        <v>0</v>
      </c>
      <c r="FE17" s="76">
        <v>1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1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1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1</v>
      </c>
      <c r="GK17" s="76">
        <v>0</v>
      </c>
      <c r="GL17" s="76">
        <v>0</v>
      </c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1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754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1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107</v>
      </c>
      <c r="CT19" s="62">
        <v>109</v>
      </c>
      <c r="CU19" s="62">
        <v>131</v>
      </c>
      <c r="CV19" s="62">
        <v>92</v>
      </c>
      <c r="CW19" s="62">
        <v>118</v>
      </c>
      <c r="CX19" s="62">
        <v>100</v>
      </c>
      <c r="CY19" s="62">
        <v>102</v>
      </c>
      <c r="CZ19" s="62">
        <v>73</v>
      </c>
      <c r="DA19" s="62">
        <v>60</v>
      </c>
      <c r="DB19" s="62">
        <v>118</v>
      </c>
      <c r="DC19" s="62">
        <v>133</v>
      </c>
      <c r="DD19" s="62">
        <v>103</v>
      </c>
      <c r="DE19" s="62">
        <v>107</v>
      </c>
      <c r="DF19" s="62">
        <v>95</v>
      </c>
      <c r="DG19" s="62">
        <v>145</v>
      </c>
      <c r="DH19" s="62">
        <v>74</v>
      </c>
      <c r="DI19" s="62">
        <v>67</v>
      </c>
      <c r="DJ19" s="62">
        <v>89</v>
      </c>
      <c r="DK19" s="62">
        <v>86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92</v>
      </c>
      <c r="DY19" s="76">
        <v>35</v>
      </c>
      <c r="DZ19" s="76">
        <v>30</v>
      </c>
      <c r="EA19" s="76">
        <v>39</v>
      </c>
      <c r="EB19" s="76">
        <v>35</v>
      </c>
      <c r="EC19" s="76">
        <v>40</v>
      </c>
      <c r="ED19" s="76">
        <v>31</v>
      </c>
      <c r="EE19" s="76">
        <v>27</v>
      </c>
      <c r="EF19" s="76">
        <v>26</v>
      </c>
      <c r="EG19" s="76">
        <v>22</v>
      </c>
      <c r="EH19" s="76">
        <v>37</v>
      </c>
      <c r="EI19" s="76">
        <v>37</v>
      </c>
      <c r="EJ19" s="76">
        <v>26</v>
      </c>
      <c r="EK19" s="76">
        <v>34</v>
      </c>
      <c r="EL19" s="76">
        <v>27</v>
      </c>
      <c r="EM19" s="76">
        <v>42</v>
      </c>
      <c r="EN19" s="76">
        <v>19</v>
      </c>
      <c r="EO19" s="76">
        <v>21</v>
      </c>
      <c r="EP19" s="76">
        <v>20</v>
      </c>
      <c r="EQ19" s="76">
        <v>27</v>
      </c>
      <c r="ER19" s="76">
        <v>32</v>
      </c>
      <c r="ES19" s="76">
        <v>33</v>
      </c>
      <c r="ET19" s="76">
        <v>43</v>
      </c>
      <c r="EU19" s="76">
        <v>30</v>
      </c>
      <c r="EV19" s="76">
        <v>39</v>
      </c>
      <c r="EW19" s="76">
        <v>32</v>
      </c>
      <c r="EX19" s="76">
        <v>36</v>
      </c>
      <c r="EY19" s="76">
        <v>27</v>
      </c>
      <c r="EZ19" s="76">
        <v>18</v>
      </c>
      <c r="FA19" s="76">
        <v>34</v>
      </c>
      <c r="FB19" s="76">
        <v>33</v>
      </c>
      <c r="FC19" s="76">
        <v>29</v>
      </c>
      <c r="FD19" s="76">
        <v>37</v>
      </c>
      <c r="FE19" s="76">
        <v>27</v>
      </c>
      <c r="FF19" s="76">
        <v>35</v>
      </c>
      <c r="FG19" s="76">
        <v>25</v>
      </c>
      <c r="FH19" s="76">
        <v>25</v>
      </c>
      <c r="FI19" s="76">
        <v>23</v>
      </c>
      <c r="FJ19" s="76">
        <v>33</v>
      </c>
      <c r="FK19" s="76">
        <v>29</v>
      </c>
      <c r="FL19" s="76">
        <v>27</v>
      </c>
      <c r="FM19" s="76">
        <v>30</v>
      </c>
      <c r="FN19" s="76">
        <v>27</v>
      </c>
      <c r="FO19" s="76">
        <v>39</v>
      </c>
      <c r="FP19" s="76">
        <v>37</v>
      </c>
      <c r="FQ19" s="76">
        <v>39</v>
      </c>
      <c r="FR19" s="76">
        <v>20</v>
      </c>
      <c r="FS19" s="76">
        <v>20</v>
      </c>
      <c r="FT19" s="76">
        <v>30</v>
      </c>
      <c r="FU19" s="76">
        <v>46</v>
      </c>
      <c r="FV19" s="76">
        <v>28</v>
      </c>
      <c r="FW19" s="76">
        <v>36</v>
      </c>
      <c r="FX19" s="76">
        <v>29</v>
      </c>
      <c r="FY19" s="76">
        <v>43</v>
      </c>
      <c r="FZ19" s="76">
        <v>30</v>
      </c>
      <c r="GA19" s="76">
        <v>21</v>
      </c>
      <c r="GB19" s="76">
        <v>28</v>
      </c>
      <c r="GC19" s="76">
        <v>26</v>
      </c>
      <c r="GD19" s="76">
        <v>11</v>
      </c>
      <c r="GE19" s="76">
        <v>19</v>
      </c>
      <c r="GF19" s="76">
        <v>19</v>
      </c>
      <c r="GG19" s="76">
        <v>17</v>
      </c>
      <c r="GH19" s="76">
        <v>17</v>
      </c>
      <c r="GI19" s="76">
        <v>20</v>
      </c>
      <c r="GJ19" s="76">
        <v>12</v>
      </c>
      <c r="GK19" s="76">
        <v>25</v>
      </c>
      <c r="GL19" s="76">
        <v>18</v>
      </c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46</v>
      </c>
      <c r="CT20" s="62">
        <v>8</v>
      </c>
      <c r="CU20" s="62">
        <v>27</v>
      </c>
      <c r="CV20" s="62">
        <v>18</v>
      </c>
      <c r="CW20" s="62">
        <v>12</v>
      </c>
      <c r="CX20" s="62">
        <v>11</v>
      </c>
      <c r="CY20" s="62">
        <v>27</v>
      </c>
      <c r="CZ20" s="62">
        <v>14</v>
      </c>
      <c r="DA20" s="62">
        <v>57</v>
      </c>
      <c r="DB20" s="62">
        <v>27</v>
      </c>
      <c r="DC20" s="62">
        <v>31</v>
      </c>
      <c r="DD20" s="62">
        <v>18</v>
      </c>
      <c r="DE20" s="62">
        <v>29</v>
      </c>
      <c r="DF20" s="62">
        <v>18</v>
      </c>
      <c r="DG20" s="62">
        <v>16</v>
      </c>
      <c r="DH20" s="62">
        <v>8</v>
      </c>
      <c r="DI20" s="62">
        <v>47</v>
      </c>
      <c r="DJ20" s="62">
        <v>0</v>
      </c>
      <c r="DK20" s="62">
        <v>39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93</v>
      </c>
      <c r="DY20" s="76">
        <v>11</v>
      </c>
      <c r="DZ20" s="76">
        <v>2</v>
      </c>
      <c r="EA20" s="76">
        <v>3</v>
      </c>
      <c r="EB20" s="76">
        <v>6</v>
      </c>
      <c r="EC20" s="76">
        <v>3</v>
      </c>
      <c r="ED20" s="76">
        <v>5</v>
      </c>
      <c r="EE20" s="76">
        <v>11</v>
      </c>
      <c r="EF20" s="76">
        <v>3</v>
      </c>
      <c r="EG20" s="76">
        <v>18</v>
      </c>
      <c r="EH20" s="76">
        <v>5</v>
      </c>
      <c r="EI20" s="76">
        <v>11</v>
      </c>
      <c r="EJ20" s="76">
        <v>9</v>
      </c>
      <c r="EK20" s="76">
        <v>6</v>
      </c>
      <c r="EL20" s="76">
        <v>7</v>
      </c>
      <c r="EM20" s="76">
        <v>4</v>
      </c>
      <c r="EN20" s="76">
        <v>3</v>
      </c>
      <c r="EO20" s="76">
        <v>14</v>
      </c>
      <c r="EP20" s="76">
        <v>0</v>
      </c>
      <c r="EQ20" s="76">
        <v>12</v>
      </c>
      <c r="ER20" s="76">
        <v>14</v>
      </c>
      <c r="ES20" s="76">
        <v>3</v>
      </c>
      <c r="ET20" s="76">
        <v>6</v>
      </c>
      <c r="EU20" s="76">
        <v>3</v>
      </c>
      <c r="EV20" s="76">
        <v>3</v>
      </c>
      <c r="EW20" s="76">
        <v>2</v>
      </c>
      <c r="EX20" s="76">
        <v>10</v>
      </c>
      <c r="EY20" s="76">
        <v>5</v>
      </c>
      <c r="EZ20" s="76">
        <v>23</v>
      </c>
      <c r="FA20" s="76">
        <v>6</v>
      </c>
      <c r="FB20" s="76">
        <v>11</v>
      </c>
      <c r="FC20" s="76">
        <v>3</v>
      </c>
      <c r="FD20" s="76">
        <v>11</v>
      </c>
      <c r="FE20" s="76">
        <v>4</v>
      </c>
      <c r="FF20" s="76">
        <v>4</v>
      </c>
      <c r="FG20" s="76">
        <v>2</v>
      </c>
      <c r="FH20" s="76">
        <v>15</v>
      </c>
      <c r="FI20" s="76">
        <v>0</v>
      </c>
      <c r="FJ20" s="76">
        <v>13</v>
      </c>
      <c r="FK20" s="76">
        <v>14</v>
      </c>
      <c r="FL20" s="76">
        <v>2</v>
      </c>
      <c r="FM20" s="76">
        <v>10</v>
      </c>
      <c r="FN20" s="76">
        <v>9</v>
      </c>
      <c r="FO20" s="76">
        <v>6</v>
      </c>
      <c r="FP20" s="76">
        <v>4</v>
      </c>
      <c r="FQ20" s="76">
        <v>6</v>
      </c>
      <c r="FR20" s="76">
        <v>6</v>
      </c>
      <c r="FS20" s="76">
        <v>16</v>
      </c>
      <c r="FT20" s="76">
        <v>8</v>
      </c>
      <c r="FU20" s="76">
        <v>3</v>
      </c>
      <c r="FV20" s="76">
        <v>5</v>
      </c>
      <c r="FW20" s="76">
        <v>12</v>
      </c>
      <c r="FX20" s="76">
        <v>3</v>
      </c>
      <c r="FY20" s="76">
        <v>5</v>
      </c>
      <c r="FZ20" s="76">
        <v>3</v>
      </c>
      <c r="GA20" s="76">
        <v>18</v>
      </c>
      <c r="GB20" s="76">
        <v>0</v>
      </c>
      <c r="GC20" s="76">
        <v>14</v>
      </c>
      <c r="GD20" s="76">
        <v>7</v>
      </c>
      <c r="GE20" s="76">
        <v>1</v>
      </c>
      <c r="GF20" s="76">
        <v>8</v>
      </c>
      <c r="GG20" s="76">
        <v>8</v>
      </c>
      <c r="GH20" s="76">
        <v>6</v>
      </c>
      <c r="GI20" s="76">
        <v>1</v>
      </c>
      <c r="GJ20" s="76">
        <v>4</v>
      </c>
      <c r="GK20" s="76">
        <v>3</v>
      </c>
      <c r="GL20" s="76">
        <v>0</v>
      </c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94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37</v>
      </c>
      <c r="CT22" s="62">
        <v>72</v>
      </c>
      <c r="CU22" s="62">
        <v>40</v>
      </c>
      <c r="CV22" s="62">
        <v>55</v>
      </c>
      <c r="CW22" s="62">
        <v>42</v>
      </c>
      <c r="CX22" s="62">
        <v>50</v>
      </c>
      <c r="CY22" s="62">
        <v>41</v>
      </c>
      <c r="CZ22" s="62">
        <v>53</v>
      </c>
      <c r="DA22" s="62">
        <v>56</v>
      </c>
      <c r="DB22" s="62">
        <v>51</v>
      </c>
      <c r="DC22" s="62">
        <v>41</v>
      </c>
      <c r="DD22" s="62">
        <v>60</v>
      </c>
      <c r="DE22" s="62">
        <v>36</v>
      </c>
      <c r="DF22" s="62">
        <v>67</v>
      </c>
      <c r="DG22" s="62">
        <v>42</v>
      </c>
      <c r="DH22" s="62">
        <v>70</v>
      </c>
      <c r="DI22" s="62">
        <v>40</v>
      </c>
      <c r="DJ22" s="62">
        <v>84</v>
      </c>
      <c r="DK22" s="62">
        <v>41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95</v>
      </c>
      <c r="DY22" s="76">
        <v>9</v>
      </c>
      <c r="DZ22" s="76">
        <v>22</v>
      </c>
      <c r="EA22" s="76">
        <v>16</v>
      </c>
      <c r="EB22" s="76">
        <v>14</v>
      </c>
      <c r="EC22" s="76">
        <v>14</v>
      </c>
      <c r="ED22" s="76">
        <v>17</v>
      </c>
      <c r="EE22" s="76">
        <v>17</v>
      </c>
      <c r="EF22" s="76">
        <v>19</v>
      </c>
      <c r="EG22" s="76">
        <v>16</v>
      </c>
      <c r="EH22" s="76">
        <v>14</v>
      </c>
      <c r="EI22" s="76">
        <v>12</v>
      </c>
      <c r="EJ22" s="76">
        <v>14</v>
      </c>
      <c r="EK22" s="76">
        <v>19</v>
      </c>
      <c r="EL22" s="76">
        <v>20</v>
      </c>
      <c r="EM22" s="76">
        <v>12</v>
      </c>
      <c r="EN22" s="76">
        <v>28</v>
      </c>
      <c r="EO22" s="76">
        <v>12</v>
      </c>
      <c r="EP22" s="76">
        <v>30</v>
      </c>
      <c r="EQ22" s="76">
        <v>16</v>
      </c>
      <c r="ER22" s="76">
        <v>10</v>
      </c>
      <c r="ES22" s="76">
        <v>17</v>
      </c>
      <c r="ET22" s="76">
        <v>7</v>
      </c>
      <c r="EU22" s="76">
        <v>25</v>
      </c>
      <c r="EV22" s="76">
        <v>17</v>
      </c>
      <c r="EW22" s="76">
        <v>19</v>
      </c>
      <c r="EX22" s="76">
        <v>13</v>
      </c>
      <c r="EY22" s="76">
        <v>12</v>
      </c>
      <c r="EZ22" s="76">
        <v>18</v>
      </c>
      <c r="FA22" s="76">
        <v>15</v>
      </c>
      <c r="FB22" s="76">
        <v>15</v>
      </c>
      <c r="FC22" s="76">
        <v>21</v>
      </c>
      <c r="FD22" s="76">
        <v>11</v>
      </c>
      <c r="FE22" s="76">
        <v>21</v>
      </c>
      <c r="FF22" s="76">
        <v>20</v>
      </c>
      <c r="FG22" s="76">
        <v>21</v>
      </c>
      <c r="FH22" s="76">
        <v>13</v>
      </c>
      <c r="FI22" s="76">
        <v>25</v>
      </c>
      <c r="FJ22" s="76">
        <v>13</v>
      </c>
      <c r="FK22" s="76">
        <v>10</v>
      </c>
      <c r="FL22" s="76">
        <v>24</v>
      </c>
      <c r="FM22" s="76">
        <v>15</v>
      </c>
      <c r="FN22" s="76">
        <v>16</v>
      </c>
      <c r="FO22" s="76">
        <v>11</v>
      </c>
      <c r="FP22" s="76">
        <v>14</v>
      </c>
      <c r="FQ22" s="76">
        <v>11</v>
      </c>
      <c r="FR22" s="76">
        <v>22</v>
      </c>
      <c r="FS22" s="76">
        <v>22</v>
      </c>
      <c r="FT22" s="76">
        <v>17</v>
      </c>
      <c r="FU22" s="76">
        <v>8</v>
      </c>
      <c r="FV22" s="76">
        <v>17</v>
      </c>
      <c r="FW22" s="76">
        <v>6</v>
      </c>
      <c r="FX22" s="76">
        <v>14</v>
      </c>
      <c r="FY22" s="76">
        <v>8</v>
      </c>
      <c r="FZ22" s="76">
        <v>21</v>
      </c>
      <c r="GA22" s="76">
        <v>15</v>
      </c>
      <c r="GB22" s="76">
        <v>19</v>
      </c>
      <c r="GC22" s="76">
        <v>12</v>
      </c>
      <c r="GD22" s="76">
        <v>8</v>
      </c>
      <c r="GE22" s="76">
        <v>9</v>
      </c>
      <c r="GF22" s="76">
        <v>2</v>
      </c>
      <c r="GG22" s="76">
        <v>5</v>
      </c>
      <c r="GH22" s="76">
        <v>6</v>
      </c>
      <c r="GI22" s="76">
        <v>8</v>
      </c>
      <c r="GJ22" s="76">
        <v>12</v>
      </c>
      <c r="GK22" s="76">
        <v>2</v>
      </c>
      <c r="GL22" s="76">
        <v>10</v>
      </c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14</v>
      </c>
      <c r="CT23" s="62">
        <v>19</v>
      </c>
      <c r="CU23" s="62">
        <v>8</v>
      </c>
      <c r="CV23" s="62">
        <v>10</v>
      </c>
      <c r="CW23" s="62">
        <v>5</v>
      </c>
      <c r="CX23" s="62">
        <v>16</v>
      </c>
      <c r="CY23" s="62">
        <v>8</v>
      </c>
      <c r="CZ23" s="62">
        <v>29</v>
      </c>
      <c r="DA23" s="62">
        <v>5</v>
      </c>
      <c r="DB23" s="62">
        <v>9</v>
      </c>
      <c r="DC23" s="62">
        <v>2</v>
      </c>
      <c r="DD23" s="62">
        <v>20</v>
      </c>
      <c r="DE23" s="62">
        <v>5</v>
      </c>
      <c r="DF23" s="62">
        <v>21</v>
      </c>
      <c r="DG23" s="62">
        <v>5</v>
      </c>
      <c r="DH23" s="62">
        <v>20</v>
      </c>
      <c r="DI23" s="62">
        <v>18</v>
      </c>
      <c r="DJ23" s="62">
        <v>28</v>
      </c>
      <c r="DK23" s="62">
        <v>9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109</v>
      </c>
      <c r="DY23" s="76">
        <v>4</v>
      </c>
      <c r="DZ23" s="76">
        <v>6</v>
      </c>
      <c r="EA23" s="76">
        <v>2</v>
      </c>
      <c r="EB23" s="76">
        <v>5</v>
      </c>
      <c r="EC23" s="76">
        <v>2</v>
      </c>
      <c r="ED23" s="76">
        <v>7</v>
      </c>
      <c r="EE23" s="76">
        <v>5</v>
      </c>
      <c r="EF23" s="76">
        <v>9</v>
      </c>
      <c r="EG23" s="76">
        <v>4</v>
      </c>
      <c r="EH23" s="76">
        <v>2</v>
      </c>
      <c r="EI23" s="76">
        <v>0</v>
      </c>
      <c r="EJ23" s="76">
        <v>9</v>
      </c>
      <c r="EK23" s="76">
        <v>1</v>
      </c>
      <c r="EL23" s="76">
        <v>5</v>
      </c>
      <c r="EM23" s="76">
        <v>2</v>
      </c>
      <c r="EN23" s="76">
        <v>9</v>
      </c>
      <c r="EO23" s="76">
        <v>10</v>
      </c>
      <c r="EP23" s="76">
        <v>8</v>
      </c>
      <c r="EQ23" s="76">
        <v>4</v>
      </c>
      <c r="ER23" s="76">
        <v>4</v>
      </c>
      <c r="ES23" s="76">
        <v>7</v>
      </c>
      <c r="ET23" s="76">
        <v>3</v>
      </c>
      <c r="EU23" s="76">
        <v>1</v>
      </c>
      <c r="EV23" s="76">
        <v>1</v>
      </c>
      <c r="EW23" s="76">
        <v>6</v>
      </c>
      <c r="EX23" s="76">
        <v>1</v>
      </c>
      <c r="EY23" s="76">
        <v>11</v>
      </c>
      <c r="EZ23" s="76">
        <v>1</v>
      </c>
      <c r="FA23" s="76">
        <v>5</v>
      </c>
      <c r="FB23" s="76">
        <v>1</v>
      </c>
      <c r="FC23" s="76">
        <v>3</v>
      </c>
      <c r="FD23" s="76">
        <v>1</v>
      </c>
      <c r="FE23" s="76">
        <v>6</v>
      </c>
      <c r="FF23" s="76">
        <v>1</v>
      </c>
      <c r="FG23" s="76">
        <v>7</v>
      </c>
      <c r="FH23" s="76">
        <v>6</v>
      </c>
      <c r="FI23" s="76">
        <v>9</v>
      </c>
      <c r="FJ23" s="76">
        <v>1</v>
      </c>
      <c r="FK23" s="76">
        <v>3</v>
      </c>
      <c r="FL23" s="76">
        <v>5</v>
      </c>
      <c r="FM23" s="76">
        <v>2</v>
      </c>
      <c r="FN23" s="76">
        <v>4</v>
      </c>
      <c r="FO23" s="76">
        <v>2</v>
      </c>
      <c r="FP23" s="76">
        <v>3</v>
      </c>
      <c r="FQ23" s="76">
        <v>2</v>
      </c>
      <c r="FR23" s="76">
        <v>9</v>
      </c>
      <c r="FS23" s="76">
        <v>0</v>
      </c>
      <c r="FT23" s="76">
        <v>2</v>
      </c>
      <c r="FU23" s="76">
        <v>0</v>
      </c>
      <c r="FV23" s="76">
        <v>7</v>
      </c>
      <c r="FW23" s="76">
        <v>3</v>
      </c>
      <c r="FX23" s="76">
        <v>9</v>
      </c>
      <c r="FY23" s="76">
        <v>2</v>
      </c>
      <c r="FZ23" s="76">
        <v>4</v>
      </c>
      <c r="GA23" s="76">
        <v>2</v>
      </c>
      <c r="GB23" s="76">
        <v>9</v>
      </c>
      <c r="GC23" s="76">
        <v>4</v>
      </c>
      <c r="GD23" s="76">
        <v>3</v>
      </c>
      <c r="GE23" s="76">
        <v>1</v>
      </c>
      <c r="GF23" s="76">
        <v>1</v>
      </c>
      <c r="GG23" s="76">
        <v>0</v>
      </c>
      <c r="GH23" s="76">
        <v>1</v>
      </c>
      <c r="GI23" s="76">
        <v>1</v>
      </c>
      <c r="GJ23" s="76">
        <v>1</v>
      </c>
      <c r="GK23" s="76">
        <v>0</v>
      </c>
      <c r="GL23" s="76">
        <v>2</v>
      </c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18</v>
      </c>
      <c r="CT24" s="62">
        <v>19</v>
      </c>
      <c r="CU24" s="62">
        <v>10</v>
      </c>
      <c r="CV24" s="62">
        <v>13</v>
      </c>
      <c r="CW24" s="62">
        <v>6</v>
      </c>
      <c r="CX24" s="62">
        <v>17</v>
      </c>
      <c r="CY24" s="62">
        <v>8</v>
      </c>
      <c r="CZ24" s="62">
        <v>38</v>
      </c>
      <c r="DA24" s="62">
        <v>5</v>
      </c>
      <c r="DB24" s="62">
        <v>12</v>
      </c>
      <c r="DC24" s="62">
        <v>3</v>
      </c>
      <c r="DD24" s="62">
        <v>27</v>
      </c>
      <c r="DE24" s="62">
        <v>6</v>
      </c>
      <c r="DF24" s="62">
        <v>28</v>
      </c>
      <c r="DG24" s="62">
        <v>5</v>
      </c>
      <c r="DH24" s="62">
        <v>26</v>
      </c>
      <c r="DI24" s="62">
        <v>24</v>
      </c>
      <c r="DJ24" s="62">
        <v>35</v>
      </c>
      <c r="DK24" s="62">
        <v>12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96</v>
      </c>
      <c r="DY24" s="76">
        <v>5</v>
      </c>
      <c r="DZ24" s="76">
        <v>6</v>
      </c>
      <c r="EA24" s="76">
        <v>2</v>
      </c>
      <c r="EB24" s="76">
        <v>5</v>
      </c>
      <c r="EC24" s="76">
        <v>3</v>
      </c>
      <c r="ED24" s="76">
        <v>7</v>
      </c>
      <c r="EE24" s="76">
        <v>5</v>
      </c>
      <c r="EF24" s="76">
        <v>12</v>
      </c>
      <c r="EG24" s="76">
        <v>4</v>
      </c>
      <c r="EH24" s="76">
        <v>4</v>
      </c>
      <c r="EI24" s="76">
        <v>0</v>
      </c>
      <c r="EJ24" s="76">
        <v>11</v>
      </c>
      <c r="EK24" s="76">
        <v>1</v>
      </c>
      <c r="EL24" s="76">
        <v>6</v>
      </c>
      <c r="EM24" s="76">
        <v>2</v>
      </c>
      <c r="EN24" s="76">
        <v>10</v>
      </c>
      <c r="EO24" s="76">
        <v>13</v>
      </c>
      <c r="EP24" s="76">
        <v>10</v>
      </c>
      <c r="EQ24" s="76">
        <v>5</v>
      </c>
      <c r="ER24" s="76">
        <v>4</v>
      </c>
      <c r="ES24" s="76">
        <v>7</v>
      </c>
      <c r="ET24" s="76">
        <v>4</v>
      </c>
      <c r="EU24" s="76">
        <v>2</v>
      </c>
      <c r="EV24" s="76">
        <v>1</v>
      </c>
      <c r="EW24" s="76">
        <v>7</v>
      </c>
      <c r="EX24" s="76">
        <v>1</v>
      </c>
      <c r="EY24" s="76">
        <v>16</v>
      </c>
      <c r="EZ24" s="76">
        <v>1</v>
      </c>
      <c r="FA24" s="76">
        <v>5</v>
      </c>
      <c r="FB24" s="76">
        <v>1</v>
      </c>
      <c r="FC24" s="76">
        <v>7</v>
      </c>
      <c r="FD24" s="76">
        <v>1</v>
      </c>
      <c r="FE24" s="76">
        <v>8</v>
      </c>
      <c r="FF24" s="76">
        <v>1</v>
      </c>
      <c r="FG24" s="76">
        <v>12</v>
      </c>
      <c r="FH24" s="76">
        <v>7</v>
      </c>
      <c r="FI24" s="76">
        <v>12</v>
      </c>
      <c r="FJ24" s="76">
        <v>1</v>
      </c>
      <c r="FK24" s="76">
        <v>5</v>
      </c>
      <c r="FL24" s="76">
        <v>5</v>
      </c>
      <c r="FM24" s="76">
        <v>3</v>
      </c>
      <c r="FN24" s="76">
        <v>6</v>
      </c>
      <c r="FO24" s="76">
        <v>2</v>
      </c>
      <c r="FP24" s="76">
        <v>3</v>
      </c>
      <c r="FQ24" s="76">
        <v>2</v>
      </c>
      <c r="FR24" s="76">
        <v>10</v>
      </c>
      <c r="FS24" s="76">
        <v>0</v>
      </c>
      <c r="FT24" s="76">
        <v>3</v>
      </c>
      <c r="FU24" s="76">
        <v>1</v>
      </c>
      <c r="FV24" s="76">
        <v>8</v>
      </c>
      <c r="FW24" s="76">
        <v>4</v>
      </c>
      <c r="FX24" s="76">
        <v>12</v>
      </c>
      <c r="FY24" s="76">
        <v>2</v>
      </c>
      <c r="FZ24" s="76">
        <v>4</v>
      </c>
      <c r="GA24" s="76">
        <v>4</v>
      </c>
      <c r="GB24" s="76">
        <v>11</v>
      </c>
      <c r="GC24" s="76">
        <v>6</v>
      </c>
      <c r="GD24" s="76">
        <v>4</v>
      </c>
      <c r="GE24" s="76">
        <v>1</v>
      </c>
      <c r="GF24" s="76">
        <v>1</v>
      </c>
      <c r="GG24" s="76">
        <v>0</v>
      </c>
      <c r="GH24" s="76">
        <v>1</v>
      </c>
      <c r="GI24" s="76">
        <v>1</v>
      </c>
      <c r="GJ24" s="76">
        <v>2</v>
      </c>
      <c r="GK24" s="76">
        <v>0</v>
      </c>
      <c r="GL24" s="76">
        <v>2</v>
      </c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2</v>
      </c>
      <c r="CT25" s="62">
        <v>0</v>
      </c>
      <c r="CU25" s="62">
        <v>2</v>
      </c>
      <c r="CV25" s="62">
        <v>2</v>
      </c>
      <c r="CW25" s="62">
        <v>1</v>
      </c>
      <c r="CX25" s="62">
        <v>1</v>
      </c>
      <c r="CY25" s="62">
        <v>0</v>
      </c>
      <c r="CZ25" s="62">
        <v>7</v>
      </c>
      <c r="DA25" s="62">
        <v>0</v>
      </c>
      <c r="DB25" s="62">
        <v>3</v>
      </c>
      <c r="DC25" s="62">
        <v>1</v>
      </c>
      <c r="DD25" s="62">
        <v>4</v>
      </c>
      <c r="DE25" s="62">
        <v>1</v>
      </c>
      <c r="DF25" s="62">
        <v>5</v>
      </c>
      <c r="DG25" s="62">
        <v>0</v>
      </c>
      <c r="DH25" s="62">
        <v>4</v>
      </c>
      <c r="DI25" s="62">
        <v>4</v>
      </c>
      <c r="DJ25" s="62">
        <v>6</v>
      </c>
      <c r="DK25" s="62">
        <v>3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108</v>
      </c>
      <c r="DY25" s="76">
        <v>1</v>
      </c>
      <c r="DZ25" s="76">
        <v>0</v>
      </c>
      <c r="EA25" s="76">
        <v>0</v>
      </c>
      <c r="EB25" s="76">
        <v>0</v>
      </c>
      <c r="EC25" s="76">
        <v>1</v>
      </c>
      <c r="ED25" s="76">
        <v>0</v>
      </c>
      <c r="EE25" s="76">
        <v>0</v>
      </c>
      <c r="EF25" s="76">
        <v>2</v>
      </c>
      <c r="EG25" s="76">
        <v>0</v>
      </c>
      <c r="EH25" s="76">
        <v>2</v>
      </c>
      <c r="EI25" s="76">
        <v>0</v>
      </c>
      <c r="EJ25" s="76">
        <v>2</v>
      </c>
      <c r="EK25" s="76">
        <v>0</v>
      </c>
      <c r="EL25" s="76">
        <v>1</v>
      </c>
      <c r="EM25" s="76">
        <v>0</v>
      </c>
      <c r="EN25" s="76">
        <v>1</v>
      </c>
      <c r="EO25" s="76">
        <v>3</v>
      </c>
      <c r="EP25" s="76">
        <v>1</v>
      </c>
      <c r="EQ25" s="76">
        <v>1</v>
      </c>
      <c r="ER25" s="76">
        <v>0</v>
      </c>
      <c r="ES25" s="76">
        <v>0</v>
      </c>
      <c r="ET25" s="76">
        <v>1</v>
      </c>
      <c r="EU25" s="76">
        <v>1</v>
      </c>
      <c r="EV25" s="76">
        <v>0</v>
      </c>
      <c r="EW25" s="76">
        <v>1</v>
      </c>
      <c r="EX25" s="76">
        <v>0</v>
      </c>
      <c r="EY25" s="76">
        <v>4</v>
      </c>
      <c r="EZ25" s="76">
        <v>0</v>
      </c>
      <c r="FA25" s="76">
        <v>0</v>
      </c>
      <c r="FB25" s="76">
        <v>0</v>
      </c>
      <c r="FC25" s="76">
        <v>2</v>
      </c>
      <c r="FD25" s="76">
        <v>0</v>
      </c>
      <c r="FE25" s="76">
        <v>1</v>
      </c>
      <c r="FF25" s="76">
        <v>0</v>
      </c>
      <c r="FG25" s="76">
        <v>3</v>
      </c>
      <c r="FH25" s="76">
        <v>1</v>
      </c>
      <c r="FI25" s="76">
        <v>3</v>
      </c>
      <c r="FJ25" s="76">
        <v>0</v>
      </c>
      <c r="FK25" s="76">
        <v>0</v>
      </c>
      <c r="FL25" s="76">
        <v>0</v>
      </c>
      <c r="FM25" s="76">
        <v>1</v>
      </c>
      <c r="FN25" s="76">
        <v>1</v>
      </c>
      <c r="FO25" s="76">
        <v>0</v>
      </c>
      <c r="FP25" s="76">
        <v>0</v>
      </c>
      <c r="FQ25" s="76">
        <v>0</v>
      </c>
      <c r="FR25" s="76">
        <v>1</v>
      </c>
      <c r="FS25" s="76">
        <v>0</v>
      </c>
      <c r="FT25" s="76">
        <v>1</v>
      </c>
      <c r="FU25" s="76">
        <v>1</v>
      </c>
      <c r="FV25" s="76">
        <v>0</v>
      </c>
      <c r="FW25" s="76">
        <v>1</v>
      </c>
      <c r="FX25" s="76">
        <v>3</v>
      </c>
      <c r="FY25" s="76">
        <v>0</v>
      </c>
      <c r="FZ25" s="76">
        <v>0</v>
      </c>
      <c r="GA25" s="76">
        <v>0</v>
      </c>
      <c r="GB25" s="76">
        <v>2</v>
      </c>
      <c r="GC25" s="76">
        <v>2</v>
      </c>
      <c r="GD25" s="76">
        <v>1</v>
      </c>
      <c r="GE25" s="76">
        <v>0</v>
      </c>
      <c r="GF25" s="76">
        <v>0</v>
      </c>
      <c r="GG25" s="76">
        <v>0</v>
      </c>
      <c r="GH25" s="76">
        <v>0</v>
      </c>
      <c r="GI25" s="76">
        <v>0</v>
      </c>
      <c r="GJ25" s="76">
        <v>0</v>
      </c>
      <c r="GK25" s="76">
        <v>0</v>
      </c>
      <c r="GL25" s="76">
        <v>0</v>
      </c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2</v>
      </c>
      <c r="CT26" s="62">
        <v>0</v>
      </c>
      <c r="CU26" s="62">
        <v>0</v>
      </c>
      <c r="CV26" s="62">
        <v>1</v>
      </c>
      <c r="CW26" s="62">
        <v>0</v>
      </c>
      <c r="CX26" s="62">
        <v>0</v>
      </c>
      <c r="CY26" s="62">
        <v>0</v>
      </c>
      <c r="CZ26" s="62">
        <v>2</v>
      </c>
      <c r="DA26" s="62">
        <v>0</v>
      </c>
      <c r="DB26" s="62">
        <v>0</v>
      </c>
      <c r="DC26" s="62">
        <v>0</v>
      </c>
      <c r="DD26" s="62">
        <v>3</v>
      </c>
      <c r="DE26" s="62">
        <v>0</v>
      </c>
      <c r="DF26" s="62">
        <v>2</v>
      </c>
      <c r="DG26" s="62">
        <v>0</v>
      </c>
      <c r="DH26" s="62">
        <v>2</v>
      </c>
      <c r="DI26" s="62">
        <v>2</v>
      </c>
      <c r="DJ26" s="62">
        <v>1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110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1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1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1</v>
      </c>
      <c r="EZ26" s="76">
        <v>0</v>
      </c>
      <c r="FA26" s="76">
        <v>0</v>
      </c>
      <c r="FB26" s="76">
        <v>0</v>
      </c>
      <c r="FC26" s="76">
        <v>2</v>
      </c>
      <c r="FD26" s="76">
        <v>0</v>
      </c>
      <c r="FE26" s="76">
        <v>1</v>
      </c>
      <c r="FF26" s="76">
        <v>0</v>
      </c>
      <c r="FG26" s="76">
        <v>2</v>
      </c>
      <c r="FH26" s="76">
        <v>0</v>
      </c>
      <c r="FI26" s="76">
        <v>0</v>
      </c>
      <c r="FJ26" s="76">
        <v>0</v>
      </c>
      <c r="FK26" s="76">
        <v>2</v>
      </c>
      <c r="FL26" s="76">
        <v>0</v>
      </c>
      <c r="FM26" s="76">
        <v>0</v>
      </c>
      <c r="FN26" s="76">
        <v>1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0</v>
      </c>
      <c r="FV26" s="76">
        <v>1</v>
      </c>
      <c r="FW26" s="76">
        <v>0</v>
      </c>
      <c r="FX26" s="76">
        <v>0</v>
      </c>
      <c r="FY26" s="76">
        <v>0</v>
      </c>
      <c r="FZ26" s="76">
        <v>0</v>
      </c>
      <c r="GA26" s="76">
        <v>2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>
        <v>1</v>
      </c>
      <c r="GK26" s="76">
        <v>0</v>
      </c>
      <c r="GL26" s="76">
        <v>0</v>
      </c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13</v>
      </c>
      <c r="CT27" s="62">
        <v>4</v>
      </c>
      <c r="CU27" s="62">
        <v>13</v>
      </c>
      <c r="CV27" s="62">
        <v>7</v>
      </c>
      <c r="CW27" s="62">
        <v>9</v>
      </c>
      <c r="CX27" s="62">
        <v>10</v>
      </c>
      <c r="CY27" s="62">
        <v>13</v>
      </c>
      <c r="CZ27" s="62">
        <v>5</v>
      </c>
      <c r="DA27" s="62">
        <v>7</v>
      </c>
      <c r="DB27" s="62">
        <v>11</v>
      </c>
      <c r="DC27" s="62">
        <v>16</v>
      </c>
      <c r="DD27" s="62">
        <v>8</v>
      </c>
      <c r="DE27" s="62">
        <v>9</v>
      </c>
      <c r="DF27" s="62">
        <v>11</v>
      </c>
      <c r="DG27" s="62">
        <v>11</v>
      </c>
      <c r="DH27" s="62">
        <v>9</v>
      </c>
      <c r="DI27" s="62">
        <v>6</v>
      </c>
      <c r="DJ27" s="62">
        <v>5</v>
      </c>
      <c r="DK27" s="62">
        <v>14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97</v>
      </c>
      <c r="DY27" s="76">
        <v>4</v>
      </c>
      <c r="DZ27" s="76">
        <v>1</v>
      </c>
      <c r="EA27" s="76">
        <v>4</v>
      </c>
      <c r="EB27" s="76">
        <v>3</v>
      </c>
      <c r="EC27" s="76">
        <v>3</v>
      </c>
      <c r="ED27" s="76">
        <v>5</v>
      </c>
      <c r="EE27" s="76">
        <v>4</v>
      </c>
      <c r="EF27" s="76">
        <v>1</v>
      </c>
      <c r="EG27" s="76">
        <v>3</v>
      </c>
      <c r="EH27" s="76">
        <v>3</v>
      </c>
      <c r="EI27" s="76">
        <v>4</v>
      </c>
      <c r="EJ27" s="76">
        <v>4</v>
      </c>
      <c r="EK27" s="76">
        <v>1</v>
      </c>
      <c r="EL27" s="76">
        <v>3</v>
      </c>
      <c r="EM27" s="76">
        <v>3</v>
      </c>
      <c r="EN27" s="76">
        <v>4</v>
      </c>
      <c r="EO27" s="76">
        <v>1</v>
      </c>
      <c r="EP27" s="76">
        <v>1</v>
      </c>
      <c r="EQ27" s="76">
        <v>6</v>
      </c>
      <c r="ER27" s="76">
        <v>5</v>
      </c>
      <c r="ES27" s="76">
        <v>1</v>
      </c>
      <c r="ET27" s="76">
        <v>3</v>
      </c>
      <c r="EU27" s="76">
        <v>2</v>
      </c>
      <c r="EV27" s="76">
        <v>4</v>
      </c>
      <c r="EW27" s="76">
        <v>3</v>
      </c>
      <c r="EX27" s="76">
        <v>5</v>
      </c>
      <c r="EY27" s="76">
        <v>2</v>
      </c>
      <c r="EZ27" s="76">
        <v>3</v>
      </c>
      <c r="FA27" s="76">
        <v>2</v>
      </c>
      <c r="FB27" s="76">
        <v>4</v>
      </c>
      <c r="FC27" s="76">
        <v>1</v>
      </c>
      <c r="FD27" s="76">
        <v>5</v>
      </c>
      <c r="FE27" s="76">
        <v>2</v>
      </c>
      <c r="FF27" s="76">
        <v>3</v>
      </c>
      <c r="FG27" s="76">
        <v>4</v>
      </c>
      <c r="FH27" s="76">
        <v>1</v>
      </c>
      <c r="FI27" s="76">
        <v>2</v>
      </c>
      <c r="FJ27" s="76">
        <v>4</v>
      </c>
      <c r="FK27" s="76">
        <v>2</v>
      </c>
      <c r="FL27" s="76">
        <v>1</v>
      </c>
      <c r="FM27" s="76">
        <v>4</v>
      </c>
      <c r="FN27" s="76">
        <v>2</v>
      </c>
      <c r="FO27" s="76">
        <v>2</v>
      </c>
      <c r="FP27" s="76">
        <v>2</v>
      </c>
      <c r="FQ27" s="76">
        <v>4</v>
      </c>
      <c r="FR27" s="76">
        <v>2</v>
      </c>
      <c r="FS27" s="76">
        <v>1</v>
      </c>
      <c r="FT27" s="76">
        <v>4</v>
      </c>
      <c r="FU27" s="76">
        <v>5</v>
      </c>
      <c r="FV27" s="76">
        <v>1</v>
      </c>
      <c r="FW27" s="76">
        <v>3</v>
      </c>
      <c r="FX27" s="76">
        <v>4</v>
      </c>
      <c r="FY27" s="76">
        <v>3</v>
      </c>
      <c r="FZ27" s="76">
        <v>1</v>
      </c>
      <c r="GA27" s="76">
        <v>4</v>
      </c>
      <c r="GB27" s="76">
        <v>0</v>
      </c>
      <c r="GC27" s="76">
        <v>4</v>
      </c>
      <c r="GD27" s="76">
        <v>2</v>
      </c>
      <c r="GE27" s="76">
        <v>1</v>
      </c>
      <c r="GF27" s="76">
        <v>2</v>
      </c>
      <c r="GG27" s="76">
        <v>2</v>
      </c>
      <c r="GH27" s="76">
        <v>3</v>
      </c>
      <c r="GI27" s="76">
        <v>2</v>
      </c>
      <c r="GJ27" s="76">
        <v>2</v>
      </c>
      <c r="GK27" s="76">
        <v>2</v>
      </c>
      <c r="GL27" s="76">
        <v>2</v>
      </c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0</v>
      </c>
      <c r="CV28" s="62">
        <v>1</v>
      </c>
      <c r="CW28" s="62">
        <v>0</v>
      </c>
      <c r="CX28" s="62">
        <v>1</v>
      </c>
      <c r="CY28" s="62">
        <v>2</v>
      </c>
      <c r="CZ28" s="62">
        <v>0</v>
      </c>
      <c r="DA28" s="62">
        <v>6</v>
      </c>
      <c r="DB28" s="62">
        <v>5</v>
      </c>
      <c r="DC28" s="62">
        <v>0</v>
      </c>
      <c r="DD28" s="62">
        <v>0</v>
      </c>
      <c r="DE28" s="62">
        <v>2</v>
      </c>
      <c r="DF28" s="62">
        <v>0</v>
      </c>
      <c r="DG28" s="62">
        <v>0</v>
      </c>
      <c r="DH28" s="62">
        <v>0</v>
      </c>
      <c r="DI28" s="62">
        <v>3</v>
      </c>
      <c r="DJ28" s="62">
        <v>0</v>
      </c>
      <c r="DK28" s="62">
        <v>1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98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1</v>
      </c>
      <c r="EF28" s="76">
        <v>0</v>
      </c>
      <c r="EG28" s="76">
        <v>1</v>
      </c>
      <c r="EH28" s="76">
        <v>1</v>
      </c>
      <c r="EI28" s="76">
        <v>0</v>
      </c>
      <c r="EJ28" s="76">
        <v>0</v>
      </c>
      <c r="EK28" s="76">
        <v>1</v>
      </c>
      <c r="EL28" s="76">
        <v>0</v>
      </c>
      <c r="EM28" s="76">
        <v>0</v>
      </c>
      <c r="EN28" s="76">
        <v>0</v>
      </c>
      <c r="EO28" s="76">
        <v>1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2</v>
      </c>
      <c r="FA28" s="76">
        <v>3</v>
      </c>
      <c r="FB28" s="76">
        <v>0</v>
      </c>
      <c r="FC28" s="76">
        <v>0</v>
      </c>
      <c r="FD28" s="76">
        <v>1</v>
      </c>
      <c r="FE28" s="76">
        <v>0</v>
      </c>
      <c r="FF28" s="76">
        <v>0</v>
      </c>
      <c r="FG28" s="76">
        <v>0</v>
      </c>
      <c r="FH28" s="76">
        <v>2</v>
      </c>
      <c r="FI28" s="76">
        <v>0</v>
      </c>
      <c r="FJ28" s="76">
        <v>1</v>
      </c>
      <c r="FK28" s="76">
        <v>0</v>
      </c>
      <c r="FL28" s="76">
        <v>0</v>
      </c>
      <c r="FM28" s="76">
        <v>0</v>
      </c>
      <c r="FN28" s="76">
        <v>1</v>
      </c>
      <c r="FO28" s="76">
        <v>0</v>
      </c>
      <c r="FP28" s="76">
        <v>1</v>
      </c>
      <c r="FQ28" s="76">
        <v>1</v>
      </c>
      <c r="FR28" s="76">
        <v>0</v>
      </c>
      <c r="FS28" s="76">
        <v>3</v>
      </c>
      <c r="FT28" s="76">
        <v>0</v>
      </c>
      <c r="FU28" s="76">
        <v>0</v>
      </c>
      <c r="FV28" s="76">
        <v>0</v>
      </c>
      <c r="FW28" s="76">
        <v>0</v>
      </c>
      <c r="FX28" s="76">
        <v>0</v>
      </c>
      <c r="FY28" s="76">
        <v>0</v>
      </c>
      <c r="FZ28" s="76">
        <v>0</v>
      </c>
      <c r="GA28" s="76">
        <v>0</v>
      </c>
      <c r="GB28" s="76">
        <v>0</v>
      </c>
      <c r="GC28" s="76">
        <v>0</v>
      </c>
      <c r="GD28" s="76">
        <v>0</v>
      </c>
      <c r="GE28" s="76">
        <v>0</v>
      </c>
      <c r="GF28" s="76">
        <v>0</v>
      </c>
      <c r="GG28" s="76">
        <v>1</v>
      </c>
      <c r="GH28" s="76">
        <v>0</v>
      </c>
      <c r="GI28" s="76">
        <v>0</v>
      </c>
      <c r="GJ28" s="76">
        <v>0</v>
      </c>
      <c r="GK28" s="76">
        <v>0</v>
      </c>
      <c r="GL28" s="76">
        <v>0</v>
      </c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1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99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1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6</v>
      </c>
      <c r="CT30" s="62">
        <v>16</v>
      </c>
      <c r="CU30" s="62">
        <v>9</v>
      </c>
      <c r="CV30" s="62">
        <v>9</v>
      </c>
      <c r="CW30" s="62">
        <v>9</v>
      </c>
      <c r="CX30" s="62">
        <v>4</v>
      </c>
      <c r="CY30" s="62">
        <v>5</v>
      </c>
      <c r="CZ30" s="62">
        <v>11</v>
      </c>
      <c r="DA30" s="62">
        <v>7</v>
      </c>
      <c r="DB30" s="62">
        <v>6</v>
      </c>
      <c r="DC30" s="62">
        <v>6</v>
      </c>
      <c r="DD30" s="62">
        <v>12</v>
      </c>
      <c r="DE30" s="62">
        <v>8</v>
      </c>
      <c r="DF30" s="62">
        <v>11</v>
      </c>
      <c r="DG30" s="62">
        <v>12</v>
      </c>
      <c r="DH30" s="62">
        <v>8</v>
      </c>
      <c r="DI30" s="62">
        <v>7</v>
      </c>
      <c r="DJ30" s="62">
        <v>16</v>
      </c>
      <c r="DK30" s="62">
        <v>5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100</v>
      </c>
      <c r="DY30" s="76">
        <v>2</v>
      </c>
      <c r="DZ30" s="76">
        <v>5</v>
      </c>
      <c r="EA30" s="76">
        <v>2</v>
      </c>
      <c r="EB30" s="76">
        <v>3</v>
      </c>
      <c r="EC30" s="76">
        <v>3</v>
      </c>
      <c r="ED30" s="76">
        <v>0</v>
      </c>
      <c r="EE30" s="76">
        <v>2</v>
      </c>
      <c r="EF30" s="76">
        <v>3</v>
      </c>
      <c r="EG30" s="76">
        <v>3</v>
      </c>
      <c r="EH30" s="76">
        <v>1</v>
      </c>
      <c r="EI30" s="76">
        <v>2</v>
      </c>
      <c r="EJ30" s="76">
        <v>2</v>
      </c>
      <c r="EK30" s="76">
        <v>4</v>
      </c>
      <c r="EL30" s="76">
        <v>1</v>
      </c>
      <c r="EM30" s="76">
        <v>3</v>
      </c>
      <c r="EN30" s="76">
        <v>1</v>
      </c>
      <c r="EO30" s="76">
        <v>4</v>
      </c>
      <c r="EP30" s="76">
        <v>4</v>
      </c>
      <c r="EQ30" s="76">
        <v>0</v>
      </c>
      <c r="ER30" s="76">
        <v>0</v>
      </c>
      <c r="ES30" s="76">
        <v>4</v>
      </c>
      <c r="ET30" s="76">
        <v>3</v>
      </c>
      <c r="EU30" s="76">
        <v>3</v>
      </c>
      <c r="EV30" s="76">
        <v>2</v>
      </c>
      <c r="EW30" s="76">
        <v>2</v>
      </c>
      <c r="EX30" s="76">
        <v>2</v>
      </c>
      <c r="EY30" s="76">
        <v>3</v>
      </c>
      <c r="EZ30" s="76">
        <v>2</v>
      </c>
      <c r="FA30" s="76">
        <v>2</v>
      </c>
      <c r="FB30" s="76">
        <v>2</v>
      </c>
      <c r="FC30" s="76">
        <v>4</v>
      </c>
      <c r="FD30" s="76">
        <v>0</v>
      </c>
      <c r="FE30" s="76">
        <v>5</v>
      </c>
      <c r="FF30" s="76">
        <v>3</v>
      </c>
      <c r="FG30" s="76">
        <v>2</v>
      </c>
      <c r="FH30" s="76">
        <v>2</v>
      </c>
      <c r="FI30" s="76">
        <v>4</v>
      </c>
      <c r="FJ30" s="76">
        <v>2</v>
      </c>
      <c r="FK30" s="76">
        <v>3</v>
      </c>
      <c r="FL30" s="76">
        <v>5</v>
      </c>
      <c r="FM30" s="76">
        <v>2</v>
      </c>
      <c r="FN30" s="76">
        <v>3</v>
      </c>
      <c r="FO30" s="76">
        <v>4</v>
      </c>
      <c r="FP30" s="76">
        <v>2</v>
      </c>
      <c r="FQ30" s="76">
        <v>1</v>
      </c>
      <c r="FR30" s="76">
        <v>5</v>
      </c>
      <c r="FS30" s="76">
        <v>2</v>
      </c>
      <c r="FT30" s="76">
        <v>2</v>
      </c>
      <c r="FU30" s="76">
        <v>1</v>
      </c>
      <c r="FV30" s="76">
        <v>4</v>
      </c>
      <c r="FW30" s="76">
        <v>4</v>
      </c>
      <c r="FX30" s="76">
        <v>3</v>
      </c>
      <c r="FY30" s="76">
        <v>4</v>
      </c>
      <c r="FZ30" s="76">
        <v>5</v>
      </c>
      <c r="GA30" s="76">
        <v>1</v>
      </c>
      <c r="GB30" s="76">
        <v>6</v>
      </c>
      <c r="GC30" s="76">
        <v>3</v>
      </c>
      <c r="GD30" s="76">
        <v>1</v>
      </c>
      <c r="GE30" s="76">
        <v>2</v>
      </c>
      <c r="GF30" s="76">
        <v>2</v>
      </c>
      <c r="GG30" s="76">
        <v>1</v>
      </c>
      <c r="GH30" s="76">
        <v>1</v>
      </c>
      <c r="GI30" s="76">
        <v>2</v>
      </c>
      <c r="GJ30" s="76">
        <v>2</v>
      </c>
      <c r="GK30" s="76">
        <v>2</v>
      </c>
      <c r="GL30" s="76">
        <v>2</v>
      </c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4</v>
      </c>
      <c r="CT31" s="62">
        <v>3</v>
      </c>
      <c r="CU31" s="62">
        <v>3</v>
      </c>
      <c r="CV31" s="62">
        <v>3</v>
      </c>
      <c r="CW31" s="62">
        <v>1</v>
      </c>
      <c r="CX31" s="62">
        <v>5</v>
      </c>
      <c r="CY31" s="62">
        <v>1</v>
      </c>
      <c r="CZ31" s="62">
        <v>4</v>
      </c>
      <c r="DA31" s="62">
        <v>0</v>
      </c>
      <c r="DB31" s="62">
        <v>2</v>
      </c>
      <c r="DC31" s="62">
        <v>3</v>
      </c>
      <c r="DD31" s="62">
        <v>5</v>
      </c>
      <c r="DE31" s="62">
        <v>1</v>
      </c>
      <c r="DF31" s="62">
        <v>3</v>
      </c>
      <c r="DG31" s="62">
        <v>2</v>
      </c>
      <c r="DH31" s="62">
        <v>2</v>
      </c>
      <c r="DI31" s="62">
        <v>4</v>
      </c>
      <c r="DJ31" s="62">
        <v>3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111</v>
      </c>
      <c r="DY31" s="76">
        <v>0</v>
      </c>
      <c r="DZ31" s="76">
        <v>1</v>
      </c>
      <c r="EA31" s="76">
        <v>1</v>
      </c>
      <c r="EB31" s="76">
        <v>0</v>
      </c>
      <c r="EC31" s="76">
        <v>0</v>
      </c>
      <c r="ED31" s="76">
        <v>1</v>
      </c>
      <c r="EE31" s="76">
        <v>0</v>
      </c>
      <c r="EF31" s="76">
        <v>2</v>
      </c>
      <c r="EG31" s="76">
        <v>0</v>
      </c>
      <c r="EH31" s="76">
        <v>1</v>
      </c>
      <c r="EI31" s="76">
        <v>1</v>
      </c>
      <c r="EJ31" s="76">
        <v>1</v>
      </c>
      <c r="EK31" s="76">
        <v>1</v>
      </c>
      <c r="EL31" s="76">
        <v>3</v>
      </c>
      <c r="EM31" s="76">
        <v>1</v>
      </c>
      <c r="EN31" s="76">
        <v>1</v>
      </c>
      <c r="EO31" s="76">
        <v>1</v>
      </c>
      <c r="EP31" s="76">
        <v>1</v>
      </c>
      <c r="EQ31" s="76">
        <v>0</v>
      </c>
      <c r="ER31" s="76">
        <v>2</v>
      </c>
      <c r="ES31" s="76">
        <v>1</v>
      </c>
      <c r="ET31" s="76">
        <v>1</v>
      </c>
      <c r="EU31" s="76">
        <v>2</v>
      </c>
      <c r="EV31" s="76">
        <v>0</v>
      </c>
      <c r="EW31" s="76">
        <v>2</v>
      </c>
      <c r="EX31" s="76">
        <v>0</v>
      </c>
      <c r="EY31" s="76">
        <v>2</v>
      </c>
      <c r="EZ31" s="76">
        <v>0</v>
      </c>
      <c r="FA31" s="76">
        <v>0</v>
      </c>
      <c r="FB31" s="76">
        <v>1</v>
      </c>
      <c r="FC31" s="76">
        <v>2</v>
      </c>
      <c r="FD31" s="76">
        <v>0</v>
      </c>
      <c r="FE31" s="76">
        <v>0</v>
      </c>
      <c r="FF31" s="76">
        <v>1</v>
      </c>
      <c r="FG31" s="76">
        <v>1</v>
      </c>
      <c r="FH31" s="76">
        <v>1</v>
      </c>
      <c r="FI31" s="76">
        <v>1</v>
      </c>
      <c r="FJ31" s="76">
        <v>0</v>
      </c>
      <c r="FK31" s="76">
        <v>1</v>
      </c>
      <c r="FL31" s="76">
        <v>0</v>
      </c>
      <c r="FM31" s="76">
        <v>1</v>
      </c>
      <c r="FN31" s="76">
        <v>1</v>
      </c>
      <c r="FO31" s="76">
        <v>1</v>
      </c>
      <c r="FP31" s="76">
        <v>2</v>
      </c>
      <c r="FQ31" s="76">
        <v>1</v>
      </c>
      <c r="FR31" s="76">
        <v>0</v>
      </c>
      <c r="FS31" s="76">
        <v>0</v>
      </c>
      <c r="FT31" s="76">
        <v>1</v>
      </c>
      <c r="FU31" s="76">
        <v>1</v>
      </c>
      <c r="FV31" s="76">
        <v>2</v>
      </c>
      <c r="FW31" s="76">
        <v>0</v>
      </c>
      <c r="FX31" s="76">
        <v>0</v>
      </c>
      <c r="FY31" s="76">
        <v>0</v>
      </c>
      <c r="FZ31" s="76">
        <v>0</v>
      </c>
      <c r="GA31" s="76">
        <v>2</v>
      </c>
      <c r="GB31" s="76">
        <v>1</v>
      </c>
      <c r="GC31" s="76">
        <v>0</v>
      </c>
      <c r="GD31" s="76">
        <v>1</v>
      </c>
      <c r="GE31" s="76">
        <v>1</v>
      </c>
      <c r="GF31" s="76">
        <v>0</v>
      </c>
      <c r="GG31" s="76">
        <v>0</v>
      </c>
      <c r="GH31" s="76">
        <v>0</v>
      </c>
      <c r="GI31" s="76">
        <v>0</v>
      </c>
      <c r="GJ31" s="76">
        <v>0</v>
      </c>
      <c r="GK31" s="76">
        <v>0</v>
      </c>
      <c r="GL31" s="76">
        <v>0</v>
      </c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6</v>
      </c>
      <c r="CT32" s="62">
        <v>5</v>
      </c>
      <c r="CU32" s="62">
        <v>3</v>
      </c>
      <c r="CV32" s="62">
        <v>4</v>
      </c>
      <c r="CW32" s="62">
        <v>3</v>
      </c>
      <c r="CX32" s="62">
        <v>6</v>
      </c>
      <c r="CY32" s="62">
        <v>1</v>
      </c>
      <c r="CZ32" s="62">
        <v>5</v>
      </c>
      <c r="DA32" s="62">
        <v>0</v>
      </c>
      <c r="DB32" s="62">
        <v>3</v>
      </c>
      <c r="DC32" s="62">
        <v>3</v>
      </c>
      <c r="DD32" s="62">
        <v>5</v>
      </c>
      <c r="DE32" s="62">
        <v>2</v>
      </c>
      <c r="DF32" s="62">
        <v>3</v>
      </c>
      <c r="DG32" s="62">
        <v>2</v>
      </c>
      <c r="DH32" s="62">
        <v>4</v>
      </c>
      <c r="DI32" s="62">
        <v>5</v>
      </c>
      <c r="DJ32" s="62">
        <v>4</v>
      </c>
      <c r="DK32" s="62">
        <v>1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101</v>
      </c>
      <c r="DY32" s="76">
        <v>1</v>
      </c>
      <c r="DZ32" s="76">
        <v>1</v>
      </c>
      <c r="EA32" s="76">
        <v>1</v>
      </c>
      <c r="EB32" s="76">
        <v>1</v>
      </c>
      <c r="EC32" s="76">
        <v>1</v>
      </c>
      <c r="ED32" s="76">
        <v>2</v>
      </c>
      <c r="EE32" s="76">
        <v>0</v>
      </c>
      <c r="EF32" s="76">
        <v>3</v>
      </c>
      <c r="EG32" s="76">
        <v>0</v>
      </c>
      <c r="EH32" s="76">
        <v>2</v>
      </c>
      <c r="EI32" s="76">
        <v>1</v>
      </c>
      <c r="EJ32" s="76">
        <v>1</v>
      </c>
      <c r="EK32" s="76">
        <v>1</v>
      </c>
      <c r="EL32" s="76">
        <v>3</v>
      </c>
      <c r="EM32" s="76">
        <v>1</v>
      </c>
      <c r="EN32" s="76">
        <v>2</v>
      </c>
      <c r="EO32" s="76">
        <v>1</v>
      </c>
      <c r="EP32" s="76">
        <v>2</v>
      </c>
      <c r="EQ32" s="76">
        <v>1</v>
      </c>
      <c r="ER32" s="76">
        <v>2</v>
      </c>
      <c r="ES32" s="76">
        <v>2</v>
      </c>
      <c r="ET32" s="76">
        <v>1</v>
      </c>
      <c r="EU32" s="76">
        <v>2</v>
      </c>
      <c r="EV32" s="76">
        <v>1</v>
      </c>
      <c r="EW32" s="76">
        <v>2</v>
      </c>
      <c r="EX32" s="76">
        <v>0</v>
      </c>
      <c r="EY32" s="76">
        <v>2</v>
      </c>
      <c r="EZ32" s="76">
        <v>0</v>
      </c>
      <c r="FA32" s="76">
        <v>0</v>
      </c>
      <c r="FB32" s="76">
        <v>1</v>
      </c>
      <c r="FC32" s="76">
        <v>2</v>
      </c>
      <c r="FD32" s="76">
        <v>1</v>
      </c>
      <c r="FE32" s="76">
        <v>0</v>
      </c>
      <c r="FF32" s="76">
        <v>1</v>
      </c>
      <c r="FG32" s="76">
        <v>1</v>
      </c>
      <c r="FH32" s="76">
        <v>2</v>
      </c>
      <c r="FI32" s="76">
        <v>1</v>
      </c>
      <c r="FJ32" s="76">
        <v>0</v>
      </c>
      <c r="FK32" s="76">
        <v>2</v>
      </c>
      <c r="FL32" s="76">
        <v>1</v>
      </c>
      <c r="FM32" s="76">
        <v>1</v>
      </c>
      <c r="FN32" s="76">
        <v>1</v>
      </c>
      <c r="FO32" s="76">
        <v>1</v>
      </c>
      <c r="FP32" s="76">
        <v>2</v>
      </c>
      <c r="FQ32" s="76">
        <v>1</v>
      </c>
      <c r="FR32" s="76">
        <v>0</v>
      </c>
      <c r="FS32" s="76">
        <v>0</v>
      </c>
      <c r="FT32" s="76">
        <v>1</v>
      </c>
      <c r="FU32" s="76">
        <v>1</v>
      </c>
      <c r="FV32" s="76">
        <v>2</v>
      </c>
      <c r="FW32" s="76">
        <v>0</v>
      </c>
      <c r="FX32" s="76">
        <v>0</v>
      </c>
      <c r="FY32" s="76">
        <v>0</v>
      </c>
      <c r="FZ32" s="76">
        <v>1</v>
      </c>
      <c r="GA32" s="76">
        <v>2</v>
      </c>
      <c r="GB32" s="76">
        <v>1</v>
      </c>
      <c r="GC32" s="76">
        <v>0</v>
      </c>
      <c r="GD32" s="76">
        <v>1</v>
      </c>
      <c r="GE32" s="76">
        <v>1</v>
      </c>
      <c r="GF32" s="76">
        <v>0</v>
      </c>
      <c r="GG32" s="76">
        <v>0</v>
      </c>
      <c r="GH32" s="76">
        <v>0</v>
      </c>
      <c r="GI32" s="76">
        <v>0</v>
      </c>
      <c r="GJ32" s="76">
        <v>0</v>
      </c>
      <c r="GK32" s="76">
        <v>0</v>
      </c>
      <c r="GL32" s="76">
        <v>0</v>
      </c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</v>
      </c>
      <c r="CT33" s="62">
        <v>2</v>
      </c>
      <c r="CU33" s="62">
        <v>0</v>
      </c>
      <c r="CV33" s="62">
        <v>1</v>
      </c>
      <c r="CW33" s="62">
        <v>2</v>
      </c>
      <c r="CX33" s="62">
        <v>1</v>
      </c>
      <c r="CY33" s="62">
        <v>0</v>
      </c>
      <c r="CZ33" s="62">
        <v>0</v>
      </c>
      <c r="DA33" s="62">
        <v>0</v>
      </c>
      <c r="DB33" s="62">
        <v>1</v>
      </c>
      <c r="DC33" s="62">
        <v>0</v>
      </c>
      <c r="DD33" s="62">
        <v>0</v>
      </c>
      <c r="DE33" s="62">
        <v>1</v>
      </c>
      <c r="DF33" s="62">
        <v>0</v>
      </c>
      <c r="DG33" s="62">
        <v>0</v>
      </c>
      <c r="DH33" s="62">
        <v>2</v>
      </c>
      <c r="DI33" s="62">
        <v>1</v>
      </c>
      <c r="DJ33" s="62">
        <v>1</v>
      </c>
      <c r="DK33" s="62">
        <v>1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113</v>
      </c>
      <c r="DY33" s="76">
        <v>1</v>
      </c>
      <c r="DZ33" s="76">
        <v>0</v>
      </c>
      <c r="EA33" s="76">
        <v>0</v>
      </c>
      <c r="EB33" s="76">
        <v>1</v>
      </c>
      <c r="EC33" s="76">
        <v>1</v>
      </c>
      <c r="ED33" s="76">
        <v>1</v>
      </c>
      <c r="EE33" s="76">
        <v>0</v>
      </c>
      <c r="EF33" s="76">
        <v>0</v>
      </c>
      <c r="EG33" s="76">
        <v>0</v>
      </c>
      <c r="EH33" s="76">
        <v>1</v>
      </c>
      <c r="EI33" s="76">
        <v>0</v>
      </c>
      <c r="EJ33" s="76">
        <v>0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1</v>
      </c>
      <c r="EQ33" s="76">
        <v>1</v>
      </c>
      <c r="ER33" s="76">
        <v>0</v>
      </c>
      <c r="ES33" s="76">
        <v>1</v>
      </c>
      <c r="ET33" s="76">
        <v>0</v>
      </c>
      <c r="EU33" s="76">
        <v>0</v>
      </c>
      <c r="EV33" s="76">
        <v>1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0</v>
      </c>
      <c r="FC33" s="76">
        <v>0</v>
      </c>
      <c r="FD33" s="76">
        <v>1</v>
      </c>
      <c r="FE33" s="76">
        <v>0</v>
      </c>
      <c r="FF33" s="76">
        <v>0</v>
      </c>
      <c r="FG33" s="76">
        <v>0</v>
      </c>
      <c r="FH33" s="76">
        <v>1</v>
      </c>
      <c r="FI33" s="76">
        <v>0</v>
      </c>
      <c r="FJ33" s="76">
        <v>0</v>
      </c>
      <c r="FK33" s="76">
        <v>0</v>
      </c>
      <c r="FL33" s="76">
        <v>1</v>
      </c>
      <c r="FM33" s="76">
        <v>0</v>
      </c>
      <c r="FN33" s="76">
        <v>0</v>
      </c>
      <c r="FO33" s="76">
        <v>0</v>
      </c>
      <c r="FP33" s="76">
        <v>0</v>
      </c>
      <c r="FQ33" s="76">
        <v>0</v>
      </c>
      <c r="FR33" s="76">
        <v>0</v>
      </c>
      <c r="FS33" s="76">
        <v>0</v>
      </c>
      <c r="FT33" s="76">
        <v>0</v>
      </c>
      <c r="FU33" s="76">
        <v>0</v>
      </c>
      <c r="FV33" s="76">
        <v>0</v>
      </c>
      <c r="FW33" s="76">
        <v>0</v>
      </c>
      <c r="FX33" s="76">
        <v>0</v>
      </c>
      <c r="FY33" s="76">
        <v>0</v>
      </c>
      <c r="FZ33" s="76">
        <v>1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>
        <v>0</v>
      </c>
      <c r="GK33" s="76">
        <v>0</v>
      </c>
      <c r="GL33" s="76">
        <v>0</v>
      </c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1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1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112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1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1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753</v>
      </c>
      <c r="CT35" s="62">
        <v>207.25</v>
      </c>
      <c r="CU35" s="62">
        <v>187.25</v>
      </c>
      <c r="CV35" s="62">
        <v>681</v>
      </c>
      <c r="CW35" s="62">
        <v>657</v>
      </c>
      <c r="CX35" s="62">
        <v>687</v>
      </c>
      <c r="CY35" s="62">
        <v>632</v>
      </c>
      <c r="CZ35" s="62">
        <v>746</v>
      </c>
      <c r="DA35" s="62">
        <v>605</v>
      </c>
      <c r="DB35" s="62">
        <v>758</v>
      </c>
      <c r="DC35" s="62">
        <v>728</v>
      </c>
      <c r="DD35" s="62">
        <v>1062</v>
      </c>
      <c r="DE35" s="62">
        <v>628</v>
      </c>
      <c r="DF35" s="62">
        <v>831</v>
      </c>
      <c r="DG35" s="62">
        <v>751</v>
      </c>
      <c r="DH35" s="62">
        <v>737</v>
      </c>
      <c r="DI35" s="62">
        <v>860</v>
      </c>
      <c r="DJ35" s="62">
        <v>886</v>
      </c>
      <c r="DK35" s="62">
        <v>633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67</v>
      </c>
      <c r="DY35" s="76">
        <v>215</v>
      </c>
      <c r="DZ35" s="76">
        <v>240</v>
      </c>
      <c r="EA35" s="76">
        <v>222</v>
      </c>
      <c r="EB35" s="76">
        <v>225</v>
      </c>
      <c r="EC35" s="76">
        <v>225</v>
      </c>
      <c r="ED35" s="76">
        <v>232</v>
      </c>
      <c r="EE35" s="76">
        <v>218</v>
      </c>
      <c r="EF35" s="76">
        <v>256</v>
      </c>
      <c r="EG35" s="76">
        <v>209</v>
      </c>
      <c r="EH35" s="76">
        <v>225</v>
      </c>
      <c r="EI35" s="76">
        <v>206</v>
      </c>
      <c r="EJ35" s="76">
        <v>301</v>
      </c>
      <c r="EK35" s="76">
        <v>221</v>
      </c>
      <c r="EL35" s="76">
        <v>234</v>
      </c>
      <c r="EM35" s="76">
        <v>218</v>
      </c>
      <c r="EN35" s="76">
        <v>253</v>
      </c>
      <c r="EO35" s="76">
        <v>300</v>
      </c>
      <c r="EP35" s="76">
        <v>263</v>
      </c>
      <c r="EQ35" s="76">
        <v>219</v>
      </c>
      <c r="ER35" s="76">
        <v>209</v>
      </c>
      <c r="ES35" s="76">
        <v>238</v>
      </c>
      <c r="ET35" s="76">
        <v>216</v>
      </c>
      <c r="EU35" s="76">
        <v>235</v>
      </c>
      <c r="EV35" s="76">
        <v>222</v>
      </c>
      <c r="EW35" s="76">
        <v>239</v>
      </c>
      <c r="EX35" s="76">
        <v>208</v>
      </c>
      <c r="EY35" s="76">
        <v>253</v>
      </c>
      <c r="EZ35" s="76">
        <v>198</v>
      </c>
      <c r="FA35" s="76">
        <v>219</v>
      </c>
      <c r="FB35" s="76">
        <v>211</v>
      </c>
      <c r="FC35" s="76">
        <v>314</v>
      </c>
      <c r="FD35" s="76">
        <v>205</v>
      </c>
      <c r="FE35" s="76">
        <v>242</v>
      </c>
      <c r="FF35" s="76">
        <v>224</v>
      </c>
      <c r="FG35" s="76">
        <v>255</v>
      </c>
      <c r="FH35" s="76">
        <v>286</v>
      </c>
      <c r="FI35" s="76">
        <v>259</v>
      </c>
      <c r="FJ35" s="76">
        <v>204</v>
      </c>
      <c r="FK35" s="76">
        <v>214</v>
      </c>
      <c r="FL35" s="76">
        <v>235</v>
      </c>
      <c r="FM35" s="76">
        <v>211</v>
      </c>
      <c r="FN35" s="76">
        <v>221</v>
      </c>
      <c r="FO35" s="76">
        <v>210</v>
      </c>
      <c r="FP35" s="76">
        <v>216</v>
      </c>
      <c r="FQ35" s="76">
        <v>206</v>
      </c>
      <c r="FR35" s="76">
        <v>237</v>
      </c>
      <c r="FS35" s="76">
        <v>198</v>
      </c>
      <c r="FT35" s="76">
        <v>215</v>
      </c>
      <c r="FU35" s="76">
        <v>206</v>
      </c>
      <c r="FV35" s="76">
        <v>300</v>
      </c>
      <c r="FW35" s="76">
        <v>202</v>
      </c>
      <c r="FX35" s="76">
        <v>236</v>
      </c>
      <c r="FY35" s="76">
        <v>206</v>
      </c>
      <c r="FZ35" s="76">
        <v>229</v>
      </c>
      <c r="GA35" s="76">
        <v>274</v>
      </c>
      <c r="GB35" s="76">
        <v>246</v>
      </c>
      <c r="GC35" s="76">
        <v>210</v>
      </c>
      <c r="GD35" s="76">
        <v>115</v>
      </c>
      <c r="GE35" s="76">
        <v>116</v>
      </c>
      <c r="GF35" s="76">
        <v>100</v>
      </c>
      <c r="GG35" s="76">
        <v>99</v>
      </c>
      <c r="GH35" s="76">
        <v>105</v>
      </c>
      <c r="GI35" s="76">
        <v>147</v>
      </c>
      <c r="GJ35" s="76">
        <v>119</v>
      </c>
      <c r="GK35" s="76">
        <v>103</v>
      </c>
      <c r="GL35" s="76">
        <v>118</v>
      </c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233</v>
      </c>
      <c r="CT36" s="62">
        <v>58.25</v>
      </c>
      <c r="CU36" s="62">
        <v>58.25</v>
      </c>
      <c r="CV36" s="62">
        <v>199</v>
      </c>
      <c r="CW36" s="62">
        <v>199</v>
      </c>
      <c r="CX36" s="62">
        <v>199</v>
      </c>
      <c r="CY36" s="62">
        <v>199</v>
      </c>
      <c r="CZ36" s="62">
        <v>199</v>
      </c>
      <c r="DA36" s="62">
        <v>199</v>
      </c>
      <c r="DB36" s="62">
        <v>233</v>
      </c>
      <c r="DC36" s="62">
        <v>233</v>
      </c>
      <c r="DD36" s="62">
        <v>233</v>
      </c>
      <c r="DE36" s="62">
        <v>199</v>
      </c>
      <c r="DF36" s="62">
        <v>233</v>
      </c>
      <c r="DG36" s="62">
        <v>233</v>
      </c>
      <c r="DH36" s="62">
        <v>199</v>
      </c>
      <c r="DI36" s="62">
        <v>199</v>
      </c>
      <c r="DJ36" s="62">
        <v>233</v>
      </c>
      <c r="DK36" s="62">
        <v>199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68</v>
      </c>
      <c r="DY36" s="76">
        <v>67</v>
      </c>
      <c r="DZ36" s="76">
        <v>67</v>
      </c>
      <c r="EA36" s="76">
        <v>67</v>
      </c>
      <c r="EB36" s="76">
        <v>67</v>
      </c>
      <c r="EC36" s="76">
        <v>67</v>
      </c>
      <c r="ED36" s="76">
        <v>67</v>
      </c>
      <c r="EE36" s="76">
        <v>67</v>
      </c>
      <c r="EF36" s="76">
        <v>67</v>
      </c>
      <c r="EG36" s="76">
        <v>67</v>
      </c>
      <c r="EH36" s="76">
        <v>67</v>
      </c>
      <c r="EI36" s="76">
        <v>67</v>
      </c>
      <c r="EJ36" s="76">
        <v>67</v>
      </c>
      <c r="EK36" s="76">
        <v>67</v>
      </c>
      <c r="EL36" s="76">
        <v>67</v>
      </c>
      <c r="EM36" s="76">
        <v>67</v>
      </c>
      <c r="EN36" s="76">
        <v>67</v>
      </c>
      <c r="EO36" s="76">
        <v>67</v>
      </c>
      <c r="EP36" s="76">
        <v>67</v>
      </c>
      <c r="EQ36" s="76">
        <v>67</v>
      </c>
      <c r="ER36" s="76">
        <v>67</v>
      </c>
      <c r="ES36" s="76">
        <v>67</v>
      </c>
      <c r="ET36" s="76">
        <v>67</v>
      </c>
      <c r="EU36" s="76">
        <v>67</v>
      </c>
      <c r="EV36" s="76">
        <v>67</v>
      </c>
      <c r="EW36" s="76">
        <v>67</v>
      </c>
      <c r="EX36" s="76">
        <v>67</v>
      </c>
      <c r="EY36" s="76">
        <v>67</v>
      </c>
      <c r="EZ36" s="76">
        <v>67</v>
      </c>
      <c r="FA36" s="76">
        <v>67</v>
      </c>
      <c r="FB36" s="76">
        <v>67</v>
      </c>
      <c r="FC36" s="76">
        <v>67</v>
      </c>
      <c r="FD36" s="76">
        <v>67</v>
      </c>
      <c r="FE36" s="76">
        <v>67</v>
      </c>
      <c r="FF36" s="76">
        <v>67</v>
      </c>
      <c r="FG36" s="76">
        <v>67</v>
      </c>
      <c r="FH36" s="76">
        <v>67</v>
      </c>
      <c r="FI36" s="76">
        <v>67</v>
      </c>
      <c r="FJ36" s="76">
        <v>67</v>
      </c>
      <c r="FK36" s="76">
        <v>65</v>
      </c>
      <c r="FL36" s="76">
        <v>65</v>
      </c>
      <c r="FM36" s="76">
        <v>65</v>
      </c>
      <c r="FN36" s="76">
        <v>65</v>
      </c>
      <c r="FO36" s="76">
        <v>65</v>
      </c>
      <c r="FP36" s="76">
        <v>65</v>
      </c>
      <c r="FQ36" s="76">
        <v>65</v>
      </c>
      <c r="FR36" s="76">
        <v>65</v>
      </c>
      <c r="FS36" s="76">
        <v>65</v>
      </c>
      <c r="FT36" s="76">
        <v>65</v>
      </c>
      <c r="FU36" s="76">
        <v>65</v>
      </c>
      <c r="FV36" s="76">
        <v>65</v>
      </c>
      <c r="FW36" s="76">
        <v>65</v>
      </c>
      <c r="FX36" s="76">
        <v>65</v>
      </c>
      <c r="FY36" s="76">
        <v>65</v>
      </c>
      <c r="FZ36" s="76">
        <v>65</v>
      </c>
      <c r="GA36" s="76">
        <v>65</v>
      </c>
      <c r="GB36" s="76">
        <v>65</v>
      </c>
      <c r="GC36" s="76">
        <v>65</v>
      </c>
      <c r="GD36" s="76">
        <v>34</v>
      </c>
      <c r="GE36" s="76">
        <v>34</v>
      </c>
      <c r="GF36" s="76">
        <v>34</v>
      </c>
      <c r="GG36" s="76">
        <v>34</v>
      </c>
      <c r="GH36" s="76">
        <v>34</v>
      </c>
      <c r="GI36" s="76">
        <v>34</v>
      </c>
      <c r="GJ36" s="76">
        <v>34</v>
      </c>
      <c r="GK36" s="76">
        <v>34</v>
      </c>
      <c r="GL36" s="76">
        <v>34</v>
      </c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3.2317596566523603</v>
      </c>
      <c r="CT37" s="62">
        <v>3.5579399141630903</v>
      </c>
      <c r="CU37" s="62">
        <v>3.2145922746781115</v>
      </c>
      <c r="CV37" s="62">
        <v>3.4221105527638191</v>
      </c>
      <c r="CW37" s="62">
        <v>3.3015075376884422</v>
      </c>
      <c r="CX37" s="62">
        <v>3.4522613065326633</v>
      </c>
      <c r="CY37" s="62">
        <v>3.1758793969849246</v>
      </c>
      <c r="CZ37" s="62">
        <v>3.7487437185929648</v>
      </c>
      <c r="DA37" s="62">
        <v>3.0402010050251258</v>
      </c>
      <c r="DB37" s="62">
        <v>3.2532188841201717</v>
      </c>
      <c r="DC37" s="62">
        <v>3.1244635193133048</v>
      </c>
      <c r="DD37" s="62">
        <v>4.5579399141630903</v>
      </c>
      <c r="DE37" s="62">
        <v>3.1557788944723617</v>
      </c>
      <c r="DF37" s="62">
        <v>3.5665236051502145</v>
      </c>
      <c r="DG37" s="62">
        <v>3.2231759656652361</v>
      </c>
      <c r="DH37" s="62">
        <v>3.7035175879396984</v>
      </c>
      <c r="DI37" s="62">
        <v>4.3216080402010046</v>
      </c>
      <c r="DJ37" s="62">
        <v>3.8025751072961373</v>
      </c>
      <c r="DK37" s="62">
        <v>3.1809045226130652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26</v>
      </c>
      <c r="DY37" s="76">
        <v>3.2089552238805972</v>
      </c>
      <c r="DZ37" s="76">
        <v>3.5820895522388061</v>
      </c>
      <c r="EA37" s="76">
        <v>3.3134328358208953</v>
      </c>
      <c r="EB37" s="76">
        <v>3.3582089552238807</v>
      </c>
      <c r="EC37" s="76">
        <v>3.3582089552238807</v>
      </c>
      <c r="ED37" s="76">
        <v>3.4626865671641789</v>
      </c>
      <c r="EE37" s="76">
        <v>3.2537313432835822</v>
      </c>
      <c r="EF37" s="76">
        <v>3.8208955223880596</v>
      </c>
      <c r="EG37" s="76">
        <v>3.1194029850746268</v>
      </c>
      <c r="EH37" s="76">
        <v>3.3582089552238807</v>
      </c>
      <c r="EI37" s="76">
        <v>3.0746268656716418</v>
      </c>
      <c r="EJ37" s="76">
        <v>4.4925373134328357</v>
      </c>
      <c r="EK37" s="76">
        <v>3.2985074626865671</v>
      </c>
      <c r="EL37" s="76">
        <v>3.4925373134328357</v>
      </c>
      <c r="EM37" s="76">
        <v>3.2537313432835822</v>
      </c>
      <c r="EN37" s="76">
        <v>3.7761194029850746</v>
      </c>
      <c r="EO37" s="76">
        <v>4.4776119402985071</v>
      </c>
      <c r="EP37" s="76">
        <v>3.9253731343283582</v>
      </c>
      <c r="EQ37" s="76">
        <v>3.2686567164179103</v>
      </c>
      <c r="ER37" s="76">
        <v>3.1194029850746268</v>
      </c>
      <c r="ES37" s="76">
        <v>3.5522388059701493</v>
      </c>
      <c r="ET37" s="76">
        <v>3.2238805970149254</v>
      </c>
      <c r="EU37" s="76">
        <v>3.5074626865671643</v>
      </c>
      <c r="EV37" s="76">
        <v>3.3134328358208953</v>
      </c>
      <c r="EW37" s="76">
        <v>3.5671641791044775</v>
      </c>
      <c r="EX37" s="76">
        <v>3.1044776119402986</v>
      </c>
      <c r="EY37" s="76">
        <v>3.7761194029850746</v>
      </c>
      <c r="EZ37" s="76">
        <v>2.955223880597015</v>
      </c>
      <c r="FA37" s="76">
        <v>3.2686567164179103</v>
      </c>
      <c r="FB37" s="76">
        <v>3.1492537313432836</v>
      </c>
      <c r="FC37" s="76">
        <v>4.6865671641791042</v>
      </c>
      <c r="FD37" s="76">
        <v>3.0597014925373136</v>
      </c>
      <c r="FE37" s="76">
        <v>3.6119402985074629</v>
      </c>
      <c r="FF37" s="76">
        <v>3.3432835820895521</v>
      </c>
      <c r="FG37" s="76">
        <v>3.8059701492537314</v>
      </c>
      <c r="FH37" s="76">
        <v>4.2686567164179108</v>
      </c>
      <c r="FI37" s="76">
        <v>3.8656716417910446</v>
      </c>
      <c r="FJ37" s="76">
        <v>3.044776119402985</v>
      </c>
      <c r="FK37" s="76">
        <v>3.2923076923076922</v>
      </c>
      <c r="FL37" s="76">
        <v>3.6153846153846154</v>
      </c>
      <c r="FM37" s="76">
        <v>3.2461538461538462</v>
      </c>
      <c r="FN37" s="76">
        <v>3.4</v>
      </c>
      <c r="FO37" s="76">
        <v>3.2307692307692308</v>
      </c>
      <c r="FP37" s="76">
        <v>3.3230769230769233</v>
      </c>
      <c r="FQ37" s="76">
        <v>3.1692307692307691</v>
      </c>
      <c r="FR37" s="76">
        <v>3.6461538461538461</v>
      </c>
      <c r="FS37" s="76">
        <v>3.046153846153846</v>
      </c>
      <c r="FT37" s="76">
        <v>3.3076923076923075</v>
      </c>
      <c r="FU37" s="76">
        <v>3.1692307692307691</v>
      </c>
      <c r="FV37" s="76">
        <v>4.615384615384615</v>
      </c>
      <c r="FW37" s="76">
        <v>3.1076923076923078</v>
      </c>
      <c r="FX37" s="76">
        <v>3.6307692307692307</v>
      </c>
      <c r="FY37" s="76">
        <v>3.1692307692307691</v>
      </c>
      <c r="FZ37" s="76">
        <v>3.523076923076923</v>
      </c>
      <c r="GA37" s="76">
        <v>4.2153846153846155</v>
      </c>
      <c r="GB37" s="76">
        <v>3.7846153846153845</v>
      </c>
      <c r="GC37" s="76">
        <v>3.2307692307692308</v>
      </c>
      <c r="GD37" s="76">
        <v>3.3823529411764706</v>
      </c>
      <c r="GE37" s="76">
        <v>3.4117647058823528</v>
      </c>
      <c r="GF37" s="76">
        <v>2.9411764705882355</v>
      </c>
      <c r="GG37" s="76">
        <v>2.9117647058823528</v>
      </c>
      <c r="GH37" s="76">
        <v>3.0882352941176472</v>
      </c>
      <c r="GI37" s="76">
        <v>4.3235294117647056</v>
      </c>
      <c r="GJ37" s="76">
        <v>3.5</v>
      </c>
      <c r="GK37" s="76">
        <v>3.0294117647058822</v>
      </c>
      <c r="GL37" s="76">
        <v>3.4705882352941178</v>
      </c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25</v>
      </c>
      <c r="CT38" s="62">
        <v>26</v>
      </c>
      <c r="CU38" s="62">
        <v>23</v>
      </c>
      <c r="CV38" s="62">
        <v>19</v>
      </c>
      <c r="CW38" s="62">
        <v>20</v>
      </c>
      <c r="CX38" s="62">
        <v>17</v>
      </c>
      <c r="CY38" s="62">
        <v>18</v>
      </c>
      <c r="CZ38" s="62">
        <v>18</v>
      </c>
      <c r="DA38" s="62">
        <v>15</v>
      </c>
      <c r="DB38" s="62">
        <v>22</v>
      </c>
      <c r="DC38" s="62">
        <v>23</v>
      </c>
      <c r="DD38" s="62">
        <v>31</v>
      </c>
      <c r="DE38" s="62">
        <v>19</v>
      </c>
      <c r="DF38" s="62">
        <v>26</v>
      </c>
      <c r="DG38" s="62">
        <v>25</v>
      </c>
      <c r="DH38" s="62">
        <v>19</v>
      </c>
      <c r="DI38" s="62">
        <v>22</v>
      </c>
      <c r="DJ38" s="62">
        <v>29</v>
      </c>
      <c r="DK38" s="62">
        <v>16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69</v>
      </c>
      <c r="DY38" s="76">
        <v>6</v>
      </c>
      <c r="DZ38" s="76">
        <v>7</v>
      </c>
      <c r="EA38" s="76">
        <v>6</v>
      </c>
      <c r="EB38" s="76">
        <v>7</v>
      </c>
      <c r="EC38" s="76">
        <v>7</v>
      </c>
      <c r="ED38" s="76">
        <v>6</v>
      </c>
      <c r="EE38" s="76">
        <v>7</v>
      </c>
      <c r="EF38" s="76">
        <v>7</v>
      </c>
      <c r="EG38" s="76">
        <v>6</v>
      </c>
      <c r="EH38" s="76">
        <v>5</v>
      </c>
      <c r="EI38" s="76">
        <v>5</v>
      </c>
      <c r="EJ38" s="76">
        <v>8</v>
      </c>
      <c r="EK38" s="76">
        <v>7</v>
      </c>
      <c r="EL38" s="76">
        <v>6</v>
      </c>
      <c r="EM38" s="76">
        <v>7</v>
      </c>
      <c r="EN38" s="76">
        <v>6</v>
      </c>
      <c r="EO38" s="76">
        <v>8</v>
      </c>
      <c r="EP38" s="76">
        <v>7</v>
      </c>
      <c r="EQ38" s="76">
        <v>7</v>
      </c>
      <c r="ER38" s="76">
        <v>6</v>
      </c>
      <c r="ES38" s="76">
        <v>6</v>
      </c>
      <c r="ET38" s="76">
        <v>6</v>
      </c>
      <c r="EU38" s="76">
        <v>7</v>
      </c>
      <c r="EV38" s="76">
        <v>6</v>
      </c>
      <c r="EW38" s="76">
        <v>6</v>
      </c>
      <c r="EX38" s="76">
        <v>5</v>
      </c>
      <c r="EY38" s="76">
        <v>6</v>
      </c>
      <c r="EZ38" s="76">
        <v>5</v>
      </c>
      <c r="FA38" s="76">
        <v>7</v>
      </c>
      <c r="FB38" s="76">
        <v>6</v>
      </c>
      <c r="FC38" s="76">
        <v>7</v>
      </c>
      <c r="FD38" s="76">
        <v>6</v>
      </c>
      <c r="FE38" s="76">
        <v>8</v>
      </c>
      <c r="FF38" s="76">
        <v>5</v>
      </c>
      <c r="FG38" s="76">
        <v>6</v>
      </c>
      <c r="FH38" s="76">
        <v>7</v>
      </c>
      <c r="FI38" s="76">
        <v>6</v>
      </c>
      <c r="FJ38" s="76">
        <v>4</v>
      </c>
      <c r="FK38" s="76">
        <v>7</v>
      </c>
      <c r="FL38" s="76">
        <v>6</v>
      </c>
      <c r="FM38" s="76">
        <v>6</v>
      </c>
      <c r="FN38" s="76">
        <v>5</v>
      </c>
      <c r="FO38" s="76">
        <v>7</v>
      </c>
      <c r="FP38" s="76">
        <v>5</v>
      </c>
      <c r="FQ38" s="76">
        <v>6</v>
      </c>
      <c r="FR38" s="76">
        <v>5</v>
      </c>
      <c r="FS38" s="76">
        <v>4</v>
      </c>
      <c r="FT38" s="76">
        <v>5</v>
      </c>
      <c r="FU38" s="76">
        <v>6</v>
      </c>
      <c r="FV38" s="76">
        <v>8</v>
      </c>
      <c r="FW38" s="76">
        <v>6</v>
      </c>
      <c r="FX38" s="76">
        <v>6</v>
      </c>
      <c r="FY38" s="76">
        <v>6</v>
      </c>
      <c r="FZ38" s="76">
        <v>7</v>
      </c>
      <c r="GA38" s="76">
        <v>7</v>
      </c>
      <c r="GB38" s="76">
        <v>9</v>
      </c>
      <c r="GC38" s="76">
        <v>5</v>
      </c>
      <c r="GD38" s="76">
        <v>6</v>
      </c>
      <c r="GE38" s="76">
        <v>7</v>
      </c>
      <c r="GF38" s="76">
        <v>5</v>
      </c>
      <c r="GG38" s="76">
        <v>5</v>
      </c>
      <c r="GH38" s="76">
        <v>6</v>
      </c>
      <c r="GI38" s="76">
        <v>8</v>
      </c>
      <c r="GJ38" s="76">
        <v>6</v>
      </c>
      <c r="GK38" s="76">
        <v>7</v>
      </c>
      <c r="GL38" s="76">
        <v>7</v>
      </c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8</v>
      </c>
      <c r="CU39" s="62">
        <v>8</v>
      </c>
      <c r="CV39" s="62">
        <v>6</v>
      </c>
      <c r="CW39" s="62">
        <v>6</v>
      </c>
      <c r="CX39" s="62">
        <v>6</v>
      </c>
      <c r="CY39" s="62">
        <v>6</v>
      </c>
      <c r="CZ39" s="62">
        <v>6</v>
      </c>
      <c r="DA39" s="62">
        <v>6</v>
      </c>
      <c r="DB39" s="62">
        <v>8</v>
      </c>
      <c r="DC39" s="62">
        <v>8</v>
      </c>
      <c r="DD39" s="62">
        <v>8</v>
      </c>
      <c r="DE39" s="62">
        <v>6</v>
      </c>
      <c r="DF39" s="62">
        <v>8</v>
      </c>
      <c r="DG39" s="62">
        <v>8</v>
      </c>
      <c r="DH39" s="62">
        <v>6</v>
      </c>
      <c r="DI39" s="62">
        <v>6</v>
      </c>
      <c r="DJ39" s="62">
        <v>8</v>
      </c>
      <c r="DK39" s="62">
        <v>6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70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3.125</v>
      </c>
      <c r="CT40" s="62">
        <v>3.25</v>
      </c>
      <c r="CU40" s="62">
        <v>2.875</v>
      </c>
      <c r="CV40" s="62">
        <v>3.1666666666666665</v>
      </c>
      <c r="CW40" s="62">
        <v>3.3333333333333335</v>
      </c>
      <c r="CX40" s="62">
        <v>2.8333333333333335</v>
      </c>
      <c r="CY40" s="62">
        <v>3</v>
      </c>
      <c r="CZ40" s="62">
        <v>3</v>
      </c>
      <c r="DA40" s="62">
        <v>2.5</v>
      </c>
      <c r="DB40" s="62">
        <v>2.75</v>
      </c>
      <c r="DC40" s="62">
        <v>2.875</v>
      </c>
      <c r="DD40" s="62">
        <v>3.875</v>
      </c>
      <c r="DE40" s="62">
        <v>3.1666666666666665</v>
      </c>
      <c r="DF40" s="62">
        <v>3.25</v>
      </c>
      <c r="DG40" s="62">
        <v>3.125</v>
      </c>
      <c r="DH40" s="62">
        <v>3.1666666666666665</v>
      </c>
      <c r="DI40" s="62">
        <v>3.6666666666666665</v>
      </c>
      <c r="DJ40" s="62">
        <v>3.625</v>
      </c>
      <c r="DK40" s="62">
        <v>2.6666666666666665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28</v>
      </c>
      <c r="DY40" s="76">
        <v>3</v>
      </c>
      <c r="DZ40" s="76">
        <v>3.5</v>
      </c>
      <c r="EA40" s="76">
        <v>3</v>
      </c>
      <c r="EB40" s="76">
        <v>3.5</v>
      </c>
      <c r="EC40" s="76">
        <v>3.5</v>
      </c>
      <c r="ED40" s="76">
        <v>3</v>
      </c>
      <c r="EE40" s="76">
        <v>3.5</v>
      </c>
      <c r="EF40" s="76">
        <v>3.5</v>
      </c>
      <c r="EG40" s="76">
        <v>3</v>
      </c>
      <c r="EH40" s="76">
        <v>2.5</v>
      </c>
      <c r="EI40" s="76">
        <v>2.5</v>
      </c>
      <c r="EJ40" s="76">
        <v>4</v>
      </c>
      <c r="EK40" s="76">
        <v>3.5</v>
      </c>
      <c r="EL40" s="76">
        <v>3</v>
      </c>
      <c r="EM40" s="76">
        <v>3.5</v>
      </c>
      <c r="EN40" s="76">
        <v>3</v>
      </c>
      <c r="EO40" s="76">
        <v>4</v>
      </c>
      <c r="EP40" s="76">
        <v>3.5</v>
      </c>
      <c r="EQ40" s="76">
        <v>3.5</v>
      </c>
      <c r="ER40" s="76">
        <v>3</v>
      </c>
      <c r="ES40" s="76">
        <v>3</v>
      </c>
      <c r="ET40" s="76">
        <v>3</v>
      </c>
      <c r="EU40" s="76">
        <v>3.5</v>
      </c>
      <c r="EV40" s="76">
        <v>3</v>
      </c>
      <c r="EW40" s="76">
        <v>3</v>
      </c>
      <c r="EX40" s="76">
        <v>2.5</v>
      </c>
      <c r="EY40" s="76">
        <v>3</v>
      </c>
      <c r="EZ40" s="76">
        <v>2.5</v>
      </c>
      <c r="FA40" s="76">
        <v>3.5</v>
      </c>
      <c r="FB40" s="76">
        <v>3</v>
      </c>
      <c r="FC40" s="76">
        <v>3.5</v>
      </c>
      <c r="FD40" s="76">
        <v>3</v>
      </c>
      <c r="FE40" s="76">
        <v>4</v>
      </c>
      <c r="FF40" s="76">
        <v>2.5</v>
      </c>
      <c r="FG40" s="76">
        <v>3</v>
      </c>
      <c r="FH40" s="76">
        <v>3.5</v>
      </c>
      <c r="FI40" s="76">
        <v>3</v>
      </c>
      <c r="FJ40" s="76">
        <v>2</v>
      </c>
      <c r="FK40" s="76">
        <v>3.5</v>
      </c>
      <c r="FL40" s="76">
        <v>3</v>
      </c>
      <c r="FM40" s="76">
        <v>3</v>
      </c>
      <c r="FN40" s="76">
        <v>2.5</v>
      </c>
      <c r="FO40" s="76">
        <v>3.5</v>
      </c>
      <c r="FP40" s="76">
        <v>2.5</v>
      </c>
      <c r="FQ40" s="76">
        <v>3</v>
      </c>
      <c r="FR40" s="76">
        <v>2.5</v>
      </c>
      <c r="FS40" s="76">
        <v>2</v>
      </c>
      <c r="FT40" s="76">
        <v>2.5</v>
      </c>
      <c r="FU40" s="76">
        <v>3</v>
      </c>
      <c r="FV40" s="76">
        <v>4</v>
      </c>
      <c r="FW40" s="76">
        <v>3</v>
      </c>
      <c r="FX40" s="76">
        <v>3</v>
      </c>
      <c r="FY40" s="76">
        <v>3</v>
      </c>
      <c r="FZ40" s="76">
        <v>3.5</v>
      </c>
      <c r="GA40" s="76">
        <v>3.5</v>
      </c>
      <c r="GB40" s="76">
        <v>4.5</v>
      </c>
      <c r="GC40" s="76">
        <v>2.5</v>
      </c>
      <c r="GD40" s="76">
        <v>3</v>
      </c>
      <c r="GE40" s="76">
        <v>3.5</v>
      </c>
      <c r="GF40" s="76">
        <v>2.5</v>
      </c>
      <c r="GG40" s="76">
        <v>2.5</v>
      </c>
      <c r="GH40" s="76">
        <v>3</v>
      </c>
      <c r="GI40" s="76">
        <v>4</v>
      </c>
      <c r="GJ40" s="76">
        <v>3</v>
      </c>
      <c r="GK40" s="76">
        <v>3.5</v>
      </c>
      <c r="GL40" s="76">
        <v>3.5</v>
      </c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130</v>
      </c>
      <c r="CT41" s="62">
        <v>144</v>
      </c>
      <c r="CU41" s="62">
        <v>132</v>
      </c>
      <c r="CV41" s="62">
        <v>108</v>
      </c>
      <c r="CW41" s="62">
        <v>106</v>
      </c>
      <c r="CX41" s="62">
        <v>106</v>
      </c>
      <c r="CY41" s="62">
        <v>96</v>
      </c>
      <c r="CZ41" s="62">
        <v>117</v>
      </c>
      <c r="DA41" s="62">
        <v>87</v>
      </c>
      <c r="DB41" s="62">
        <v>122</v>
      </c>
      <c r="DC41" s="62">
        <v>131</v>
      </c>
      <c r="DD41" s="62">
        <v>184</v>
      </c>
      <c r="DE41" s="62">
        <v>99</v>
      </c>
      <c r="DF41" s="62">
        <v>142</v>
      </c>
      <c r="DG41" s="62">
        <v>134</v>
      </c>
      <c r="DH41" s="62">
        <v>111</v>
      </c>
      <c r="DI41" s="62">
        <v>143</v>
      </c>
      <c r="DJ41" s="62">
        <v>157</v>
      </c>
      <c r="DK41" s="62">
        <v>91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71</v>
      </c>
      <c r="DY41" s="76">
        <v>35</v>
      </c>
      <c r="DZ41" s="76">
        <v>36</v>
      </c>
      <c r="EA41" s="76">
        <v>35</v>
      </c>
      <c r="EB41" s="76">
        <v>36</v>
      </c>
      <c r="EC41" s="76">
        <v>36</v>
      </c>
      <c r="ED41" s="76">
        <v>36</v>
      </c>
      <c r="EE41" s="76">
        <v>29</v>
      </c>
      <c r="EF41" s="76">
        <v>40</v>
      </c>
      <c r="EG41" s="76">
        <v>29</v>
      </c>
      <c r="EH41" s="76">
        <v>31</v>
      </c>
      <c r="EI41" s="76">
        <v>33</v>
      </c>
      <c r="EJ41" s="76">
        <v>44</v>
      </c>
      <c r="EK41" s="76">
        <v>37</v>
      </c>
      <c r="EL41" s="76">
        <v>36</v>
      </c>
      <c r="EM41" s="76">
        <v>33</v>
      </c>
      <c r="EN41" s="76">
        <v>36</v>
      </c>
      <c r="EO41" s="76">
        <v>50</v>
      </c>
      <c r="EP41" s="76">
        <v>42</v>
      </c>
      <c r="EQ41" s="76">
        <v>33</v>
      </c>
      <c r="ER41" s="76">
        <v>30</v>
      </c>
      <c r="ES41" s="76">
        <v>35</v>
      </c>
      <c r="ET41" s="76">
        <v>34</v>
      </c>
      <c r="EU41" s="76">
        <v>37</v>
      </c>
      <c r="EV41" s="76">
        <v>33</v>
      </c>
      <c r="EW41" s="76">
        <v>36</v>
      </c>
      <c r="EX41" s="76">
        <v>34</v>
      </c>
      <c r="EY41" s="76">
        <v>38</v>
      </c>
      <c r="EZ41" s="76">
        <v>32</v>
      </c>
      <c r="FA41" s="76">
        <v>31</v>
      </c>
      <c r="FB41" s="76">
        <v>33</v>
      </c>
      <c r="FC41" s="76">
        <v>49</v>
      </c>
      <c r="FD41" s="76">
        <v>30</v>
      </c>
      <c r="FE41" s="76">
        <v>36</v>
      </c>
      <c r="FF41" s="76">
        <v>35</v>
      </c>
      <c r="FG41" s="76">
        <v>36</v>
      </c>
      <c r="FH41" s="76">
        <v>44</v>
      </c>
      <c r="FI41" s="76">
        <v>38</v>
      </c>
      <c r="FJ41" s="76">
        <v>29</v>
      </c>
      <c r="FK41" s="76">
        <v>36</v>
      </c>
      <c r="FL41" s="76">
        <v>38</v>
      </c>
      <c r="FM41" s="76">
        <v>34</v>
      </c>
      <c r="FN41" s="76">
        <v>35</v>
      </c>
      <c r="FO41" s="76">
        <v>37</v>
      </c>
      <c r="FP41" s="76">
        <v>34</v>
      </c>
      <c r="FQ41" s="76">
        <v>33</v>
      </c>
      <c r="FR41" s="76">
        <v>39</v>
      </c>
      <c r="FS41" s="76">
        <v>26</v>
      </c>
      <c r="FT41" s="76">
        <v>32</v>
      </c>
      <c r="FU41" s="76">
        <v>32</v>
      </c>
      <c r="FV41" s="76">
        <v>48</v>
      </c>
      <c r="FW41" s="76">
        <v>32</v>
      </c>
      <c r="FX41" s="76">
        <v>37</v>
      </c>
      <c r="FY41" s="76">
        <v>34</v>
      </c>
      <c r="FZ41" s="76">
        <v>39</v>
      </c>
      <c r="GA41" s="76">
        <v>49</v>
      </c>
      <c r="GB41" s="76">
        <v>41</v>
      </c>
      <c r="GC41" s="76">
        <v>29</v>
      </c>
      <c r="GD41" s="76">
        <v>29</v>
      </c>
      <c r="GE41" s="76">
        <v>35</v>
      </c>
      <c r="GF41" s="76">
        <v>29</v>
      </c>
      <c r="GG41" s="76">
        <v>28</v>
      </c>
      <c r="GH41" s="76">
        <v>33</v>
      </c>
      <c r="GI41" s="76">
        <v>43</v>
      </c>
      <c r="GJ41" s="76">
        <v>33</v>
      </c>
      <c r="GK41" s="76">
        <v>32</v>
      </c>
      <c r="GL41" s="76">
        <v>36</v>
      </c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43</v>
      </c>
      <c r="CT42" s="62">
        <v>43</v>
      </c>
      <c r="CU42" s="62">
        <v>43</v>
      </c>
      <c r="CV42" s="62">
        <v>33</v>
      </c>
      <c r="CW42" s="62">
        <v>33</v>
      </c>
      <c r="CX42" s="62">
        <v>33</v>
      </c>
      <c r="CY42" s="62">
        <v>33</v>
      </c>
      <c r="CZ42" s="62">
        <v>33</v>
      </c>
      <c r="DA42" s="62">
        <v>33</v>
      </c>
      <c r="DB42" s="62">
        <v>43</v>
      </c>
      <c r="DC42" s="62">
        <v>43</v>
      </c>
      <c r="DD42" s="62">
        <v>43</v>
      </c>
      <c r="DE42" s="62">
        <v>33</v>
      </c>
      <c r="DF42" s="62">
        <v>43</v>
      </c>
      <c r="DG42" s="62">
        <v>43</v>
      </c>
      <c r="DH42" s="62">
        <v>33</v>
      </c>
      <c r="DI42" s="62">
        <v>33</v>
      </c>
      <c r="DJ42" s="62">
        <v>43</v>
      </c>
      <c r="DK42" s="62">
        <v>33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72</v>
      </c>
      <c r="DY42" s="76">
        <v>11</v>
      </c>
      <c r="DZ42" s="76">
        <v>11</v>
      </c>
      <c r="EA42" s="76">
        <v>11</v>
      </c>
      <c r="EB42" s="76">
        <v>11</v>
      </c>
      <c r="EC42" s="76">
        <v>11</v>
      </c>
      <c r="ED42" s="76">
        <v>11</v>
      </c>
      <c r="EE42" s="76">
        <v>11</v>
      </c>
      <c r="EF42" s="76">
        <v>11</v>
      </c>
      <c r="EG42" s="76">
        <v>11</v>
      </c>
      <c r="EH42" s="76">
        <v>11</v>
      </c>
      <c r="EI42" s="76">
        <v>11</v>
      </c>
      <c r="EJ42" s="76">
        <v>11</v>
      </c>
      <c r="EK42" s="76">
        <v>11</v>
      </c>
      <c r="EL42" s="76">
        <v>11</v>
      </c>
      <c r="EM42" s="76">
        <v>11</v>
      </c>
      <c r="EN42" s="76">
        <v>11</v>
      </c>
      <c r="EO42" s="76">
        <v>11</v>
      </c>
      <c r="EP42" s="76">
        <v>11</v>
      </c>
      <c r="EQ42" s="76">
        <v>11</v>
      </c>
      <c r="ER42" s="76">
        <v>11</v>
      </c>
      <c r="ES42" s="76">
        <v>11</v>
      </c>
      <c r="ET42" s="76">
        <v>11</v>
      </c>
      <c r="EU42" s="76">
        <v>11</v>
      </c>
      <c r="EV42" s="76">
        <v>11</v>
      </c>
      <c r="EW42" s="76">
        <v>11</v>
      </c>
      <c r="EX42" s="76">
        <v>11</v>
      </c>
      <c r="EY42" s="76">
        <v>11</v>
      </c>
      <c r="EZ42" s="76">
        <v>11</v>
      </c>
      <c r="FA42" s="76">
        <v>11</v>
      </c>
      <c r="FB42" s="76">
        <v>11</v>
      </c>
      <c r="FC42" s="76">
        <v>11</v>
      </c>
      <c r="FD42" s="76">
        <v>11</v>
      </c>
      <c r="FE42" s="76">
        <v>11</v>
      </c>
      <c r="FF42" s="76">
        <v>11</v>
      </c>
      <c r="FG42" s="76">
        <v>11</v>
      </c>
      <c r="FH42" s="76">
        <v>11</v>
      </c>
      <c r="FI42" s="76">
        <v>11</v>
      </c>
      <c r="FJ42" s="76">
        <v>11</v>
      </c>
      <c r="FK42" s="76">
        <v>11</v>
      </c>
      <c r="FL42" s="76">
        <v>11</v>
      </c>
      <c r="FM42" s="76">
        <v>11</v>
      </c>
      <c r="FN42" s="76">
        <v>11</v>
      </c>
      <c r="FO42" s="76">
        <v>11</v>
      </c>
      <c r="FP42" s="76">
        <v>11</v>
      </c>
      <c r="FQ42" s="76">
        <v>11</v>
      </c>
      <c r="FR42" s="76">
        <v>11</v>
      </c>
      <c r="FS42" s="76">
        <v>11</v>
      </c>
      <c r="FT42" s="76">
        <v>11</v>
      </c>
      <c r="FU42" s="76">
        <v>11</v>
      </c>
      <c r="FV42" s="76">
        <v>11</v>
      </c>
      <c r="FW42" s="76">
        <v>11</v>
      </c>
      <c r="FX42" s="76">
        <v>11</v>
      </c>
      <c r="FY42" s="76">
        <v>11</v>
      </c>
      <c r="FZ42" s="76">
        <v>11</v>
      </c>
      <c r="GA42" s="76">
        <v>11</v>
      </c>
      <c r="GB42" s="76">
        <v>11</v>
      </c>
      <c r="GC42" s="76">
        <v>11</v>
      </c>
      <c r="GD42" s="76">
        <v>10</v>
      </c>
      <c r="GE42" s="76">
        <v>10</v>
      </c>
      <c r="GF42" s="76">
        <v>10</v>
      </c>
      <c r="GG42" s="76">
        <v>10</v>
      </c>
      <c r="GH42" s="76">
        <v>10</v>
      </c>
      <c r="GI42" s="76">
        <v>10</v>
      </c>
      <c r="GJ42" s="76">
        <v>10</v>
      </c>
      <c r="GK42" s="76">
        <v>10</v>
      </c>
      <c r="GL42" s="76">
        <v>10</v>
      </c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3.0232558139534884</v>
      </c>
      <c r="CT43" s="62">
        <v>3.3488372093023258</v>
      </c>
      <c r="CU43" s="62">
        <v>3.0697674418604652</v>
      </c>
      <c r="CV43" s="62">
        <v>3.2727272727272729</v>
      </c>
      <c r="CW43" s="62">
        <v>3.2121212121212119</v>
      </c>
      <c r="CX43" s="62">
        <v>3.2121212121212119</v>
      </c>
      <c r="CY43" s="62">
        <v>2.9090909090909092</v>
      </c>
      <c r="CZ43" s="62">
        <v>3.5454545454545454</v>
      </c>
      <c r="DA43" s="62">
        <v>2.6363636363636362</v>
      </c>
      <c r="DB43" s="62">
        <v>2.8372093023255816</v>
      </c>
      <c r="DC43" s="62">
        <v>3.0465116279069768</v>
      </c>
      <c r="DD43" s="62">
        <v>4.2790697674418601</v>
      </c>
      <c r="DE43" s="62">
        <v>3</v>
      </c>
      <c r="DF43" s="62">
        <v>3.3023255813953489</v>
      </c>
      <c r="DG43" s="62">
        <v>3.1162790697674421</v>
      </c>
      <c r="DH43" s="62">
        <v>3.3636363636363638</v>
      </c>
      <c r="DI43" s="62">
        <v>4.333333333333333</v>
      </c>
      <c r="DJ43" s="62">
        <v>3.6511627906976742</v>
      </c>
      <c r="DK43" s="62">
        <v>2.7575757575757578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27</v>
      </c>
      <c r="DY43" s="76">
        <v>3.1818181818181817</v>
      </c>
      <c r="DZ43" s="76">
        <v>3.2727272727272729</v>
      </c>
      <c r="EA43" s="76">
        <v>3.1818181818181817</v>
      </c>
      <c r="EB43" s="76">
        <v>3.2727272727272729</v>
      </c>
      <c r="EC43" s="76">
        <v>3.2727272727272729</v>
      </c>
      <c r="ED43" s="76">
        <v>3.2727272727272729</v>
      </c>
      <c r="EE43" s="76">
        <v>2.6363636363636362</v>
      </c>
      <c r="EF43" s="76">
        <v>3.6363636363636362</v>
      </c>
      <c r="EG43" s="76">
        <v>2.6363636363636362</v>
      </c>
      <c r="EH43" s="76">
        <v>2.8181818181818183</v>
      </c>
      <c r="EI43" s="76">
        <v>3</v>
      </c>
      <c r="EJ43" s="76">
        <v>4</v>
      </c>
      <c r="EK43" s="76">
        <v>3.3636363636363638</v>
      </c>
      <c r="EL43" s="76">
        <v>3.2727272727272729</v>
      </c>
      <c r="EM43" s="76">
        <v>3</v>
      </c>
      <c r="EN43" s="76">
        <v>3.2727272727272729</v>
      </c>
      <c r="EO43" s="76">
        <v>4.5454545454545459</v>
      </c>
      <c r="EP43" s="76">
        <v>3.8181818181818183</v>
      </c>
      <c r="EQ43" s="76">
        <v>3</v>
      </c>
      <c r="ER43" s="76">
        <v>2.7272727272727271</v>
      </c>
      <c r="ES43" s="76">
        <v>3.1818181818181817</v>
      </c>
      <c r="ET43" s="76">
        <v>3.0909090909090908</v>
      </c>
      <c r="EU43" s="76">
        <v>3.3636363636363638</v>
      </c>
      <c r="EV43" s="76">
        <v>3</v>
      </c>
      <c r="EW43" s="76">
        <v>3.2727272727272729</v>
      </c>
      <c r="EX43" s="76">
        <v>3.0909090909090908</v>
      </c>
      <c r="EY43" s="76">
        <v>3.4545454545454546</v>
      </c>
      <c r="EZ43" s="76">
        <v>2.9090909090909092</v>
      </c>
      <c r="FA43" s="76">
        <v>2.8181818181818183</v>
      </c>
      <c r="FB43" s="76">
        <v>3</v>
      </c>
      <c r="FC43" s="76">
        <v>4.4545454545454541</v>
      </c>
      <c r="FD43" s="76">
        <v>2.7272727272727271</v>
      </c>
      <c r="FE43" s="76">
        <v>3.2727272727272729</v>
      </c>
      <c r="FF43" s="76">
        <v>3.1818181818181817</v>
      </c>
      <c r="FG43" s="76">
        <v>3.2727272727272729</v>
      </c>
      <c r="FH43" s="76">
        <v>4</v>
      </c>
      <c r="FI43" s="76">
        <v>3.4545454545454546</v>
      </c>
      <c r="FJ43" s="76">
        <v>2.6363636363636362</v>
      </c>
      <c r="FK43" s="76">
        <v>3.2727272727272729</v>
      </c>
      <c r="FL43" s="76">
        <v>3.4545454545454546</v>
      </c>
      <c r="FM43" s="76">
        <v>3.0909090909090908</v>
      </c>
      <c r="FN43" s="76">
        <v>3.1818181818181817</v>
      </c>
      <c r="FO43" s="76">
        <v>3.3636363636363638</v>
      </c>
      <c r="FP43" s="76">
        <v>3.0909090909090908</v>
      </c>
      <c r="FQ43" s="76">
        <v>3</v>
      </c>
      <c r="FR43" s="76">
        <v>3.5454545454545454</v>
      </c>
      <c r="FS43" s="76">
        <v>2.3636363636363638</v>
      </c>
      <c r="FT43" s="76">
        <v>2.9090909090909092</v>
      </c>
      <c r="FU43" s="76">
        <v>2.9090909090909092</v>
      </c>
      <c r="FV43" s="76">
        <v>4.3636363636363633</v>
      </c>
      <c r="FW43" s="76">
        <v>2.9090909090909092</v>
      </c>
      <c r="FX43" s="76">
        <v>3.3636363636363638</v>
      </c>
      <c r="FY43" s="76">
        <v>3.0909090909090908</v>
      </c>
      <c r="FZ43" s="76">
        <v>3.5454545454545454</v>
      </c>
      <c r="GA43" s="76">
        <v>4.4545454545454541</v>
      </c>
      <c r="GB43" s="76">
        <v>3.7272727272727271</v>
      </c>
      <c r="GC43" s="76">
        <v>2.6363636363636362</v>
      </c>
      <c r="GD43" s="76">
        <v>2.9</v>
      </c>
      <c r="GE43" s="76">
        <v>3.5</v>
      </c>
      <c r="GF43" s="76">
        <v>2.9</v>
      </c>
      <c r="GG43" s="76">
        <v>2.8</v>
      </c>
      <c r="GH43" s="76">
        <v>3.3</v>
      </c>
      <c r="GI43" s="76">
        <v>4.3</v>
      </c>
      <c r="GJ43" s="76">
        <v>3.3</v>
      </c>
      <c r="GK43" s="76">
        <v>3.2</v>
      </c>
      <c r="GL43" s="76">
        <v>3.6</v>
      </c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220</v>
      </c>
      <c r="CT44" s="62">
        <v>242</v>
      </c>
      <c r="CU44" s="62">
        <v>214</v>
      </c>
      <c r="CV44" s="62">
        <v>182</v>
      </c>
      <c r="CW44" s="62">
        <v>177</v>
      </c>
      <c r="CX44" s="62">
        <v>178</v>
      </c>
      <c r="CY44" s="62">
        <v>164</v>
      </c>
      <c r="CZ44" s="62">
        <v>191</v>
      </c>
      <c r="DA44" s="62">
        <v>153</v>
      </c>
      <c r="DB44" s="62">
        <v>206</v>
      </c>
      <c r="DC44" s="62">
        <v>214</v>
      </c>
      <c r="DD44" s="62">
        <v>299</v>
      </c>
      <c r="DE44" s="62">
        <v>164</v>
      </c>
      <c r="DF44" s="62">
        <v>229</v>
      </c>
      <c r="DG44" s="62">
        <v>215</v>
      </c>
      <c r="DH44" s="62">
        <v>194</v>
      </c>
      <c r="DI44" s="62">
        <v>229</v>
      </c>
      <c r="DJ44" s="62">
        <v>251</v>
      </c>
      <c r="DK44" s="62">
        <v>159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131</v>
      </c>
      <c r="DY44" s="76">
        <v>60</v>
      </c>
      <c r="DZ44" s="76">
        <v>61</v>
      </c>
      <c r="EA44" s="76">
        <v>57</v>
      </c>
      <c r="EB44" s="76">
        <v>60</v>
      </c>
      <c r="EC44" s="76">
        <v>60</v>
      </c>
      <c r="ED44" s="76">
        <v>59</v>
      </c>
      <c r="EE44" s="76">
        <v>51</v>
      </c>
      <c r="EF44" s="76">
        <v>67</v>
      </c>
      <c r="EG44" s="76">
        <v>51</v>
      </c>
      <c r="EH44" s="76">
        <v>57</v>
      </c>
      <c r="EI44" s="76">
        <v>55</v>
      </c>
      <c r="EJ44" s="76">
        <v>73</v>
      </c>
      <c r="EK44" s="76">
        <v>58</v>
      </c>
      <c r="EL44" s="76">
        <v>62</v>
      </c>
      <c r="EM44" s="76">
        <v>58</v>
      </c>
      <c r="EN44" s="76">
        <v>66</v>
      </c>
      <c r="EO44" s="76">
        <v>79</v>
      </c>
      <c r="EP44" s="76">
        <v>68</v>
      </c>
      <c r="EQ44" s="76">
        <v>57</v>
      </c>
      <c r="ER44" s="76">
        <v>53</v>
      </c>
      <c r="ES44" s="76">
        <v>64</v>
      </c>
      <c r="ET44" s="76">
        <v>57</v>
      </c>
      <c r="EU44" s="76">
        <v>62</v>
      </c>
      <c r="EV44" s="76">
        <v>58</v>
      </c>
      <c r="EW44" s="76">
        <v>61</v>
      </c>
      <c r="EX44" s="76">
        <v>55</v>
      </c>
      <c r="EY44" s="76">
        <v>63</v>
      </c>
      <c r="EZ44" s="76">
        <v>52</v>
      </c>
      <c r="FA44" s="76">
        <v>53</v>
      </c>
      <c r="FB44" s="76">
        <v>56</v>
      </c>
      <c r="FC44" s="76">
        <v>80</v>
      </c>
      <c r="FD44" s="76">
        <v>52</v>
      </c>
      <c r="FE44" s="76">
        <v>60</v>
      </c>
      <c r="FF44" s="76">
        <v>56</v>
      </c>
      <c r="FG44" s="76">
        <v>62</v>
      </c>
      <c r="FH44" s="76">
        <v>73</v>
      </c>
      <c r="FI44" s="76">
        <v>64</v>
      </c>
      <c r="FJ44" s="76">
        <v>51</v>
      </c>
      <c r="FK44" s="76">
        <v>60</v>
      </c>
      <c r="FL44" s="76">
        <v>64</v>
      </c>
      <c r="FM44" s="76">
        <v>57</v>
      </c>
      <c r="FN44" s="76">
        <v>60</v>
      </c>
      <c r="FO44" s="76">
        <v>59</v>
      </c>
      <c r="FP44" s="76">
        <v>58</v>
      </c>
      <c r="FQ44" s="76">
        <v>58</v>
      </c>
      <c r="FR44" s="76">
        <v>61</v>
      </c>
      <c r="FS44" s="76">
        <v>50</v>
      </c>
      <c r="FT44" s="76">
        <v>54</v>
      </c>
      <c r="FU44" s="76">
        <v>56</v>
      </c>
      <c r="FV44" s="76">
        <v>82</v>
      </c>
      <c r="FW44" s="76">
        <v>54</v>
      </c>
      <c r="FX44" s="76">
        <v>59</v>
      </c>
      <c r="FY44" s="76">
        <v>55</v>
      </c>
      <c r="FZ44" s="76">
        <v>66</v>
      </c>
      <c r="GA44" s="76">
        <v>77</v>
      </c>
      <c r="GB44" s="76">
        <v>67</v>
      </c>
      <c r="GC44" s="76">
        <v>51</v>
      </c>
      <c r="GD44" s="76">
        <v>47</v>
      </c>
      <c r="GE44" s="76">
        <v>53</v>
      </c>
      <c r="GF44" s="76">
        <v>43</v>
      </c>
      <c r="GG44" s="76">
        <v>42</v>
      </c>
      <c r="GH44" s="76">
        <v>47</v>
      </c>
      <c r="GI44" s="76">
        <v>64</v>
      </c>
      <c r="GJ44" s="76">
        <v>48</v>
      </c>
      <c r="GK44" s="76">
        <v>46</v>
      </c>
      <c r="GL44" s="76">
        <v>52</v>
      </c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69</v>
      </c>
      <c r="CT45" s="62">
        <v>69</v>
      </c>
      <c r="CU45" s="62">
        <v>69</v>
      </c>
      <c r="CV45" s="62">
        <v>54</v>
      </c>
      <c r="CW45" s="62">
        <v>54</v>
      </c>
      <c r="CX45" s="62">
        <v>54</v>
      </c>
      <c r="CY45" s="62">
        <v>54</v>
      </c>
      <c r="CZ45" s="62">
        <v>54</v>
      </c>
      <c r="DA45" s="62">
        <v>54</v>
      </c>
      <c r="DB45" s="62">
        <v>69</v>
      </c>
      <c r="DC45" s="62">
        <v>69</v>
      </c>
      <c r="DD45" s="62">
        <v>69</v>
      </c>
      <c r="DE45" s="62">
        <v>54</v>
      </c>
      <c r="DF45" s="62">
        <v>69</v>
      </c>
      <c r="DG45" s="62">
        <v>69</v>
      </c>
      <c r="DH45" s="62">
        <v>54</v>
      </c>
      <c r="DI45" s="62">
        <v>54</v>
      </c>
      <c r="DJ45" s="62">
        <v>69</v>
      </c>
      <c r="DK45" s="62">
        <v>54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132</v>
      </c>
      <c r="DY45" s="76">
        <v>18</v>
      </c>
      <c r="DZ45" s="76">
        <v>18</v>
      </c>
      <c r="EA45" s="76">
        <v>18</v>
      </c>
      <c r="EB45" s="76">
        <v>18</v>
      </c>
      <c r="EC45" s="76">
        <v>18</v>
      </c>
      <c r="ED45" s="76">
        <v>18</v>
      </c>
      <c r="EE45" s="76">
        <v>18</v>
      </c>
      <c r="EF45" s="76">
        <v>18</v>
      </c>
      <c r="EG45" s="76">
        <v>18</v>
      </c>
      <c r="EH45" s="76">
        <v>18</v>
      </c>
      <c r="EI45" s="76">
        <v>18</v>
      </c>
      <c r="EJ45" s="76">
        <v>18</v>
      </c>
      <c r="EK45" s="76">
        <v>18</v>
      </c>
      <c r="EL45" s="76">
        <v>18</v>
      </c>
      <c r="EM45" s="76">
        <v>18</v>
      </c>
      <c r="EN45" s="76">
        <v>18</v>
      </c>
      <c r="EO45" s="76">
        <v>18</v>
      </c>
      <c r="EP45" s="76">
        <v>18</v>
      </c>
      <c r="EQ45" s="76">
        <v>18</v>
      </c>
      <c r="ER45" s="76">
        <v>18</v>
      </c>
      <c r="ES45" s="76">
        <v>18</v>
      </c>
      <c r="ET45" s="76">
        <v>18</v>
      </c>
      <c r="EU45" s="76">
        <v>18</v>
      </c>
      <c r="EV45" s="76">
        <v>18</v>
      </c>
      <c r="EW45" s="76">
        <v>18</v>
      </c>
      <c r="EX45" s="76">
        <v>18</v>
      </c>
      <c r="EY45" s="76">
        <v>18</v>
      </c>
      <c r="EZ45" s="76">
        <v>18</v>
      </c>
      <c r="FA45" s="76">
        <v>18</v>
      </c>
      <c r="FB45" s="76">
        <v>18</v>
      </c>
      <c r="FC45" s="76">
        <v>18</v>
      </c>
      <c r="FD45" s="76">
        <v>18</v>
      </c>
      <c r="FE45" s="76">
        <v>18</v>
      </c>
      <c r="FF45" s="76">
        <v>18</v>
      </c>
      <c r="FG45" s="76">
        <v>18</v>
      </c>
      <c r="FH45" s="76">
        <v>18</v>
      </c>
      <c r="FI45" s="76">
        <v>18</v>
      </c>
      <c r="FJ45" s="76">
        <v>18</v>
      </c>
      <c r="FK45" s="76">
        <v>18</v>
      </c>
      <c r="FL45" s="76">
        <v>18</v>
      </c>
      <c r="FM45" s="76">
        <v>18</v>
      </c>
      <c r="FN45" s="76">
        <v>18</v>
      </c>
      <c r="FO45" s="76">
        <v>18</v>
      </c>
      <c r="FP45" s="76">
        <v>18</v>
      </c>
      <c r="FQ45" s="76">
        <v>18</v>
      </c>
      <c r="FR45" s="76">
        <v>18</v>
      </c>
      <c r="FS45" s="76">
        <v>18</v>
      </c>
      <c r="FT45" s="76">
        <v>18</v>
      </c>
      <c r="FU45" s="76">
        <v>18</v>
      </c>
      <c r="FV45" s="76">
        <v>18</v>
      </c>
      <c r="FW45" s="76">
        <v>18</v>
      </c>
      <c r="FX45" s="76">
        <v>18</v>
      </c>
      <c r="FY45" s="76">
        <v>18</v>
      </c>
      <c r="FZ45" s="76">
        <v>18</v>
      </c>
      <c r="GA45" s="76">
        <v>18</v>
      </c>
      <c r="GB45" s="76">
        <v>18</v>
      </c>
      <c r="GC45" s="76">
        <v>18</v>
      </c>
      <c r="GD45" s="76">
        <v>15</v>
      </c>
      <c r="GE45" s="76">
        <v>15</v>
      </c>
      <c r="GF45" s="76">
        <v>15</v>
      </c>
      <c r="GG45" s="76">
        <v>15</v>
      </c>
      <c r="GH45" s="76">
        <v>15</v>
      </c>
      <c r="GI45" s="76">
        <v>15</v>
      </c>
      <c r="GJ45" s="76">
        <v>15</v>
      </c>
      <c r="GK45" s="76">
        <v>15</v>
      </c>
      <c r="GL45" s="76">
        <v>15</v>
      </c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3.1884057971014492</v>
      </c>
      <c r="CT46" s="62">
        <v>3.5072463768115942</v>
      </c>
      <c r="CU46" s="62">
        <v>3.1014492753623188</v>
      </c>
      <c r="CV46" s="62">
        <v>3.3703703703703702</v>
      </c>
      <c r="CW46" s="62">
        <v>3.2777777777777777</v>
      </c>
      <c r="CX46" s="62">
        <v>3.2962962962962963</v>
      </c>
      <c r="CY46" s="62">
        <v>3.0370370370370372</v>
      </c>
      <c r="CZ46" s="62">
        <v>3.5370370370370372</v>
      </c>
      <c r="DA46" s="62">
        <v>2.8333333333333335</v>
      </c>
      <c r="DB46" s="62">
        <v>2.9855072463768115</v>
      </c>
      <c r="DC46" s="62">
        <v>3.1014492753623188</v>
      </c>
      <c r="DD46" s="62">
        <v>4.333333333333333</v>
      </c>
      <c r="DE46" s="62">
        <v>3.0370370370370372</v>
      </c>
      <c r="DF46" s="62">
        <v>3.318840579710145</v>
      </c>
      <c r="DG46" s="62">
        <v>3.1159420289855073</v>
      </c>
      <c r="DH46" s="62">
        <v>3.5925925925925926</v>
      </c>
      <c r="DI46" s="62">
        <v>4.2407407407407405</v>
      </c>
      <c r="DJ46" s="62">
        <v>3.63768115942029</v>
      </c>
      <c r="DK46" s="62">
        <v>2.9444444444444446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133</v>
      </c>
      <c r="DY46" s="76">
        <v>3.3333333333333335</v>
      </c>
      <c r="DZ46" s="76">
        <v>3.3888888888888888</v>
      </c>
      <c r="EA46" s="76">
        <v>3.1666666666666665</v>
      </c>
      <c r="EB46" s="76">
        <v>3.3333333333333335</v>
      </c>
      <c r="EC46" s="76">
        <v>3.3333333333333335</v>
      </c>
      <c r="ED46" s="76">
        <v>3.2777777777777777</v>
      </c>
      <c r="EE46" s="76">
        <v>2.8333333333333335</v>
      </c>
      <c r="EF46" s="76">
        <v>3.7222222222222223</v>
      </c>
      <c r="EG46" s="76">
        <v>2.8333333333333335</v>
      </c>
      <c r="EH46" s="76">
        <v>3.1666666666666665</v>
      </c>
      <c r="EI46" s="76">
        <v>3.0555555555555554</v>
      </c>
      <c r="EJ46" s="76">
        <v>4.0555555555555554</v>
      </c>
      <c r="EK46" s="76">
        <v>3.2222222222222223</v>
      </c>
      <c r="EL46" s="76">
        <v>3.4444444444444446</v>
      </c>
      <c r="EM46" s="76">
        <v>3.2222222222222223</v>
      </c>
      <c r="EN46" s="76">
        <v>3.6666666666666665</v>
      </c>
      <c r="EO46" s="76">
        <v>4.3888888888888893</v>
      </c>
      <c r="EP46" s="76">
        <v>3.7777777777777777</v>
      </c>
      <c r="EQ46" s="76">
        <v>3.1666666666666665</v>
      </c>
      <c r="ER46" s="76">
        <v>2.9444444444444446</v>
      </c>
      <c r="ES46" s="76">
        <v>3.5555555555555554</v>
      </c>
      <c r="ET46" s="76">
        <v>3.1666666666666665</v>
      </c>
      <c r="EU46" s="76">
        <v>3.4444444444444446</v>
      </c>
      <c r="EV46" s="76">
        <v>3.2222222222222223</v>
      </c>
      <c r="EW46" s="76">
        <v>3.3888888888888888</v>
      </c>
      <c r="EX46" s="76">
        <v>3.0555555555555554</v>
      </c>
      <c r="EY46" s="76">
        <v>3.5</v>
      </c>
      <c r="EZ46" s="76">
        <v>2.8888888888888888</v>
      </c>
      <c r="FA46" s="76">
        <v>2.9444444444444446</v>
      </c>
      <c r="FB46" s="76">
        <v>3.1111111111111112</v>
      </c>
      <c r="FC46" s="76">
        <v>4.4444444444444446</v>
      </c>
      <c r="FD46" s="76">
        <v>2.8888888888888888</v>
      </c>
      <c r="FE46" s="76">
        <v>3.3333333333333335</v>
      </c>
      <c r="FF46" s="76">
        <v>3.1111111111111112</v>
      </c>
      <c r="FG46" s="76">
        <v>3.4444444444444446</v>
      </c>
      <c r="FH46" s="76">
        <v>4.0555555555555554</v>
      </c>
      <c r="FI46" s="76">
        <v>3.5555555555555554</v>
      </c>
      <c r="FJ46" s="76">
        <v>2.8333333333333335</v>
      </c>
      <c r="FK46" s="76">
        <v>3.3333333333333335</v>
      </c>
      <c r="FL46" s="76">
        <v>3.5555555555555554</v>
      </c>
      <c r="FM46" s="76">
        <v>3.1666666666666665</v>
      </c>
      <c r="FN46" s="76">
        <v>3.3333333333333335</v>
      </c>
      <c r="FO46" s="76">
        <v>3.2777777777777777</v>
      </c>
      <c r="FP46" s="76">
        <v>3.2222222222222223</v>
      </c>
      <c r="FQ46" s="76">
        <v>3.2222222222222223</v>
      </c>
      <c r="FR46" s="76">
        <v>3.3888888888888888</v>
      </c>
      <c r="FS46" s="76">
        <v>2.7777777777777777</v>
      </c>
      <c r="FT46" s="76">
        <v>3</v>
      </c>
      <c r="FU46" s="76">
        <v>3.1111111111111112</v>
      </c>
      <c r="FV46" s="76">
        <v>4.5555555555555554</v>
      </c>
      <c r="FW46" s="76">
        <v>3</v>
      </c>
      <c r="FX46" s="76">
        <v>3.2777777777777777</v>
      </c>
      <c r="FY46" s="76">
        <v>3.0555555555555554</v>
      </c>
      <c r="FZ46" s="76">
        <v>3.6666666666666665</v>
      </c>
      <c r="GA46" s="76">
        <v>4.2777777777777777</v>
      </c>
      <c r="GB46" s="76">
        <v>3.7222222222222223</v>
      </c>
      <c r="GC46" s="76">
        <v>2.8333333333333335</v>
      </c>
      <c r="GD46" s="76">
        <v>3.1333333333333333</v>
      </c>
      <c r="GE46" s="76">
        <v>3.5333333333333332</v>
      </c>
      <c r="GF46" s="76">
        <v>2.8666666666666667</v>
      </c>
      <c r="GG46" s="76">
        <v>2.8</v>
      </c>
      <c r="GH46" s="76">
        <v>3.1333333333333333</v>
      </c>
      <c r="GI46" s="76">
        <v>4.2666666666666666</v>
      </c>
      <c r="GJ46" s="76">
        <v>3.2</v>
      </c>
      <c r="GK46" s="76">
        <v>3.0666666666666669</v>
      </c>
      <c r="GL46" s="76">
        <v>3.4666666666666668</v>
      </c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333</v>
      </c>
      <c r="CT47" s="62">
        <v>356</v>
      </c>
      <c r="CU47" s="62">
        <v>318</v>
      </c>
      <c r="CV47" s="62">
        <v>267</v>
      </c>
      <c r="CW47" s="62">
        <v>260</v>
      </c>
      <c r="CX47" s="62">
        <v>263</v>
      </c>
      <c r="CY47" s="62">
        <v>245</v>
      </c>
      <c r="CZ47" s="62">
        <v>282</v>
      </c>
      <c r="DA47" s="62">
        <v>234</v>
      </c>
      <c r="DB47" s="62">
        <v>320</v>
      </c>
      <c r="DC47" s="62">
        <v>319</v>
      </c>
      <c r="DD47" s="62">
        <v>445</v>
      </c>
      <c r="DE47" s="62">
        <v>244</v>
      </c>
      <c r="DF47" s="62">
        <v>346</v>
      </c>
      <c r="DG47" s="62">
        <v>329</v>
      </c>
      <c r="DH47" s="62">
        <v>281</v>
      </c>
      <c r="DI47" s="62">
        <v>337</v>
      </c>
      <c r="DJ47" s="62">
        <v>380</v>
      </c>
      <c r="DK47" s="62">
        <v>240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134</v>
      </c>
      <c r="DY47" s="76">
        <v>87</v>
      </c>
      <c r="DZ47" s="76">
        <v>90</v>
      </c>
      <c r="EA47" s="76">
        <v>85</v>
      </c>
      <c r="EB47" s="76">
        <v>88</v>
      </c>
      <c r="EC47" s="76">
        <v>87</v>
      </c>
      <c r="ED47" s="76">
        <v>88</v>
      </c>
      <c r="EE47" s="76">
        <v>78</v>
      </c>
      <c r="EF47" s="76">
        <v>96</v>
      </c>
      <c r="EG47" s="76">
        <v>78</v>
      </c>
      <c r="EH47" s="76">
        <v>87</v>
      </c>
      <c r="EI47" s="76">
        <v>81</v>
      </c>
      <c r="EJ47" s="76">
        <v>108</v>
      </c>
      <c r="EK47" s="76">
        <v>87</v>
      </c>
      <c r="EL47" s="76">
        <v>92</v>
      </c>
      <c r="EM47" s="76">
        <v>84</v>
      </c>
      <c r="EN47" s="76">
        <v>97</v>
      </c>
      <c r="EO47" s="76">
        <v>117</v>
      </c>
      <c r="EP47" s="76">
        <v>101</v>
      </c>
      <c r="EQ47" s="76">
        <v>84</v>
      </c>
      <c r="ER47" s="76">
        <v>82</v>
      </c>
      <c r="ES47" s="76">
        <v>92</v>
      </c>
      <c r="ET47" s="76">
        <v>81</v>
      </c>
      <c r="EU47" s="76">
        <v>92</v>
      </c>
      <c r="EV47" s="76">
        <v>86</v>
      </c>
      <c r="EW47" s="76">
        <v>88</v>
      </c>
      <c r="EX47" s="76">
        <v>81</v>
      </c>
      <c r="EY47" s="76">
        <v>93</v>
      </c>
      <c r="EZ47" s="76">
        <v>78</v>
      </c>
      <c r="FA47" s="76">
        <v>82</v>
      </c>
      <c r="FB47" s="76">
        <v>82</v>
      </c>
      <c r="FC47" s="76">
        <v>115</v>
      </c>
      <c r="FD47" s="76">
        <v>78</v>
      </c>
      <c r="FE47" s="76">
        <v>86</v>
      </c>
      <c r="FF47" s="76">
        <v>88</v>
      </c>
      <c r="FG47" s="76">
        <v>91</v>
      </c>
      <c r="FH47" s="76">
        <v>110</v>
      </c>
      <c r="FI47" s="76">
        <v>96</v>
      </c>
      <c r="FJ47" s="76">
        <v>76</v>
      </c>
      <c r="FK47" s="76">
        <v>84</v>
      </c>
      <c r="FL47" s="76">
        <v>94</v>
      </c>
      <c r="FM47" s="76">
        <v>81</v>
      </c>
      <c r="FN47" s="76">
        <v>87</v>
      </c>
      <c r="FO47" s="76">
        <v>87</v>
      </c>
      <c r="FP47" s="76">
        <v>87</v>
      </c>
      <c r="FQ47" s="76">
        <v>86</v>
      </c>
      <c r="FR47" s="76">
        <v>93</v>
      </c>
      <c r="FS47" s="76">
        <v>78</v>
      </c>
      <c r="FT47" s="76">
        <v>82</v>
      </c>
      <c r="FU47" s="76">
        <v>84</v>
      </c>
      <c r="FV47" s="76">
        <v>120</v>
      </c>
      <c r="FW47" s="76">
        <v>79</v>
      </c>
      <c r="FX47" s="76">
        <v>88</v>
      </c>
      <c r="FY47" s="76">
        <v>83</v>
      </c>
      <c r="FZ47" s="76">
        <v>93</v>
      </c>
      <c r="GA47" s="76">
        <v>110</v>
      </c>
      <c r="GB47" s="76">
        <v>98</v>
      </c>
      <c r="GC47" s="76">
        <v>80</v>
      </c>
      <c r="GD47" s="76">
        <v>80</v>
      </c>
      <c r="GE47" s="76">
        <v>80</v>
      </c>
      <c r="GF47" s="76">
        <v>71</v>
      </c>
      <c r="GG47" s="76">
        <v>69</v>
      </c>
      <c r="GH47" s="76">
        <v>72</v>
      </c>
      <c r="GI47" s="76">
        <v>102</v>
      </c>
      <c r="GJ47" s="76">
        <v>80</v>
      </c>
      <c r="GK47" s="76">
        <v>74</v>
      </c>
      <c r="GL47" s="76">
        <v>85</v>
      </c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105</v>
      </c>
      <c r="CT48" s="62">
        <v>105</v>
      </c>
      <c r="CU48" s="62">
        <v>105</v>
      </c>
      <c r="CV48" s="62">
        <v>81</v>
      </c>
      <c r="CW48" s="62">
        <v>81</v>
      </c>
      <c r="CX48" s="62">
        <v>81</v>
      </c>
      <c r="CY48" s="62">
        <v>81</v>
      </c>
      <c r="CZ48" s="62">
        <v>81</v>
      </c>
      <c r="DA48" s="62">
        <v>81</v>
      </c>
      <c r="DB48" s="62">
        <v>105</v>
      </c>
      <c r="DC48" s="62">
        <v>105</v>
      </c>
      <c r="DD48" s="62">
        <v>105</v>
      </c>
      <c r="DE48" s="62">
        <v>81</v>
      </c>
      <c r="DF48" s="62">
        <v>105</v>
      </c>
      <c r="DG48" s="62">
        <v>105</v>
      </c>
      <c r="DH48" s="62">
        <v>81</v>
      </c>
      <c r="DI48" s="62">
        <v>81</v>
      </c>
      <c r="DJ48" s="62">
        <v>105</v>
      </c>
      <c r="DK48" s="62">
        <v>81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135</v>
      </c>
      <c r="DY48" s="76">
        <v>27</v>
      </c>
      <c r="DZ48" s="76">
        <v>27</v>
      </c>
      <c r="EA48" s="76">
        <v>27</v>
      </c>
      <c r="EB48" s="76">
        <v>27</v>
      </c>
      <c r="EC48" s="76">
        <v>27</v>
      </c>
      <c r="ED48" s="76">
        <v>27</v>
      </c>
      <c r="EE48" s="76">
        <v>27</v>
      </c>
      <c r="EF48" s="76">
        <v>27</v>
      </c>
      <c r="EG48" s="76">
        <v>27</v>
      </c>
      <c r="EH48" s="76">
        <v>27</v>
      </c>
      <c r="EI48" s="76">
        <v>27</v>
      </c>
      <c r="EJ48" s="76">
        <v>27</v>
      </c>
      <c r="EK48" s="76">
        <v>27</v>
      </c>
      <c r="EL48" s="76">
        <v>27</v>
      </c>
      <c r="EM48" s="76">
        <v>27</v>
      </c>
      <c r="EN48" s="76">
        <v>27</v>
      </c>
      <c r="EO48" s="76">
        <v>27</v>
      </c>
      <c r="EP48" s="76">
        <v>27</v>
      </c>
      <c r="EQ48" s="76">
        <v>27</v>
      </c>
      <c r="ER48" s="76">
        <v>27</v>
      </c>
      <c r="ES48" s="76">
        <v>27</v>
      </c>
      <c r="ET48" s="76">
        <v>27</v>
      </c>
      <c r="EU48" s="76">
        <v>27</v>
      </c>
      <c r="EV48" s="76">
        <v>27</v>
      </c>
      <c r="EW48" s="76">
        <v>27</v>
      </c>
      <c r="EX48" s="76">
        <v>27</v>
      </c>
      <c r="EY48" s="76">
        <v>27</v>
      </c>
      <c r="EZ48" s="76">
        <v>27</v>
      </c>
      <c r="FA48" s="76">
        <v>27</v>
      </c>
      <c r="FB48" s="76">
        <v>27</v>
      </c>
      <c r="FC48" s="76">
        <v>27</v>
      </c>
      <c r="FD48" s="76">
        <v>27</v>
      </c>
      <c r="FE48" s="76">
        <v>27</v>
      </c>
      <c r="FF48" s="76">
        <v>27</v>
      </c>
      <c r="FG48" s="76">
        <v>27</v>
      </c>
      <c r="FH48" s="76">
        <v>27</v>
      </c>
      <c r="FI48" s="76">
        <v>27</v>
      </c>
      <c r="FJ48" s="76">
        <v>27</v>
      </c>
      <c r="FK48" s="76">
        <v>27</v>
      </c>
      <c r="FL48" s="76">
        <v>27</v>
      </c>
      <c r="FM48" s="76">
        <v>27</v>
      </c>
      <c r="FN48" s="76">
        <v>27</v>
      </c>
      <c r="FO48" s="76">
        <v>27</v>
      </c>
      <c r="FP48" s="76">
        <v>27</v>
      </c>
      <c r="FQ48" s="76">
        <v>27</v>
      </c>
      <c r="FR48" s="76">
        <v>27</v>
      </c>
      <c r="FS48" s="76">
        <v>27</v>
      </c>
      <c r="FT48" s="76">
        <v>27</v>
      </c>
      <c r="FU48" s="76">
        <v>27</v>
      </c>
      <c r="FV48" s="76">
        <v>27</v>
      </c>
      <c r="FW48" s="76">
        <v>27</v>
      </c>
      <c r="FX48" s="76">
        <v>27</v>
      </c>
      <c r="FY48" s="76">
        <v>27</v>
      </c>
      <c r="FZ48" s="76">
        <v>27</v>
      </c>
      <c r="GA48" s="76">
        <v>27</v>
      </c>
      <c r="GB48" s="76">
        <v>27</v>
      </c>
      <c r="GC48" s="76">
        <v>27</v>
      </c>
      <c r="GD48" s="76">
        <v>24</v>
      </c>
      <c r="GE48" s="76">
        <v>24</v>
      </c>
      <c r="GF48" s="76">
        <v>24</v>
      </c>
      <c r="GG48" s="76">
        <v>24</v>
      </c>
      <c r="GH48" s="76">
        <v>24</v>
      </c>
      <c r="GI48" s="76">
        <v>24</v>
      </c>
      <c r="GJ48" s="76">
        <v>24</v>
      </c>
      <c r="GK48" s="76">
        <v>24</v>
      </c>
      <c r="GL48" s="76">
        <v>24</v>
      </c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3.1714285714285713</v>
      </c>
      <c r="CT49" s="62">
        <v>3.3904761904761904</v>
      </c>
      <c r="CU49" s="62">
        <v>3.0285714285714285</v>
      </c>
      <c r="CV49" s="62">
        <v>3.2962962962962963</v>
      </c>
      <c r="CW49" s="62">
        <v>3.2098765432098766</v>
      </c>
      <c r="CX49" s="62">
        <v>3.2469135802469138</v>
      </c>
      <c r="CY49" s="62">
        <v>3.0246913580246915</v>
      </c>
      <c r="CZ49" s="62">
        <v>3.4814814814814814</v>
      </c>
      <c r="DA49" s="62">
        <v>2.8888888888888888</v>
      </c>
      <c r="DB49" s="62">
        <v>3.0476190476190474</v>
      </c>
      <c r="DC49" s="62">
        <v>3.038095238095238</v>
      </c>
      <c r="DD49" s="62">
        <v>4.2380952380952381</v>
      </c>
      <c r="DE49" s="62">
        <v>3.0123456790123457</v>
      </c>
      <c r="DF49" s="62">
        <v>3.2952380952380951</v>
      </c>
      <c r="DG49" s="62">
        <v>3.1333333333333333</v>
      </c>
      <c r="DH49" s="62">
        <v>3.4691358024691357</v>
      </c>
      <c r="DI49" s="62">
        <v>4.1604938271604937</v>
      </c>
      <c r="DJ49" s="62">
        <v>3.6190476190476191</v>
      </c>
      <c r="DK49" s="62">
        <v>2.9629629629629628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136</v>
      </c>
      <c r="DY49" s="76">
        <v>3.2222222222222223</v>
      </c>
      <c r="DZ49" s="76">
        <v>3.3333333333333335</v>
      </c>
      <c r="EA49" s="76">
        <v>3.1481481481481484</v>
      </c>
      <c r="EB49" s="76">
        <v>3.2592592592592591</v>
      </c>
      <c r="EC49" s="76">
        <v>3.2222222222222223</v>
      </c>
      <c r="ED49" s="76">
        <v>3.2592592592592591</v>
      </c>
      <c r="EE49" s="76">
        <v>2.8888888888888888</v>
      </c>
      <c r="EF49" s="76">
        <v>3.5555555555555554</v>
      </c>
      <c r="EG49" s="76">
        <v>2.8888888888888888</v>
      </c>
      <c r="EH49" s="76">
        <v>3.2222222222222223</v>
      </c>
      <c r="EI49" s="76">
        <v>3</v>
      </c>
      <c r="EJ49" s="76">
        <v>4</v>
      </c>
      <c r="EK49" s="76">
        <v>3.2222222222222223</v>
      </c>
      <c r="EL49" s="76">
        <v>3.4074074074074074</v>
      </c>
      <c r="EM49" s="76">
        <v>3.1111111111111112</v>
      </c>
      <c r="EN49" s="76">
        <v>3.5925925925925926</v>
      </c>
      <c r="EO49" s="76">
        <v>4.333333333333333</v>
      </c>
      <c r="EP49" s="76">
        <v>3.7407407407407409</v>
      </c>
      <c r="EQ49" s="76">
        <v>3.1111111111111112</v>
      </c>
      <c r="ER49" s="76">
        <v>3.0370370370370372</v>
      </c>
      <c r="ES49" s="76">
        <v>3.4074074074074074</v>
      </c>
      <c r="ET49" s="76">
        <v>3</v>
      </c>
      <c r="EU49" s="76">
        <v>3.4074074074074074</v>
      </c>
      <c r="EV49" s="76">
        <v>3.1851851851851851</v>
      </c>
      <c r="EW49" s="76">
        <v>3.2592592592592591</v>
      </c>
      <c r="EX49" s="76">
        <v>3</v>
      </c>
      <c r="EY49" s="76">
        <v>3.4444444444444446</v>
      </c>
      <c r="EZ49" s="76">
        <v>2.8888888888888888</v>
      </c>
      <c r="FA49" s="76">
        <v>3.0370370370370372</v>
      </c>
      <c r="FB49" s="76">
        <v>3.0370370370370372</v>
      </c>
      <c r="FC49" s="76">
        <v>4.2592592592592595</v>
      </c>
      <c r="FD49" s="76">
        <v>2.8888888888888888</v>
      </c>
      <c r="FE49" s="76">
        <v>3.1851851851851851</v>
      </c>
      <c r="FF49" s="76">
        <v>3.2592592592592591</v>
      </c>
      <c r="FG49" s="76">
        <v>3.3703703703703702</v>
      </c>
      <c r="FH49" s="76">
        <v>4.0740740740740744</v>
      </c>
      <c r="FI49" s="76">
        <v>3.5555555555555554</v>
      </c>
      <c r="FJ49" s="76">
        <v>2.8148148148148149</v>
      </c>
      <c r="FK49" s="76">
        <v>3.1111111111111112</v>
      </c>
      <c r="FL49" s="76">
        <v>3.4814814814814814</v>
      </c>
      <c r="FM49" s="76">
        <v>3</v>
      </c>
      <c r="FN49" s="76">
        <v>3.2222222222222223</v>
      </c>
      <c r="FO49" s="76">
        <v>3.2222222222222223</v>
      </c>
      <c r="FP49" s="76">
        <v>3.2222222222222223</v>
      </c>
      <c r="FQ49" s="76">
        <v>3.1851851851851851</v>
      </c>
      <c r="FR49" s="76">
        <v>3.4444444444444446</v>
      </c>
      <c r="FS49" s="76">
        <v>2.8888888888888888</v>
      </c>
      <c r="FT49" s="76">
        <v>3.0370370370370372</v>
      </c>
      <c r="FU49" s="76">
        <v>3.1111111111111112</v>
      </c>
      <c r="FV49" s="76">
        <v>4.4444444444444446</v>
      </c>
      <c r="FW49" s="76">
        <v>2.925925925925926</v>
      </c>
      <c r="FX49" s="76">
        <v>3.2592592592592591</v>
      </c>
      <c r="FY49" s="76">
        <v>3.074074074074074</v>
      </c>
      <c r="FZ49" s="76">
        <v>3.4444444444444446</v>
      </c>
      <c r="GA49" s="76">
        <v>4.0740740740740744</v>
      </c>
      <c r="GB49" s="76">
        <v>3.6296296296296298</v>
      </c>
      <c r="GC49" s="76">
        <v>2.9629629629629628</v>
      </c>
      <c r="GD49" s="76">
        <v>3.3333333333333335</v>
      </c>
      <c r="GE49" s="76">
        <v>3.3333333333333335</v>
      </c>
      <c r="GF49" s="76">
        <v>2.9583333333333335</v>
      </c>
      <c r="GG49" s="76">
        <v>2.875</v>
      </c>
      <c r="GH49" s="76">
        <v>3</v>
      </c>
      <c r="GI49" s="76">
        <v>4.25</v>
      </c>
      <c r="GJ49" s="76">
        <v>3.3333333333333335</v>
      </c>
      <c r="GK49" s="76">
        <v>3.0833333333333335</v>
      </c>
      <c r="GL49" s="76">
        <v>3.5416666666666665</v>
      </c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455</v>
      </c>
      <c r="CT50" s="62">
        <v>500</v>
      </c>
      <c r="CU50" s="62">
        <v>440</v>
      </c>
      <c r="CV50" s="62">
        <v>368</v>
      </c>
      <c r="CW50" s="62">
        <v>360</v>
      </c>
      <c r="CX50" s="62">
        <v>366</v>
      </c>
      <c r="CY50" s="62">
        <v>337</v>
      </c>
      <c r="CZ50" s="62">
        <v>397</v>
      </c>
      <c r="DA50" s="62">
        <v>324</v>
      </c>
      <c r="DB50" s="62">
        <v>449</v>
      </c>
      <c r="DC50" s="62">
        <v>450</v>
      </c>
      <c r="DD50" s="62">
        <v>627</v>
      </c>
      <c r="DE50" s="62">
        <v>337</v>
      </c>
      <c r="DF50" s="62">
        <v>494</v>
      </c>
      <c r="DG50" s="62">
        <v>452</v>
      </c>
      <c r="DH50" s="62">
        <v>385</v>
      </c>
      <c r="DI50" s="62">
        <v>459</v>
      </c>
      <c r="DJ50" s="62">
        <v>525</v>
      </c>
      <c r="DK50" s="62">
        <v>328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137</v>
      </c>
      <c r="DY50" s="76">
        <v>115</v>
      </c>
      <c r="DZ50" s="76">
        <v>127</v>
      </c>
      <c r="EA50" s="76">
        <v>117</v>
      </c>
      <c r="EB50" s="76">
        <v>121</v>
      </c>
      <c r="EC50" s="76">
        <v>121</v>
      </c>
      <c r="ED50" s="76">
        <v>122</v>
      </c>
      <c r="EE50" s="76">
        <v>110</v>
      </c>
      <c r="EF50" s="76">
        <v>135</v>
      </c>
      <c r="EG50" s="76">
        <v>108</v>
      </c>
      <c r="EH50" s="76">
        <v>120</v>
      </c>
      <c r="EI50" s="76">
        <v>113</v>
      </c>
      <c r="EJ50" s="76">
        <v>153</v>
      </c>
      <c r="EK50" s="76">
        <v>120</v>
      </c>
      <c r="EL50" s="76">
        <v>124</v>
      </c>
      <c r="EM50" s="76">
        <v>116</v>
      </c>
      <c r="EN50" s="76">
        <v>131</v>
      </c>
      <c r="EO50" s="76">
        <v>158</v>
      </c>
      <c r="EP50" s="76">
        <v>141</v>
      </c>
      <c r="EQ50" s="76">
        <v>115</v>
      </c>
      <c r="ER50" s="76">
        <v>108</v>
      </c>
      <c r="ES50" s="76">
        <v>129</v>
      </c>
      <c r="ET50" s="76">
        <v>113</v>
      </c>
      <c r="EU50" s="76">
        <v>130</v>
      </c>
      <c r="EV50" s="76">
        <v>121</v>
      </c>
      <c r="EW50" s="76">
        <v>124</v>
      </c>
      <c r="EX50" s="76">
        <v>112</v>
      </c>
      <c r="EY50" s="76">
        <v>132</v>
      </c>
      <c r="EZ50" s="76">
        <v>106</v>
      </c>
      <c r="FA50" s="76">
        <v>114</v>
      </c>
      <c r="FB50" s="76">
        <v>116</v>
      </c>
      <c r="FC50" s="76">
        <v>163</v>
      </c>
      <c r="FD50" s="76">
        <v>109</v>
      </c>
      <c r="FE50" s="76">
        <v>122</v>
      </c>
      <c r="FF50" s="76">
        <v>120</v>
      </c>
      <c r="FG50" s="76">
        <v>129</v>
      </c>
      <c r="FH50" s="76">
        <v>153</v>
      </c>
      <c r="FI50" s="76">
        <v>134</v>
      </c>
      <c r="FJ50" s="76">
        <v>104</v>
      </c>
      <c r="FK50" s="76">
        <v>117</v>
      </c>
      <c r="FL50" s="76">
        <v>128</v>
      </c>
      <c r="FM50" s="76">
        <v>110</v>
      </c>
      <c r="FN50" s="76">
        <v>117</v>
      </c>
      <c r="FO50" s="76">
        <v>118</v>
      </c>
      <c r="FP50" s="76">
        <v>120</v>
      </c>
      <c r="FQ50" s="76">
        <v>115</v>
      </c>
      <c r="FR50" s="76">
        <v>130</v>
      </c>
      <c r="FS50" s="76">
        <v>110</v>
      </c>
      <c r="FT50" s="76">
        <v>116</v>
      </c>
      <c r="FU50" s="76">
        <v>116</v>
      </c>
      <c r="FV50" s="76">
        <v>164</v>
      </c>
      <c r="FW50" s="76">
        <v>108</v>
      </c>
      <c r="FX50" s="76">
        <v>129</v>
      </c>
      <c r="FY50" s="76">
        <v>113</v>
      </c>
      <c r="FZ50" s="76">
        <v>125</v>
      </c>
      <c r="GA50" s="76">
        <v>148</v>
      </c>
      <c r="GB50" s="76">
        <v>132</v>
      </c>
      <c r="GC50" s="76">
        <v>109</v>
      </c>
      <c r="GD50" s="76">
        <v>115</v>
      </c>
      <c r="GE50" s="76">
        <v>116</v>
      </c>
      <c r="GF50" s="76">
        <v>100</v>
      </c>
      <c r="GG50" s="76">
        <v>99</v>
      </c>
      <c r="GH50" s="76">
        <v>105</v>
      </c>
      <c r="GI50" s="76">
        <v>147</v>
      </c>
      <c r="GJ50" s="76">
        <v>119</v>
      </c>
      <c r="GK50" s="76">
        <v>103</v>
      </c>
      <c r="GL50" s="76">
        <v>118</v>
      </c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145</v>
      </c>
      <c r="CT51" s="62">
        <v>145</v>
      </c>
      <c r="CU51" s="62">
        <v>145</v>
      </c>
      <c r="CV51" s="62">
        <v>111</v>
      </c>
      <c r="CW51" s="62">
        <v>111</v>
      </c>
      <c r="CX51" s="62">
        <v>111</v>
      </c>
      <c r="CY51" s="62">
        <v>111</v>
      </c>
      <c r="CZ51" s="62">
        <v>111</v>
      </c>
      <c r="DA51" s="62">
        <v>111</v>
      </c>
      <c r="DB51" s="62">
        <v>145</v>
      </c>
      <c r="DC51" s="62">
        <v>145</v>
      </c>
      <c r="DD51" s="62">
        <v>145</v>
      </c>
      <c r="DE51" s="62">
        <v>111</v>
      </c>
      <c r="DF51" s="62">
        <v>145</v>
      </c>
      <c r="DG51" s="62">
        <v>145</v>
      </c>
      <c r="DH51" s="62">
        <v>111</v>
      </c>
      <c r="DI51" s="62">
        <v>111</v>
      </c>
      <c r="DJ51" s="62">
        <v>145</v>
      </c>
      <c r="DK51" s="62">
        <v>111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138</v>
      </c>
      <c r="DY51" s="76">
        <v>37</v>
      </c>
      <c r="DZ51" s="76">
        <v>37</v>
      </c>
      <c r="EA51" s="76">
        <v>37</v>
      </c>
      <c r="EB51" s="76">
        <v>37</v>
      </c>
      <c r="EC51" s="76">
        <v>37</v>
      </c>
      <c r="ED51" s="76">
        <v>37</v>
      </c>
      <c r="EE51" s="76">
        <v>37</v>
      </c>
      <c r="EF51" s="76">
        <v>37</v>
      </c>
      <c r="EG51" s="76">
        <v>37</v>
      </c>
      <c r="EH51" s="76">
        <v>37</v>
      </c>
      <c r="EI51" s="76">
        <v>37</v>
      </c>
      <c r="EJ51" s="76">
        <v>37</v>
      </c>
      <c r="EK51" s="76">
        <v>37</v>
      </c>
      <c r="EL51" s="76">
        <v>37</v>
      </c>
      <c r="EM51" s="76">
        <v>37</v>
      </c>
      <c r="EN51" s="76">
        <v>37</v>
      </c>
      <c r="EO51" s="76">
        <v>37</v>
      </c>
      <c r="EP51" s="76">
        <v>37</v>
      </c>
      <c r="EQ51" s="76">
        <v>37</v>
      </c>
      <c r="ER51" s="76">
        <v>37</v>
      </c>
      <c r="ES51" s="76">
        <v>37</v>
      </c>
      <c r="ET51" s="76">
        <v>37</v>
      </c>
      <c r="EU51" s="76">
        <v>37</v>
      </c>
      <c r="EV51" s="76">
        <v>37</v>
      </c>
      <c r="EW51" s="76">
        <v>37</v>
      </c>
      <c r="EX51" s="76">
        <v>37</v>
      </c>
      <c r="EY51" s="76">
        <v>37</v>
      </c>
      <c r="EZ51" s="76">
        <v>37</v>
      </c>
      <c r="FA51" s="76">
        <v>37</v>
      </c>
      <c r="FB51" s="76">
        <v>37</v>
      </c>
      <c r="FC51" s="76">
        <v>37</v>
      </c>
      <c r="FD51" s="76">
        <v>37</v>
      </c>
      <c r="FE51" s="76">
        <v>37</v>
      </c>
      <c r="FF51" s="76">
        <v>37</v>
      </c>
      <c r="FG51" s="76">
        <v>37</v>
      </c>
      <c r="FH51" s="76">
        <v>37</v>
      </c>
      <c r="FI51" s="76">
        <v>37</v>
      </c>
      <c r="FJ51" s="76">
        <v>37</v>
      </c>
      <c r="FK51" s="76">
        <v>37</v>
      </c>
      <c r="FL51" s="76">
        <v>37</v>
      </c>
      <c r="FM51" s="76">
        <v>37</v>
      </c>
      <c r="FN51" s="76">
        <v>37</v>
      </c>
      <c r="FO51" s="76">
        <v>37</v>
      </c>
      <c r="FP51" s="76">
        <v>37</v>
      </c>
      <c r="FQ51" s="76">
        <v>37</v>
      </c>
      <c r="FR51" s="76">
        <v>37</v>
      </c>
      <c r="FS51" s="76">
        <v>37</v>
      </c>
      <c r="FT51" s="76">
        <v>37</v>
      </c>
      <c r="FU51" s="76">
        <v>37</v>
      </c>
      <c r="FV51" s="76">
        <v>37</v>
      </c>
      <c r="FW51" s="76">
        <v>37</v>
      </c>
      <c r="FX51" s="76">
        <v>37</v>
      </c>
      <c r="FY51" s="76">
        <v>37</v>
      </c>
      <c r="FZ51" s="76">
        <v>37</v>
      </c>
      <c r="GA51" s="76">
        <v>37</v>
      </c>
      <c r="GB51" s="76">
        <v>37</v>
      </c>
      <c r="GC51" s="76">
        <v>37</v>
      </c>
      <c r="GD51" s="76">
        <v>34</v>
      </c>
      <c r="GE51" s="76">
        <v>34</v>
      </c>
      <c r="GF51" s="76">
        <v>34</v>
      </c>
      <c r="GG51" s="76">
        <v>34</v>
      </c>
      <c r="GH51" s="76">
        <v>34</v>
      </c>
      <c r="GI51" s="76">
        <v>34</v>
      </c>
      <c r="GJ51" s="76">
        <v>34</v>
      </c>
      <c r="GK51" s="76">
        <v>34</v>
      </c>
      <c r="GL51" s="76">
        <v>34</v>
      </c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3.1379310344827585</v>
      </c>
      <c r="CT52" s="62">
        <v>3.4482758620689653</v>
      </c>
      <c r="CU52" s="62">
        <v>3.0344827586206895</v>
      </c>
      <c r="CV52" s="62">
        <v>3.3153153153153152</v>
      </c>
      <c r="CW52" s="62">
        <v>3.2432432432432434</v>
      </c>
      <c r="CX52" s="62">
        <v>3.2972972972972974</v>
      </c>
      <c r="CY52" s="62">
        <v>3.0360360360360361</v>
      </c>
      <c r="CZ52" s="62">
        <v>3.5765765765765765</v>
      </c>
      <c r="DA52" s="62">
        <v>2.9189189189189189</v>
      </c>
      <c r="DB52" s="62">
        <v>3.0965517241379312</v>
      </c>
      <c r="DC52" s="62">
        <v>3.103448275862069</v>
      </c>
      <c r="DD52" s="62">
        <v>4.3241379310344827</v>
      </c>
      <c r="DE52" s="62">
        <v>3.0360360360360361</v>
      </c>
      <c r="DF52" s="62">
        <v>3.4068965517241381</v>
      </c>
      <c r="DG52" s="62">
        <v>3.1172413793103448</v>
      </c>
      <c r="DH52" s="62">
        <v>3.4684684684684686</v>
      </c>
      <c r="DI52" s="62">
        <v>4.1351351351351351</v>
      </c>
      <c r="DJ52" s="62">
        <v>3.6206896551724137</v>
      </c>
      <c r="DK52" s="62">
        <v>2.954954954954955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139</v>
      </c>
      <c r="DY52" s="76">
        <v>3.1081081081081079</v>
      </c>
      <c r="DZ52" s="76">
        <v>3.4324324324324325</v>
      </c>
      <c r="EA52" s="76">
        <v>3.1621621621621623</v>
      </c>
      <c r="EB52" s="76">
        <v>3.2702702702702702</v>
      </c>
      <c r="EC52" s="76">
        <v>3.2702702702702702</v>
      </c>
      <c r="ED52" s="76">
        <v>3.2972972972972974</v>
      </c>
      <c r="EE52" s="76">
        <v>2.9729729729729728</v>
      </c>
      <c r="EF52" s="76">
        <v>3.6486486486486487</v>
      </c>
      <c r="EG52" s="76">
        <v>2.9189189189189189</v>
      </c>
      <c r="EH52" s="76">
        <v>3.2432432432432434</v>
      </c>
      <c r="EI52" s="76">
        <v>3.0540540540540539</v>
      </c>
      <c r="EJ52" s="76">
        <v>4.1351351351351351</v>
      </c>
      <c r="EK52" s="76">
        <v>3.2432432432432434</v>
      </c>
      <c r="EL52" s="76">
        <v>3.3513513513513513</v>
      </c>
      <c r="EM52" s="76">
        <v>3.1351351351351351</v>
      </c>
      <c r="EN52" s="76">
        <v>3.5405405405405403</v>
      </c>
      <c r="EO52" s="76">
        <v>4.2702702702702702</v>
      </c>
      <c r="EP52" s="76">
        <v>3.810810810810811</v>
      </c>
      <c r="EQ52" s="76">
        <v>3.1081081081081079</v>
      </c>
      <c r="ER52" s="76">
        <v>2.9189189189189189</v>
      </c>
      <c r="ES52" s="76">
        <v>3.4864864864864864</v>
      </c>
      <c r="ET52" s="76">
        <v>3.0540540540540539</v>
      </c>
      <c r="EU52" s="76">
        <v>3.5135135135135136</v>
      </c>
      <c r="EV52" s="76">
        <v>3.2702702702702702</v>
      </c>
      <c r="EW52" s="76">
        <v>3.3513513513513513</v>
      </c>
      <c r="EX52" s="76">
        <v>3.0270270270270272</v>
      </c>
      <c r="EY52" s="76">
        <v>3.5675675675675675</v>
      </c>
      <c r="EZ52" s="76">
        <v>2.8648648648648649</v>
      </c>
      <c r="FA52" s="76">
        <v>3.0810810810810811</v>
      </c>
      <c r="FB52" s="76">
        <v>3.1351351351351351</v>
      </c>
      <c r="FC52" s="76">
        <v>4.4054054054054053</v>
      </c>
      <c r="FD52" s="76">
        <v>2.9459459459459461</v>
      </c>
      <c r="FE52" s="76">
        <v>3.2972972972972974</v>
      </c>
      <c r="FF52" s="76">
        <v>3.2432432432432434</v>
      </c>
      <c r="FG52" s="76">
        <v>3.4864864864864864</v>
      </c>
      <c r="FH52" s="76">
        <v>4.1351351351351351</v>
      </c>
      <c r="FI52" s="76">
        <v>3.6216216216216215</v>
      </c>
      <c r="FJ52" s="76">
        <v>2.810810810810811</v>
      </c>
      <c r="FK52" s="76">
        <v>3.1621621621621623</v>
      </c>
      <c r="FL52" s="76">
        <v>3.4594594594594597</v>
      </c>
      <c r="FM52" s="76">
        <v>2.9729729729729728</v>
      </c>
      <c r="FN52" s="76">
        <v>3.1621621621621623</v>
      </c>
      <c r="FO52" s="76">
        <v>3.189189189189189</v>
      </c>
      <c r="FP52" s="76">
        <v>3.2432432432432434</v>
      </c>
      <c r="FQ52" s="76">
        <v>3.1081081081081079</v>
      </c>
      <c r="FR52" s="76">
        <v>3.5135135135135136</v>
      </c>
      <c r="FS52" s="76">
        <v>2.9729729729729728</v>
      </c>
      <c r="FT52" s="76">
        <v>3.1351351351351351</v>
      </c>
      <c r="FU52" s="76">
        <v>3.1351351351351351</v>
      </c>
      <c r="FV52" s="76">
        <v>4.4324324324324325</v>
      </c>
      <c r="FW52" s="76">
        <v>2.9189189189189189</v>
      </c>
      <c r="FX52" s="76">
        <v>3.4864864864864864</v>
      </c>
      <c r="FY52" s="76">
        <v>3.0540540540540539</v>
      </c>
      <c r="FZ52" s="76">
        <v>3.3783783783783785</v>
      </c>
      <c r="GA52" s="76">
        <v>4</v>
      </c>
      <c r="GB52" s="76">
        <v>3.5675675675675675</v>
      </c>
      <c r="GC52" s="76">
        <v>2.9459459459459461</v>
      </c>
      <c r="GD52" s="76">
        <v>3.3823529411764706</v>
      </c>
      <c r="GE52" s="76">
        <v>3.4117647058823528</v>
      </c>
      <c r="GF52" s="76">
        <v>2.9411764705882355</v>
      </c>
      <c r="GG52" s="76">
        <v>2.9117647058823528</v>
      </c>
      <c r="GH52" s="76">
        <v>3.0882352941176472</v>
      </c>
      <c r="GI52" s="76">
        <v>4.3235294117647056</v>
      </c>
      <c r="GJ52" s="76">
        <v>3.5</v>
      </c>
      <c r="GK52" s="76">
        <v>3.0294117647058822</v>
      </c>
      <c r="GL52" s="76">
        <v>3.4705882352941178</v>
      </c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657</v>
      </c>
      <c r="CT53" s="62">
        <v>726</v>
      </c>
      <c r="CU53" s="62">
        <v>659</v>
      </c>
      <c r="CV53" s="62">
        <v>601</v>
      </c>
      <c r="CW53" s="62">
        <v>577</v>
      </c>
      <c r="CX53" s="62">
        <v>608</v>
      </c>
      <c r="CY53" s="62">
        <v>564</v>
      </c>
      <c r="CZ53" s="62">
        <v>660</v>
      </c>
      <c r="DA53" s="62">
        <v>543</v>
      </c>
      <c r="DB53" s="62">
        <v>675</v>
      </c>
      <c r="DC53" s="62">
        <v>641</v>
      </c>
      <c r="DD53" s="62">
        <v>940</v>
      </c>
      <c r="DE53" s="62">
        <v>554</v>
      </c>
      <c r="DF53" s="62">
        <v>739</v>
      </c>
      <c r="DG53" s="62">
        <v>660</v>
      </c>
      <c r="DH53" s="62">
        <v>656</v>
      </c>
      <c r="DI53" s="62">
        <v>761</v>
      </c>
      <c r="DJ53" s="62">
        <v>786</v>
      </c>
      <c r="DK53" s="62">
        <v>563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84</v>
      </c>
      <c r="DY53" s="76">
        <v>189</v>
      </c>
      <c r="DZ53" s="76">
        <v>212</v>
      </c>
      <c r="EA53" s="76">
        <v>197</v>
      </c>
      <c r="EB53" s="76">
        <v>198</v>
      </c>
      <c r="EC53" s="76">
        <v>198</v>
      </c>
      <c r="ED53" s="76">
        <v>206</v>
      </c>
      <c r="EE53" s="76">
        <v>196</v>
      </c>
      <c r="EF53" s="76">
        <v>224</v>
      </c>
      <c r="EG53" s="76">
        <v>186</v>
      </c>
      <c r="EH53" s="76">
        <v>199</v>
      </c>
      <c r="EI53" s="76">
        <v>181</v>
      </c>
      <c r="EJ53" s="76">
        <v>269</v>
      </c>
      <c r="EK53" s="76">
        <v>195</v>
      </c>
      <c r="EL53" s="76">
        <v>206</v>
      </c>
      <c r="EM53" s="76">
        <v>192</v>
      </c>
      <c r="EN53" s="76">
        <v>226</v>
      </c>
      <c r="EO53" s="76">
        <v>267</v>
      </c>
      <c r="EP53" s="76">
        <v>233</v>
      </c>
      <c r="EQ53" s="76">
        <v>195</v>
      </c>
      <c r="ER53" s="76">
        <v>184</v>
      </c>
      <c r="ES53" s="76">
        <v>208</v>
      </c>
      <c r="ET53" s="76">
        <v>190</v>
      </c>
      <c r="EU53" s="76">
        <v>207</v>
      </c>
      <c r="EV53" s="76">
        <v>196</v>
      </c>
      <c r="EW53" s="76">
        <v>212</v>
      </c>
      <c r="EX53" s="76">
        <v>185</v>
      </c>
      <c r="EY53" s="76">
        <v>225</v>
      </c>
      <c r="EZ53" s="76">
        <v>177</v>
      </c>
      <c r="FA53" s="76">
        <v>199</v>
      </c>
      <c r="FB53" s="76">
        <v>186</v>
      </c>
      <c r="FC53" s="76">
        <v>278</v>
      </c>
      <c r="FD53" s="76">
        <v>182</v>
      </c>
      <c r="FE53" s="76">
        <v>216</v>
      </c>
      <c r="FF53" s="76">
        <v>198</v>
      </c>
      <c r="FG53" s="76">
        <v>230</v>
      </c>
      <c r="FH53" s="76">
        <v>253</v>
      </c>
      <c r="FI53" s="76">
        <v>232</v>
      </c>
      <c r="FJ53" s="76">
        <v>182</v>
      </c>
      <c r="FK53" s="76">
        <v>184</v>
      </c>
      <c r="FL53" s="76">
        <v>206</v>
      </c>
      <c r="FM53" s="76">
        <v>186</v>
      </c>
      <c r="FN53" s="76">
        <v>196</v>
      </c>
      <c r="FO53" s="76">
        <v>183</v>
      </c>
      <c r="FP53" s="76">
        <v>190</v>
      </c>
      <c r="FQ53" s="76">
        <v>183</v>
      </c>
      <c r="FR53" s="76">
        <v>211</v>
      </c>
      <c r="FS53" s="76">
        <v>180</v>
      </c>
      <c r="FT53" s="76">
        <v>190</v>
      </c>
      <c r="FU53" s="76">
        <v>182</v>
      </c>
      <c r="FV53" s="76">
        <v>264</v>
      </c>
      <c r="FW53" s="76">
        <v>177</v>
      </c>
      <c r="FX53" s="76">
        <v>212</v>
      </c>
      <c r="FY53" s="76">
        <v>181</v>
      </c>
      <c r="FZ53" s="76">
        <v>200</v>
      </c>
      <c r="GA53" s="76">
        <v>241</v>
      </c>
      <c r="GB53" s="76">
        <v>217</v>
      </c>
      <c r="GC53" s="76">
        <v>186</v>
      </c>
      <c r="GD53" s="76">
        <v>100</v>
      </c>
      <c r="GE53" s="76">
        <v>100</v>
      </c>
      <c r="GF53" s="76">
        <v>86</v>
      </c>
      <c r="GG53" s="76">
        <v>87</v>
      </c>
      <c r="GH53" s="76">
        <v>92</v>
      </c>
      <c r="GI53" s="76">
        <v>129</v>
      </c>
      <c r="GJ53" s="76">
        <v>105</v>
      </c>
      <c r="GK53" s="76">
        <v>89</v>
      </c>
      <c r="GL53" s="76">
        <v>104</v>
      </c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208</v>
      </c>
      <c r="CT54" s="62">
        <v>208</v>
      </c>
      <c r="CU54" s="62">
        <v>208</v>
      </c>
      <c r="CV54" s="62">
        <v>178</v>
      </c>
      <c r="CW54" s="62">
        <v>178</v>
      </c>
      <c r="CX54" s="62">
        <v>178</v>
      </c>
      <c r="CY54" s="62">
        <v>178</v>
      </c>
      <c r="CZ54" s="62">
        <v>178</v>
      </c>
      <c r="DA54" s="62">
        <v>178</v>
      </c>
      <c r="DB54" s="62">
        <v>208</v>
      </c>
      <c r="DC54" s="62">
        <v>208</v>
      </c>
      <c r="DD54" s="62">
        <v>208</v>
      </c>
      <c r="DE54" s="62">
        <v>178</v>
      </c>
      <c r="DF54" s="62">
        <v>208</v>
      </c>
      <c r="DG54" s="62">
        <v>208</v>
      </c>
      <c r="DH54" s="62">
        <v>178</v>
      </c>
      <c r="DI54" s="62">
        <v>178</v>
      </c>
      <c r="DJ54" s="62">
        <v>208</v>
      </c>
      <c r="DK54" s="62">
        <v>178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85</v>
      </c>
      <c r="DY54" s="76">
        <v>60</v>
      </c>
      <c r="DZ54" s="76">
        <v>60</v>
      </c>
      <c r="EA54" s="76">
        <v>60</v>
      </c>
      <c r="EB54" s="76">
        <v>60</v>
      </c>
      <c r="EC54" s="76">
        <v>60</v>
      </c>
      <c r="ED54" s="76">
        <v>60</v>
      </c>
      <c r="EE54" s="76">
        <v>60</v>
      </c>
      <c r="EF54" s="76">
        <v>60</v>
      </c>
      <c r="EG54" s="76">
        <v>60</v>
      </c>
      <c r="EH54" s="76">
        <v>60</v>
      </c>
      <c r="EI54" s="76">
        <v>60</v>
      </c>
      <c r="EJ54" s="76">
        <v>60</v>
      </c>
      <c r="EK54" s="76">
        <v>60</v>
      </c>
      <c r="EL54" s="76">
        <v>60</v>
      </c>
      <c r="EM54" s="76">
        <v>60</v>
      </c>
      <c r="EN54" s="76">
        <v>60</v>
      </c>
      <c r="EO54" s="76">
        <v>60</v>
      </c>
      <c r="EP54" s="76">
        <v>60</v>
      </c>
      <c r="EQ54" s="76">
        <v>60</v>
      </c>
      <c r="ER54" s="76">
        <v>60</v>
      </c>
      <c r="ES54" s="76">
        <v>60</v>
      </c>
      <c r="ET54" s="76">
        <v>60</v>
      </c>
      <c r="EU54" s="76">
        <v>60</v>
      </c>
      <c r="EV54" s="76">
        <v>60</v>
      </c>
      <c r="EW54" s="76">
        <v>60</v>
      </c>
      <c r="EX54" s="76">
        <v>60</v>
      </c>
      <c r="EY54" s="76">
        <v>60</v>
      </c>
      <c r="EZ54" s="76">
        <v>60</v>
      </c>
      <c r="FA54" s="76">
        <v>60</v>
      </c>
      <c r="FB54" s="76">
        <v>60</v>
      </c>
      <c r="FC54" s="76">
        <v>60</v>
      </c>
      <c r="FD54" s="76">
        <v>60</v>
      </c>
      <c r="FE54" s="76">
        <v>60</v>
      </c>
      <c r="FF54" s="76">
        <v>60</v>
      </c>
      <c r="FG54" s="76">
        <v>60</v>
      </c>
      <c r="FH54" s="76">
        <v>60</v>
      </c>
      <c r="FI54" s="76">
        <v>60</v>
      </c>
      <c r="FJ54" s="76">
        <v>60</v>
      </c>
      <c r="FK54" s="76">
        <v>58</v>
      </c>
      <c r="FL54" s="76">
        <v>58</v>
      </c>
      <c r="FM54" s="76">
        <v>58</v>
      </c>
      <c r="FN54" s="76">
        <v>58</v>
      </c>
      <c r="FO54" s="76">
        <v>58</v>
      </c>
      <c r="FP54" s="76">
        <v>58</v>
      </c>
      <c r="FQ54" s="76">
        <v>58</v>
      </c>
      <c r="FR54" s="76">
        <v>58</v>
      </c>
      <c r="FS54" s="76">
        <v>58</v>
      </c>
      <c r="FT54" s="76">
        <v>58</v>
      </c>
      <c r="FU54" s="76">
        <v>58</v>
      </c>
      <c r="FV54" s="76">
        <v>58</v>
      </c>
      <c r="FW54" s="76">
        <v>58</v>
      </c>
      <c r="FX54" s="76">
        <v>58</v>
      </c>
      <c r="FY54" s="76">
        <v>58</v>
      </c>
      <c r="FZ54" s="76">
        <v>58</v>
      </c>
      <c r="GA54" s="76">
        <v>58</v>
      </c>
      <c r="GB54" s="76">
        <v>58</v>
      </c>
      <c r="GC54" s="76">
        <v>58</v>
      </c>
      <c r="GD54" s="76">
        <v>30</v>
      </c>
      <c r="GE54" s="76">
        <v>30</v>
      </c>
      <c r="GF54" s="76">
        <v>30</v>
      </c>
      <c r="GG54" s="76">
        <v>30</v>
      </c>
      <c r="GH54" s="76">
        <v>30</v>
      </c>
      <c r="GI54" s="76">
        <v>30</v>
      </c>
      <c r="GJ54" s="76">
        <v>30</v>
      </c>
      <c r="GK54" s="76">
        <v>30</v>
      </c>
      <c r="GL54" s="76">
        <v>30</v>
      </c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3.1586538461538463</v>
      </c>
      <c r="CT55" s="62">
        <v>3.4903846153846154</v>
      </c>
      <c r="CU55" s="62">
        <v>3.1682692307692308</v>
      </c>
      <c r="CV55" s="62">
        <v>3.3764044943820224</v>
      </c>
      <c r="CW55" s="62">
        <v>3.2415730337078652</v>
      </c>
      <c r="CX55" s="62">
        <v>3.4157303370786516</v>
      </c>
      <c r="CY55" s="62">
        <v>3.1685393258426968</v>
      </c>
      <c r="CZ55" s="62">
        <v>3.707865168539326</v>
      </c>
      <c r="DA55" s="62">
        <v>3.0505617977528088</v>
      </c>
      <c r="DB55" s="62">
        <v>3.2451923076923075</v>
      </c>
      <c r="DC55" s="62">
        <v>3.0817307692307692</v>
      </c>
      <c r="DD55" s="62">
        <v>4.5192307692307692</v>
      </c>
      <c r="DE55" s="62">
        <v>3.1123595505617976</v>
      </c>
      <c r="DF55" s="62">
        <v>3.5528846153846154</v>
      </c>
      <c r="DG55" s="62">
        <v>3.1730769230769229</v>
      </c>
      <c r="DH55" s="62">
        <v>3.6853932584269664</v>
      </c>
      <c r="DI55" s="62">
        <v>4.2752808988764048</v>
      </c>
      <c r="DJ55" s="62">
        <v>3.7788461538461537</v>
      </c>
      <c r="DK55" s="62">
        <v>3.1629213483146068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86</v>
      </c>
      <c r="DY55" s="76">
        <v>3.15</v>
      </c>
      <c r="DZ55" s="76">
        <v>3.5333333333333332</v>
      </c>
      <c r="EA55" s="76">
        <v>3.2833333333333332</v>
      </c>
      <c r="EB55" s="76">
        <v>3.3</v>
      </c>
      <c r="EC55" s="76">
        <v>3.3</v>
      </c>
      <c r="ED55" s="76">
        <v>3.4333333333333331</v>
      </c>
      <c r="EE55" s="76">
        <v>3.2666666666666666</v>
      </c>
      <c r="EF55" s="76">
        <v>3.7333333333333334</v>
      </c>
      <c r="EG55" s="76">
        <v>3.1</v>
      </c>
      <c r="EH55" s="76">
        <v>3.3166666666666669</v>
      </c>
      <c r="EI55" s="76">
        <v>3.0166666666666666</v>
      </c>
      <c r="EJ55" s="76">
        <v>4.4833333333333334</v>
      </c>
      <c r="EK55" s="76">
        <v>3.25</v>
      </c>
      <c r="EL55" s="76">
        <v>3.4333333333333331</v>
      </c>
      <c r="EM55" s="76">
        <v>3.2</v>
      </c>
      <c r="EN55" s="76">
        <v>3.7666666666666666</v>
      </c>
      <c r="EO55" s="76">
        <v>4.45</v>
      </c>
      <c r="EP55" s="76">
        <v>3.8833333333333333</v>
      </c>
      <c r="EQ55" s="76">
        <v>3.25</v>
      </c>
      <c r="ER55" s="76">
        <v>3.0666666666666669</v>
      </c>
      <c r="ES55" s="76">
        <v>3.4666666666666668</v>
      </c>
      <c r="ET55" s="76">
        <v>3.1666666666666665</v>
      </c>
      <c r="EU55" s="76">
        <v>3.45</v>
      </c>
      <c r="EV55" s="76">
        <v>3.2666666666666666</v>
      </c>
      <c r="EW55" s="76">
        <v>3.5333333333333332</v>
      </c>
      <c r="EX55" s="76">
        <v>3.0833333333333335</v>
      </c>
      <c r="EY55" s="76">
        <v>3.75</v>
      </c>
      <c r="EZ55" s="76">
        <v>2.95</v>
      </c>
      <c r="FA55" s="76">
        <v>3.3166666666666669</v>
      </c>
      <c r="FB55" s="76">
        <v>3.1</v>
      </c>
      <c r="FC55" s="76">
        <v>4.6333333333333337</v>
      </c>
      <c r="FD55" s="76">
        <v>3.0333333333333332</v>
      </c>
      <c r="FE55" s="76">
        <v>3.6</v>
      </c>
      <c r="FF55" s="76">
        <v>3.3</v>
      </c>
      <c r="FG55" s="76">
        <v>3.8333333333333335</v>
      </c>
      <c r="FH55" s="76">
        <v>4.2166666666666668</v>
      </c>
      <c r="FI55" s="76">
        <v>3.8666666666666667</v>
      </c>
      <c r="FJ55" s="76">
        <v>3.0333333333333332</v>
      </c>
      <c r="FK55" s="76">
        <v>3.1724137931034484</v>
      </c>
      <c r="FL55" s="76">
        <v>3.5517241379310347</v>
      </c>
      <c r="FM55" s="76">
        <v>3.2068965517241379</v>
      </c>
      <c r="FN55" s="76">
        <v>3.3793103448275863</v>
      </c>
      <c r="FO55" s="76">
        <v>3.1551724137931036</v>
      </c>
      <c r="FP55" s="76">
        <v>3.2758620689655173</v>
      </c>
      <c r="FQ55" s="76">
        <v>3.1551724137931036</v>
      </c>
      <c r="FR55" s="76">
        <v>3.6379310344827585</v>
      </c>
      <c r="FS55" s="76">
        <v>3.103448275862069</v>
      </c>
      <c r="FT55" s="76">
        <v>3.2758620689655173</v>
      </c>
      <c r="FU55" s="76">
        <v>3.1379310344827585</v>
      </c>
      <c r="FV55" s="76">
        <v>4.5517241379310347</v>
      </c>
      <c r="FW55" s="76">
        <v>3.0517241379310347</v>
      </c>
      <c r="FX55" s="76">
        <v>3.6551724137931036</v>
      </c>
      <c r="FY55" s="76">
        <v>3.1206896551724137</v>
      </c>
      <c r="FZ55" s="76">
        <v>3.4482758620689653</v>
      </c>
      <c r="GA55" s="76">
        <v>4.1551724137931032</v>
      </c>
      <c r="GB55" s="76">
        <v>3.7413793103448274</v>
      </c>
      <c r="GC55" s="76">
        <v>3.2068965517241379</v>
      </c>
      <c r="GD55" s="76">
        <v>3.3333333333333335</v>
      </c>
      <c r="GE55" s="76">
        <v>3.3333333333333335</v>
      </c>
      <c r="GF55" s="76">
        <v>2.8666666666666667</v>
      </c>
      <c r="GG55" s="76">
        <v>2.9</v>
      </c>
      <c r="GH55" s="76">
        <v>3.0666666666666669</v>
      </c>
      <c r="GI55" s="76">
        <v>4.3</v>
      </c>
      <c r="GJ55" s="76">
        <v>3.5</v>
      </c>
      <c r="GK55" s="76">
        <v>2.9666666666666668</v>
      </c>
      <c r="GL55" s="76">
        <v>3.4666666666666668</v>
      </c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96</v>
      </c>
      <c r="CT56" s="62">
        <v>103</v>
      </c>
      <c r="CU56" s="62">
        <v>90</v>
      </c>
      <c r="CV56" s="62">
        <v>80</v>
      </c>
      <c r="CW56" s="62">
        <v>80</v>
      </c>
      <c r="CX56" s="62">
        <v>79</v>
      </c>
      <c r="CY56" s="62">
        <v>68</v>
      </c>
      <c r="CZ56" s="62">
        <v>86</v>
      </c>
      <c r="DA56" s="62">
        <v>62</v>
      </c>
      <c r="DB56" s="62">
        <v>83</v>
      </c>
      <c r="DC56" s="62">
        <v>87</v>
      </c>
      <c r="DD56" s="62">
        <v>122</v>
      </c>
      <c r="DE56" s="62">
        <v>74</v>
      </c>
      <c r="DF56" s="62">
        <v>92</v>
      </c>
      <c r="DG56" s="62">
        <v>91</v>
      </c>
      <c r="DH56" s="62">
        <v>81</v>
      </c>
      <c r="DI56" s="62">
        <v>99</v>
      </c>
      <c r="DJ56" s="62">
        <v>100</v>
      </c>
      <c r="DK56" s="62">
        <v>70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87</v>
      </c>
      <c r="DY56" s="76">
        <v>26</v>
      </c>
      <c r="DZ56" s="76">
        <v>28</v>
      </c>
      <c r="EA56" s="76">
        <v>25</v>
      </c>
      <c r="EB56" s="76">
        <v>27</v>
      </c>
      <c r="EC56" s="76">
        <v>27</v>
      </c>
      <c r="ED56" s="76">
        <v>26</v>
      </c>
      <c r="EE56" s="76">
        <v>22</v>
      </c>
      <c r="EF56" s="76">
        <v>32</v>
      </c>
      <c r="EG56" s="76">
        <v>23</v>
      </c>
      <c r="EH56" s="76">
        <v>26</v>
      </c>
      <c r="EI56" s="76">
        <v>25</v>
      </c>
      <c r="EJ56" s="76">
        <v>32</v>
      </c>
      <c r="EK56" s="76">
        <v>26</v>
      </c>
      <c r="EL56" s="76">
        <v>28</v>
      </c>
      <c r="EM56" s="76">
        <v>26</v>
      </c>
      <c r="EN56" s="76">
        <v>27</v>
      </c>
      <c r="EO56" s="76">
        <v>33</v>
      </c>
      <c r="EP56" s="76">
        <v>30</v>
      </c>
      <c r="EQ56" s="76">
        <v>24</v>
      </c>
      <c r="ER56" s="76">
        <v>25</v>
      </c>
      <c r="ES56" s="76">
        <v>30</v>
      </c>
      <c r="ET56" s="76">
        <v>26</v>
      </c>
      <c r="EU56" s="76">
        <v>28</v>
      </c>
      <c r="EV56" s="76">
        <v>26</v>
      </c>
      <c r="EW56" s="76">
        <v>27</v>
      </c>
      <c r="EX56" s="76">
        <v>23</v>
      </c>
      <c r="EY56" s="76">
        <v>28</v>
      </c>
      <c r="EZ56" s="76">
        <v>21</v>
      </c>
      <c r="FA56" s="76">
        <v>20</v>
      </c>
      <c r="FB56" s="76">
        <v>25</v>
      </c>
      <c r="FC56" s="76">
        <v>36</v>
      </c>
      <c r="FD56" s="76">
        <v>23</v>
      </c>
      <c r="FE56" s="76">
        <v>26</v>
      </c>
      <c r="FF56" s="76">
        <v>26</v>
      </c>
      <c r="FG56" s="76">
        <v>25</v>
      </c>
      <c r="FH56" s="76">
        <v>33</v>
      </c>
      <c r="FI56" s="76">
        <v>27</v>
      </c>
      <c r="FJ56" s="76">
        <v>22</v>
      </c>
      <c r="FK56" s="76">
        <v>30</v>
      </c>
      <c r="FL56" s="76">
        <v>29</v>
      </c>
      <c r="FM56" s="76">
        <v>25</v>
      </c>
      <c r="FN56" s="76">
        <v>25</v>
      </c>
      <c r="FO56" s="76">
        <v>27</v>
      </c>
      <c r="FP56" s="76">
        <v>26</v>
      </c>
      <c r="FQ56" s="76">
        <v>23</v>
      </c>
      <c r="FR56" s="76">
        <v>26</v>
      </c>
      <c r="FS56" s="76">
        <v>18</v>
      </c>
      <c r="FT56" s="76">
        <v>25</v>
      </c>
      <c r="FU56" s="76">
        <v>24</v>
      </c>
      <c r="FV56" s="76">
        <v>36</v>
      </c>
      <c r="FW56" s="76">
        <v>25</v>
      </c>
      <c r="FX56" s="76">
        <v>24</v>
      </c>
      <c r="FY56" s="76">
        <v>25</v>
      </c>
      <c r="FZ56" s="76">
        <v>29</v>
      </c>
      <c r="GA56" s="76">
        <v>33</v>
      </c>
      <c r="GB56" s="76">
        <v>29</v>
      </c>
      <c r="GC56" s="76">
        <v>24</v>
      </c>
      <c r="GD56" s="76">
        <v>15</v>
      </c>
      <c r="GE56" s="76">
        <v>16</v>
      </c>
      <c r="GF56" s="76">
        <v>14</v>
      </c>
      <c r="GG56" s="76">
        <v>12</v>
      </c>
      <c r="GH56" s="76">
        <v>13</v>
      </c>
      <c r="GI56" s="76">
        <v>18</v>
      </c>
      <c r="GJ56" s="76">
        <v>14</v>
      </c>
      <c r="GK56" s="76">
        <v>14</v>
      </c>
      <c r="GL56" s="76">
        <v>14</v>
      </c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25</v>
      </c>
      <c r="CT57" s="62">
        <v>25</v>
      </c>
      <c r="CU57" s="62">
        <v>25</v>
      </c>
      <c r="CV57" s="62">
        <v>21</v>
      </c>
      <c r="CW57" s="62">
        <v>21</v>
      </c>
      <c r="CX57" s="62">
        <v>21</v>
      </c>
      <c r="CY57" s="62">
        <v>21</v>
      </c>
      <c r="CZ57" s="62">
        <v>21</v>
      </c>
      <c r="DA57" s="62">
        <v>21</v>
      </c>
      <c r="DB57" s="62">
        <v>25</v>
      </c>
      <c r="DC57" s="62">
        <v>25</v>
      </c>
      <c r="DD57" s="62">
        <v>25</v>
      </c>
      <c r="DE57" s="62">
        <v>21</v>
      </c>
      <c r="DF57" s="62">
        <v>25</v>
      </c>
      <c r="DG57" s="62">
        <v>25</v>
      </c>
      <c r="DH57" s="62">
        <v>21</v>
      </c>
      <c r="DI57" s="62">
        <v>21</v>
      </c>
      <c r="DJ57" s="62">
        <v>25</v>
      </c>
      <c r="DK57" s="62">
        <v>21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88</v>
      </c>
      <c r="DY57" s="76">
        <v>7</v>
      </c>
      <c r="DZ57" s="76">
        <v>7</v>
      </c>
      <c r="EA57" s="76">
        <v>7</v>
      </c>
      <c r="EB57" s="76">
        <v>7</v>
      </c>
      <c r="EC57" s="76">
        <v>7</v>
      </c>
      <c r="ED57" s="76">
        <v>7</v>
      </c>
      <c r="EE57" s="76">
        <v>7</v>
      </c>
      <c r="EF57" s="76">
        <v>7</v>
      </c>
      <c r="EG57" s="76">
        <v>7</v>
      </c>
      <c r="EH57" s="76">
        <v>7</v>
      </c>
      <c r="EI57" s="76">
        <v>7</v>
      </c>
      <c r="EJ57" s="76">
        <v>7</v>
      </c>
      <c r="EK57" s="76">
        <v>7</v>
      </c>
      <c r="EL57" s="76">
        <v>7</v>
      </c>
      <c r="EM57" s="76">
        <v>7</v>
      </c>
      <c r="EN57" s="76">
        <v>7</v>
      </c>
      <c r="EO57" s="76">
        <v>7</v>
      </c>
      <c r="EP57" s="76">
        <v>7</v>
      </c>
      <c r="EQ57" s="76">
        <v>7</v>
      </c>
      <c r="ER57" s="76">
        <v>7</v>
      </c>
      <c r="ES57" s="76">
        <v>7</v>
      </c>
      <c r="ET57" s="76">
        <v>7</v>
      </c>
      <c r="EU57" s="76">
        <v>7</v>
      </c>
      <c r="EV57" s="76">
        <v>7</v>
      </c>
      <c r="EW57" s="76">
        <v>7</v>
      </c>
      <c r="EX57" s="76">
        <v>7</v>
      </c>
      <c r="EY57" s="76">
        <v>7</v>
      </c>
      <c r="EZ57" s="76">
        <v>7</v>
      </c>
      <c r="FA57" s="76">
        <v>7</v>
      </c>
      <c r="FB57" s="76">
        <v>7</v>
      </c>
      <c r="FC57" s="76">
        <v>7</v>
      </c>
      <c r="FD57" s="76">
        <v>7</v>
      </c>
      <c r="FE57" s="76">
        <v>7</v>
      </c>
      <c r="FF57" s="76">
        <v>7</v>
      </c>
      <c r="FG57" s="76">
        <v>7</v>
      </c>
      <c r="FH57" s="76">
        <v>7</v>
      </c>
      <c r="FI57" s="76">
        <v>7</v>
      </c>
      <c r="FJ57" s="76">
        <v>7</v>
      </c>
      <c r="FK57" s="76">
        <v>7</v>
      </c>
      <c r="FL57" s="76">
        <v>7</v>
      </c>
      <c r="FM57" s="76">
        <v>7</v>
      </c>
      <c r="FN57" s="76">
        <v>7</v>
      </c>
      <c r="FO57" s="76">
        <v>7</v>
      </c>
      <c r="FP57" s="76">
        <v>7</v>
      </c>
      <c r="FQ57" s="76">
        <v>7</v>
      </c>
      <c r="FR57" s="76">
        <v>7</v>
      </c>
      <c r="FS57" s="76">
        <v>7</v>
      </c>
      <c r="FT57" s="76">
        <v>7</v>
      </c>
      <c r="FU57" s="76">
        <v>7</v>
      </c>
      <c r="FV57" s="76">
        <v>7</v>
      </c>
      <c r="FW57" s="76">
        <v>7</v>
      </c>
      <c r="FX57" s="76">
        <v>7</v>
      </c>
      <c r="FY57" s="76">
        <v>7</v>
      </c>
      <c r="FZ57" s="76">
        <v>7</v>
      </c>
      <c r="GA57" s="76">
        <v>7</v>
      </c>
      <c r="GB57" s="76">
        <v>7</v>
      </c>
      <c r="GC57" s="76">
        <v>7</v>
      </c>
      <c r="GD57" s="76">
        <v>4</v>
      </c>
      <c r="GE57" s="76">
        <v>4</v>
      </c>
      <c r="GF57" s="76">
        <v>4</v>
      </c>
      <c r="GG57" s="76">
        <v>4</v>
      </c>
      <c r="GH57" s="76">
        <v>4</v>
      </c>
      <c r="GI57" s="76">
        <v>4</v>
      </c>
      <c r="GJ57" s="76">
        <v>4</v>
      </c>
      <c r="GK57" s="76">
        <v>4</v>
      </c>
      <c r="GL57" s="76">
        <v>4</v>
      </c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3.84</v>
      </c>
      <c r="CT58" s="62">
        <v>4.12</v>
      </c>
      <c r="CU58" s="62">
        <v>3.6</v>
      </c>
      <c r="CV58" s="62">
        <v>3.8095238095238093</v>
      </c>
      <c r="CW58" s="62">
        <v>3.8095238095238093</v>
      </c>
      <c r="CX58" s="62">
        <v>3.7619047619047619</v>
      </c>
      <c r="CY58" s="62">
        <v>3.2380952380952381</v>
      </c>
      <c r="CZ58" s="62">
        <v>4.0952380952380949</v>
      </c>
      <c r="DA58" s="62">
        <v>2.9523809523809526</v>
      </c>
      <c r="DB58" s="62">
        <v>3.32</v>
      </c>
      <c r="DC58" s="62">
        <v>3.48</v>
      </c>
      <c r="DD58" s="62">
        <v>4.88</v>
      </c>
      <c r="DE58" s="62">
        <v>3.5238095238095237</v>
      </c>
      <c r="DF58" s="62">
        <v>3.68</v>
      </c>
      <c r="DG58" s="62">
        <v>3.64</v>
      </c>
      <c r="DH58" s="62">
        <v>3.8571428571428572</v>
      </c>
      <c r="DI58" s="62">
        <v>4.7142857142857144</v>
      </c>
      <c r="DJ58" s="62">
        <v>4</v>
      </c>
      <c r="DK58" s="62">
        <v>3.3333333333333335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89</v>
      </c>
      <c r="DY58" s="76">
        <v>3.7142857142857144</v>
      </c>
      <c r="DZ58" s="76">
        <v>4</v>
      </c>
      <c r="EA58" s="76">
        <v>3.5714285714285716</v>
      </c>
      <c r="EB58" s="76">
        <v>3.8571428571428572</v>
      </c>
      <c r="EC58" s="76">
        <v>3.8571428571428572</v>
      </c>
      <c r="ED58" s="76">
        <v>3.7142857142857144</v>
      </c>
      <c r="EE58" s="76">
        <v>3.1428571428571428</v>
      </c>
      <c r="EF58" s="76">
        <v>4.5714285714285712</v>
      </c>
      <c r="EG58" s="76">
        <v>3.2857142857142856</v>
      </c>
      <c r="EH58" s="76">
        <v>3.7142857142857144</v>
      </c>
      <c r="EI58" s="76">
        <v>3.5714285714285716</v>
      </c>
      <c r="EJ58" s="76">
        <v>4.5714285714285712</v>
      </c>
      <c r="EK58" s="76">
        <v>3.7142857142857144</v>
      </c>
      <c r="EL58" s="76">
        <v>4</v>
      </c>
      <c r="EM58" s="76">
        <v>3.7142857142857144</v>
      </c>
      <c r="EN58" s="76">
        <v>3.8571428571428572</v>
      </c>
      <c r="EO58" s="76">
        <v>4.7142857142857144</v>
      </c>
      <c r="EP58" s="76">
        <v>4.2857142857142856</v>
      </c>
      <c r="EQ58" s="76">
        <v>3.4285714285714284</v>
      </c>
      <c r="ER58" s="76">
        <v>3.5714285714285716</v>
      </c>
      <c r="ES58" s="76">
        <v>4.2857142857142856</v>
      </c>
      <c r="ET58" s="76">
        <v>3.7142857142857144</v>
      </c>
      <c r="EU58" s="76">
        <v>4</v>
      </c>
      <c r="EV58" s="76">
        <v>3.7142857142857144</v>
      </c>
      <c r="EW58" s="76">
        <v>3.8571428571428572</v>
      </c>
      <c r="EX58" s="76">
        <v>3.2857142857142856</v>
      </c>
      <c r="EY58" s="76">
        <v>4</v>
      </c>
      <c r="EZ58" s="76">
        <v>3</v>
      </c>
      <c r="FA58" s="76">
        <v>2.8571428571428572</v>
      </c>
      <c r="FB58" s="76">
        <v>3.5714285714285716</v>
      </c>
      <c r="FC58" s="76">
        <v>5.1428571428571432</v>
      </c>
      <c r="FD58" s="76">
        <v>3.2857142857142856</v>
      </c>
      <c r="FE58" s="76">
        <v>3.7142857142857144</v>
      </c>
      <c r="FF58" s="76">
        <v>3.7142857142857144</v>
      </c>
      <c r="FG58" s="76">
        <v>3.5714285714285716</v>
      </c>
      <c r="FH58" s="76">
        <v>4.7142857142857144</v>
      </c>
      <c r="FI58" s="76">
        <v>3.8571428571428572</v>
      </c>
      <c r="FJ58" s="76">
        <v>3.1428571428571428</v>
      </c>
      <c r="FK58" s="76">
        <v>4.2857142857142856</v>
      </c>
      <c r="FL58" s="76">
        <v>4.1428571428571432</v>
      </c>
      <c r="FM58" s="76">
        <v>3.5714285714285716</v>
      </c>
      <c r="FN58" s="76">
        <v>3.5714285714285716</v>
      </c>
      <c r="FO58" s="76">
        <v>3.8571428571428572</v>
      </c>
      <c r="FP58" s="76">
        <v>3.7142857142857144</v>
      </c>
      <c r="FQ58" s="76">
        <v>3.2857142857142856</v>
      </c>
      <c r="FR58" s="76">
        <v>3.7142857142857144</v>
      </c>
      <c r="FS58" s="76">
        <v>2.5714285714285716</v>
      </c>
      <c r="FT58" s="76">
        <v>3.5714285714285716</v>
      </c>
      <c r="FU58" s="76">
        <v>3.4285714285714284</v>
      </c>
      <c r="FV58" s="76">
        <v>5.1428571428571432</v>
      </c>
      <c r="FW58" s="76">
        <v>3.5714285714285716</v>
      </c>
      <c r="FX58" s="76">
        <v>3.4285714285714284</v>
      </c>
      <c r="FY58" s="76">
        <v>3.5714285714285716</v>
      </c>
      <c r="FZ58" s="76">
        <v>4.1428571428571432</v>
      </c>
      <c r="GA58" s="76">
        <v>4.7142857142857144</v>
      </c>
      <c r="GB58" s="76">
        <v>4.1428571428571432</v>
      </c>
      <c r="GC58" s="76">
        <v>3.4285714285714284</v>
      </c>
      <c r="GD58" s="76">
        <v>3.75</v>
      </c>
      <c r="GE58" s="76">
        <v>4</v>
      </c>
      <c r="GF58" s="76">
        <v>3.5</v>
      </c>
      <c r="GG58" s="76">
        <v>3</v>
      </c>
      <c r="GH58" s="76">
        <v>3.25</v>
      </c>
      <c r="GI58" s="76">
        <v>4.5</v>
      </c>
      <c r="GJ58" s="76">
        <v>3.5</v>
      </c>
      <c r="GK58" s="76">
        <v>3.5</v>
      </c>
      <c r="GL58" s="76">
        <v>3.5</v>
      </c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11</v>
      </c>
      <c r="CT59" s="62">
        <v>13</v>
      </c>
      <c r="CU59" s="62">
        <v>11</v>
      </c>
      <c r="CV59" s="62">
        <v>9</v>
      </c>
      <c r="CW59" s="62">
        <v>10</v>
      </c>
      <c r="CX59" s="62">
        <v>9</v>
      </c>
      <c r="CY59" s="62">
        <v>9</v>
      </c>
      <c r="CZ59" s="62">
        <v>8</v>
      </c>
      <c r="DA59" s="62">
        <v>9</v>
      </c>
      <c r="DB59" s="62">
        <v>10</v>
      </c>
      <c r="DC59" s="62">
        <v>11</v>
      </c>
      <c r="DD59" s="62">
        <v>14</v>
      </c>
      <c r="DE59" s="62">
        <v>8</v>
      </c>
      <c r="DF59" s="62">
        <v>13</v>
      </c>
      <c r="DG59" s="62">
        <v>11</v>
      </c>
      <c r="DH59" s="62">
        <v>9</v>
      </c>
      <c r="DI59" s="62">
        <v>12</v>
      </c>
      <c r="DJ59" s="62">
        <v>15</v>
      </c>
      <c r="DK59" s="62">
        <v>8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160</v>
      </c>
      <c r="DY59" s="76">
        <v>3</v>
      </c>
      <c r="DZ59" s="76">
        <v>3</v>
      </c>
      <c r="EA59" s="76">
        <v>3</v>
      </c>
      <c r="EB59" s="76">
        <v>3</v>
      </c>
      <c r="EC59" s="76">
        <v>3</v>
      </c>
      <c r="ED59" s="76">
        <v>3</v>
      </c>
      <c r="EE59" s="76">
        <v>4</v>
      </c>
      <c r="EF59" s="76">
        <v>3</v>
      </c>
      <c r="EG59" s="76">
        <v>4</v>
      </c>
      <c r="EH59" s="76">
        <v>3</v>
      </c>
      <c r="EI59" s="76">
        <v>2</v>
      </c>
      <c r="EJ59" s="76">
        <v>4</v>
      </c>
      <c r="EK59" s="76">
        <v>3</v>
      </c>
      <c r="EL59" s="76">
        <v>3</v>
      </c>
      <c r="EM59" s="76">
        <v>3</v>
      </c>
      <c r="EN59" s="76">
        <v>3</v>
      </c>
      <c r="EO59" s="76">
        <v>5</v>
      </c>
      <c r="EP59" s="76">
        <v>3</v>
      </c>
      <c r="EQ59" s="76">
        <v>4</v>
      </c>
      <c r="ER59" s="76">
        <v>3</v>
      </c>
      <c r="ES59" s="76">
        <v>3</v>
      </c>
      <c r="ET59" s="76">
        <v>3</v>
      </c>
      <c r="EU59" s="76">
        <v>3</v>
      </c>
      <c r="EV59" s="76">
        <v>3</v>
      </c>
      <c r="EW59" s="76">
        <v>3</v>
      </c>
      <c r="EX59" s="76">
        <v>2</v>
      </c>
      <c r="EY59" s="76">
        <v>3</v>
      </c>
      <c r="EZ59" s="76">
        <v>3</v>
      </c>
      <c r="FA59" s="76">
        <v>3</v>
      </c>
      <c r="FB59" s="76">
        <v>3</v>
      </c>
      <c r="FC59" s="76">
        <v>3</v>
      </c>
      <c r="FD59" s="76">
        <v>3</v>
      </c>
      <c r="FE59" s="76">
        <v>4</v>
      </c>
      <c r="FF59" s="76">
        <v>2</v>
      </c>
      <c r="FG59" s="76">
        <v>3</v>
      </c>
      <c r="FH59" s="76">
        <v>4</v>
      </c>
      <c r="FI59" s="76">
        <v>3</v>
      </c>
      <c r="FJ59" s="76">
        <v>2</v>
      </c>
      <c r="FK59" s="76">
        <v>3</v>
      </c>
      <c r="FL59" s="76">
        <v>3</v>
      </c>
      <c r="FM59" s="76">
        <v>3</v>
      </c>
      <c r="FN59" s="76">
        <v>3</v>
      </c>
      <c r="FO59" s="76">
        <v>4</v>
      </c>
      <c r="FP59" s="76">
        <v>3</v>
      </c>
      <c r="FQ59" s="76">
        <v>3</v>
      </c>
      <c r="FR59" s="76">
        <v>2</v>
      </c>
      <c r="FS59" s="76">
        <v>2</v>
      </c>
      <c r="FT59" s="76">
        <v>2</v>
      </c>
      <c r="FU59" s="76">
        <v>3</v>
      </c>
      <c r="FV59" s="76">
        <v>3</v>
      </c>
      <c r="FW59" s="76">
        <v>2</v>
      </c>
      <c r="FX59" s="76">
        <v>3</v>
      </c>
      <c r="FY59" s="76">
        <v>3</v>
      </c>
      <c r="FZ59" s="76">
        <v>3</v>
      </c>
      <c r="GA59" s="76">
        <v>3</v>
      </c>
      <c r="GB59" s="76">
        <v>5</v>
      </c>
      <c r="GC59" s="76">
        <v>2</v>
      </c>
      <c r="GD59" s="76">
        <v>2</v>
      </c>
      <c r="GE59" s="76">
        <v>4</v>
      </c>
      <c r="GF59" s="76">
        <v>2</v>
      </c>
      <c r="GG59" s="76">
        <v>2</v>
      </c>
      <c r="GH59" s="76">
        <v>3</v>
      </c>
      <c r="GI59" s="76">
        <v>4</v>
      </c>
      <c r="GJ59" s="76">
        <v>3</v>
      </c>
      <c r="GK59" s="76">
        <v>3</v>
      </c>
      <c r="GL59" s="76">
        <v>4</v>
      </c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4</v>
      </c>
      <c r="CU60" s="62">
        <v>4</v>
      </c>
      <c r="CV60" s="62">
        <v>3</v>
      </c>
      <c r="CW60" s="62">
        <v>3</v>
      </c>
      <c r="CX60" s="62">
        <v>3</v>
      </c>
      <c r="CY60" s="62">
        <v>3</v>
      </c>
      <c r="CZ60" s="62">
        <v>3</v>
      </c>
      <c r="DA60" s="62">
        <v>3</v>
      </c>
      <c r="DB60" s="62">
        <v>4</v>
      </c>
      <c r="DC60" s="62">
        <v>4</v>
      </c>
      <c r="DD60" s="62">
        <v>4</v>
      </c>
      <c r="DE60" s="62">
        <v>3</v>
      </c>
      <c r="DF60" s="62">
        <v>4</v>
      </c>
      <c r="DG60" s="62">
        <v>4</v>
      </c>
      <c r="DH60" s="62">
        <v>3</v>
      </c>
      <c r="DI60" s="62">
        <v>3</v>
      </c>
      <c r="DJ60" s="62">
        <v>4</v>
      </c>
      <c r="DK60" s="62">
        <v>3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161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2.75</v>
      </c>
      <c r="CT61" s="62">
        <v>3.25</v>
      </c>
      <c r="CU61" s="62">
        <v>2.75</v>
      </c>
      <c r="CV61" s="62">
        <v>3</v>
      </c>
      <c r="CW61" s="62">
        <v>3.3333333333333335</v>
      </c>
      <c r="CX61" s="62">
        <v>3</v>
      </c>
      <c r="CY61" s="62">
        <v>3</v>
      </c>
      <c r="CZ61" s="62">
        <v>2.6666666666666665</v>
      </c>
      <c r="DA61" s="62">
        <v>3</v>
      </c>
      <c r="DB61" s="62">
        <v>2.5</v>
      </c>
      <c r="DC61" s="62">
        <v>2.75</v>
      </c>
      <c r="DD61" s="62">
        <v>3.5</v>
      </c>
      <c r="DE61" s="62">
        <v>2.6666666666666665</v>
      </c>
      <c r="DF61" s="62">
        <v>3.25</v>
      </c>
      <c r="DG61" s="62">
        <v>2.75</v>
      </c>
      <c r="DH61" s="62">
        <v>3</v>
      </c>
      <c r="DI61" s="62">
        <v>4</v>
      </c>
      <c r="DJ61" s="62">
        <v>3.75</v>
      </c>
      <c r="DK61" s="62">
        <v>2.6666666666666665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195</v>
      </c>
      <c r="DY61" s="76">
        <v>3</v>
      </c>
      <c r="DZ61" s="76">
        <v>3</v>
      </c>
      <c r="EA61" s="76">
        <v>3</v>
      </c>
      <c r="EB61" s="76">
        <v>3</v>
      </c>
      <c r="EC61" s="76">
        <v>3</v>
      </c>
      <c r="ED61" s="76">
        <v>3</v>
      </c>
      <c r="EE61" s="76">
        <v>4</v>
      </c>
      <c r="EF61" s="76">
        <v>3</v>
      </c>
      <c r="EG61" s="76">
        <v>4</v>
      </c>
      <c r="EH61" s="76">
        <v>3</v>
      </c>
      <c r="EI61" s="76">
        <v>2</v>
      </c>
      <c r="EJ61" s="76">
        <v>4</v>
      </c>
      <c r="EK61" s="76">
        <v>3</v>
      </c>
      <c r="EL61" s="76">
        <v>3</v>
      </c>
      <c r="EM61" s="76">
        <v>3</v>
      </c>
      <c r="EN61" s="76">
        <v>3</v>
      </c>
      <c r="EO61" s="76">
        <v>5</v>
      </c>
      <c r="EP61" s="76">
        <v>3</v>
      </c>
      <c r="EQ61" s="76">
        <v>4</v>
      </c>
      <c r="ER61" s="76">
        <v>3</v>
      </c>
      <c r="ES61" s="76">
        <v>3</v>
      </c>
      <c r="ET61" s="76">
        <v>3</v>
      </c>
      <c r="EU61" s="76">
        <v>3</v>
      </c>
      <c r="EV61" s="76">
        <v>3</v>
      </c>
      <c r="EW61" s="76">
        <v>3</v>
      </c>
      <c r="EX61" s="76">
        <v>2</v>
      </c>
      <c r="EY61" s="76">
        <v>3</v>
      </c>
      <c r="EZ61" s="76">
        <v>3</v>
      </c>
      <c r="FA61" s="76">
        <v>3</v>
      </c>
      <c r="FB61" s="76">
        <v>3</v>
      </c>
      <c r="FC61" s="76">
        <v>3</v>
      </c>
      <c r="FD61" s="76">
        <v>3</v>
      </c>
      <c r="FE61" s="76">
        <v>4</v>
      </c>
      <c r="FF61" s="76">
        <v>2</v>
      </c>
      <c r="FG61" s="76">
        <v>3</v>
      </c>
      <c r="FH61" s="76">
        <v>4</v>
      </c>
      <c r="FI61" s="76">
        <v>3</v>
      </c>
      <c r="FJ61" s="76">
        <v>2</v>
      </c>
      <c r="FK61" s="76">
        <v>3</v>
      </c>
      <c r="FL61" s="76">
        <v>3</v>
      </c>
      <c r="FM61" s="76">
        <v>3</v>
      </c>
      <c r="FN61" s="76">
        <v>3</v>
      </c>
      <c r="FO61" s="76">
        <v>4</v>
      </c>
      <c r="FP61" s="76">
        <v>3</v>
      </c>
      <c r="FQ61" s="76">
        <v>3</v>
      </c>
      <c r="FR61" s="76">
        <v>2</v>
      </c>
      <c r="FS61" s="76">
        <v>2</v>
      </c>
      <c r="FT61" s="76">
        <v>2</v>
      </c>
      <c r="FU61" s="76">
        <v>3</v>
      </c>
      <c r="FV61" s="76">
        <v>3</v>
      </c>
      <c r="FW61" s="76">
        <v>2</v>
      </c>
      <c r="FX61" s="76">
        <v>3</v>
      </c>
      <c r="FY61" s="76">
        <v>3</v>
      </c>
      <c r="FZ61" s="76">
        <v>3</v>
      </c>
      <c r="GA61" s="76">
        <v>3</v>
      </c>
      <c r="GB61" s="76">
        <v>5</v>
      </c>
      <c r="GC61" s="76">
        <v>2</v>
      </c>
      <c r="GD61" s="76">
        <v>2</v>
      </c>
      <c r="GE61" s="76">
        <v>4</v>
      </c>
      <c r="GF61" s="76">
        <v>2</v>
      </c>
      <c r="GG61" s="76">
        <v>2</v>
      </c>
      <c r="GH61" s="76">
        <v>3</v>
      </c>
      <c r="GI61" s="76">
        <v>4</v>
      </c>
      <c r="GJ61" s="76">
        <v>3</v>
      </c>
      <c r="GK61" s="76">
        <v>3</v>
      </c>
      <c r="GL61" s="76">
        <v>4</v>
      </c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63</v>
      </c>
      <c r="CT62" s="62">
        <v>71</v>
      </c>
      <c r="CU62" s="62">
        <v>68</v>
      </c>
      <c r="CV62" s="62">
        <v>54</v>
      </c>
      <c r="CW62" s="62">
        <v>54</v>
      </c>
      <c r="CX62" s="62">
        <v>53</v>
      </c>
      <c r="CY62" s="62">
        <v>51</v>
      </c>
      <c r="CZ62" s="62">
        <v>60</v>
      </c>
      <c r="DA62" s="62">
        <v>48</v>
      </c>
      <c r="DB62" s="62">
        <v>65</v>
      </c>
      <c r="DC62" s="62">
        <v>70</v>
      </c>
      <c r="DD62" s="62">
        <v>94</v>
      </c>
      <c r="DE62" s="62">
        <v>50</v>
      </c>
      <c r="DF62" s="62">
        <v>75</v>
      </c>
      <c r="DG62" s="62">
        <v>68</v>
      </c>
      <c r="DH62" s="62">
        <v>60</v>
      </c>
      <c r="DI62" s="62">
        <v>77</v>
      </c>
      <c r="DJ62" s="62">
        <v>83</v>
      </c>
      <c r="DK62" s="62">
        <v>46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73</v>
      </c>
      <c r="DY62" s="76">
        <v>19</v>
      </c>
      <c r="DZ62" s="76">
        <v>17</v>
      </c>
      <c r="EA62" s="76">
        <v>18</v>
      </c>
      <c r="EB62" s="76">
        <v>17</v>
      </c>
      <c r="EC62" s="76">
        <v>19</v>
      </c>
      <c r="ED62" s="76">
        <v>19</v>
      </c>
      <c r="EE62" s="76">
        <v>15</v>
      </c>
      <c r="EF62" s="76">
        <v>20</v>
      </c>
      <c r="EG62" s="76">
        <v>14</v>
      </c>
      <c r="EH62" s="76">
        <v>16</v>
      </c>
      <c r="EI62" s="76">
        <v>16</v>
      </c>
      <c r="EJ62" s="76">
        <v>23</v>
      </c>
      <c r="EK62" s="76">
        <v>19</v>
      </c>
      <c r="EL62" s="76">
        <v>17</v>
      </c>
      <c r="EM62" s="76">
        <v>16</v>
      </c>
      <c r="EN62" s="76">
        <v>20</v>
      </c>
      <c r="EO62" s="76">
        <v>27</v>
      </c>
      <c r="EP62" s="76">
        <v>21</v>
      </c>
      <c r="EQ62" s="76">
        <v>18</v>
      </c>
      <c r="ER62" s="76">
        <v>15</v>
      </c>
      <c r="ES62" s="76">
        <v>16</v>
      </c>
      <c r="ET62" s="76">
        <v>17</v>
      </c>
      <c r="EU62" s="76">
        <v>18</v>
      </c>
      <c r="EV62" s="76">
        <v>17</v>
      </c>
      <c r="EW62" s="76">
        <v>18</v>
      </c>
      <c r="EX62" s="76">
        <v>18</v>
      </c>
      <c r="EY62" s="76">
        <v>20</v>
      </c>
      <c r="EZ62" s="76">
        <v>18</v>
      </c>
      <c r="FA62" s="76">
        <v>18</v>
      </c>
      <c r="FB62" s="76">
        <v>17</v>
      </c>
      <c r="FC62" s="76">
        <v>24</v>
      </c>
      <c r="FD62" s="76">
        <v>16</v>
      </c>
      <c r="FE62" s="76">
        <v>18</v>
      </c>
      <c r="FF62" s="76">
        <v>17</v>
      </c>
      <c r="FG62" s="76">
        <v>20</v>
      </c>
      <c r="FH62" s="76">
        <v>23</v>
      </c>
      <c r="FI62" s="76">
        <v>20</v>
      </c>
      <c r="FJ62" s="76">
        <v>15</v>
      </c>
      <c r="FK62" s="76">
        <v>15</v>
      </c>
      <c r="FL62" s="76">
        <v>19</v>
      </c>
      <c r="FM62" s="76">
        <v>18</v>
      </c>
      <c r="FN62" s="76">
        <v>19</v>
      </c>
      <c r="FO62" s="76">
        <v>18</v>
      </c>
      <c r="FP62" s="76">
        <v>16</v>
      </c>
      <c r="FQ62" s="76">
        <v>18</v>
      </c>
      <c r="FR62" s="76">
        <v>20</v>
      </c>
      <c r="FS62" s="76">
        <v>16</v>
      </c>
      <c r="FT62" s="76">
        <v>15</v>
      </c>
      <c r="FU62" s="76">
        <v>17</v>
      </c>
      <c r="FV62" s="76">
        <v>22</v>
      </c>
      <c r="FW62" s="76">
        <v>15</v>
      </c>
      <c r="FX62" s="76">
        <v>21</v>
      </c>
      <c r="FY62" s="76">
        <v>17</v>
      </c>
      <c r="FZ62" s="76">
        <v>20</v>
      </c>
      <c r="GA62" s="76">
        <v>27</v>
      </c>
      <c r="GB62" s="76">
        <v>20</v>
      </c>
      <c r="GC62" s="76">
        <v>13</v>
      </c>
      <c r="GD62" s="76">
        <v>14</v>
      </c>
      <c r="GE62" s="76">
        <v>19</v>
      </c>
      <c r="GF62" s="76">
        <v>15</v>
      </c>
      <c r="GG62" s="76">
        <v>16</v>
      </c>
      <c r="GH62" s="76">
        <v>20</v>
      </c>
      <c r="GI62" s="76">
        <v>25</v>
      </c>
      <c r="GJ62" s="76">
        <v>19</v>
      </c>
      <c r="GK62" s="76">
        <v>18</v>
      </c>
      <c r="GL62" s="76">
        <v>22</v>
      </c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24</v>
      </c>
      <c r="CT63" s="62">
        <v>24</v>
      </c>
      <c r="CU63" s="62">
        <v>24</v>
      </c>
      <c r="CV63" s="62">
        <v>18</v>
      </c>
      <c r="CW63" s="62">
        <v>18</v>
      </c>
      <c r="CX63" s="62">
        <v>18</v>
      </c>
      <c r="CY63" s="62">
        <v>18</v>
      </c>
      <c r="CZ63" s="62">
        <v>18</v>
      </c>
      <c r="DA63" s="62">
        <v>18</v>
      </c>
      <c r="DB63" s="62">
        <v>24</v>
      </c>
      <c r="DC63" s="62">
        <v>24</v>
      </c>
      <c r="DD63" s="62">
        <v>24</v>
      </c>
      <c r="DE63" s="62">
        <v>18</v>
      </c>
      <c r="DF63" s="62">
        <v>24</v>
      </c>
      <c r="DG63" s="62">
        <v>24</v>
      </c>
      <c r="DH63" s="62">
        <v>18</v>
      </c>
      <c r="DI63" s="62">
        <v>18</v>
      </c>
      <c r="DJ63" s="62">
        <v>24</v>
      </c>
      <c r="DK63" s="62">
        <v>18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74</v>
      </c>
      <c r="DY63" s="76">
        <v>6</v>
      </c>
      <c r="DZ63" s="76">
        <v>6</v>
      </c>
      <c r="EA63" s="76">
        <v>6</v>
      </c>
      <c r="EB63" s="76">
        <v>6</v>
      </c>
      <c r="EC63" s="76">
        <v>6</v>
      </c>
      <c r="ED63" s="76">
        <v>6</v>
      </c>
      <c r="EE63" s="76">
        <v>6</v>
      </c>
      <c r="EF63" s="76">
        <v>6</v>
      </c>
      <c r="EG63" s="76">
        <v>6</v>
      </c>
      <c r="EH63" s="76">
        <v>6</v>
      </c>
      <c r="EI63" s="76">
        <v>6</v>
      </c>
      <c r="EJ63" s="76">
        <v>6</v>
      </c>
      <c r="EK63" s="76">
        <v>6</v>
      </c>
      <c r="EL63" s="76">
        <v>6</v>
      </c>
      <c r="EM63" s="76">
        <v>6</v>
      </c>
      <c r="EN63" s="76">
        <v>6</v>
      </c>
      <c r="EO63" s="76">
        <v>6</v>
      </c>
      <c r="EP63" s="76">
        <v>6</v>
      </c>
      <c r="EQ63" s="76">
        <v>6</v>
      </c>
      <c r="ER63" s="76">
        <v>6</v>
      </c>
      <c r="ES63" s="76">
        <v>6</v>
      </c>
      <c r="ET63" s="76">
        <v>6</v>
      </c>
      <c r="EU63" s="76">
        <v>6</v>
      </c>
      <c r="EV63" s="76">
        <v>6</v>
      </c>
      <c r="EW63" s="76">
        <v>6</v>
      </c>
      <c r="EX63" s="76">
        <v>6</v>
      </c>
      <c r="EY63" s="76">
        <v>6</v>
      </c>
      <c r="EZ63" s="76">
        <v>6</v>
      </c>
      <c r="FA63" s="76">
        <v>6</v>
      </c>
      <c r="FB63" s="76">
        <v>6</v>
      </c>
      <c r="FC63" s="76">
        <v>6</v>
      </c>
      <c r="FD63" s="76">
        <v>6</v>
      </c>
      <c r="FE63" s="76">
        <v>6</v>
      </c>
      <c r="FF63" s="76">
        <v>6</v>
      </c>
      <c r="FG63" s="76">
        <v>6</v>
      </c>
      <c r="FH63" s="76">
        <v>6</v>
      </c>
      <c r="FI63" s="76">
        <v>6</v>
      </c>
      <c r="FJ63" s="76">
        <v>6</v>
      </c>
      <c r="FK63" s="76">
        <v>6</v>
      </c>
      <c r="FL63" s="76">
        <v>6</v>
      </c>
      <c r="FM63" s="76">
        <v>6</v>
      </c>
      <c r="FN63" s="76">
        <v>6</v>
      </c>
      <c r="FO63" s="76">
        <v>6</v>
      </c>
      <c r="FP63" s="76">
        <v>6</v>
      </c>
      <c r="FQ63" s="76">
        <v>6</v>
      </c>
      <c r="FR63" s="76">
        <v>6</v>
      </c>
      <c r="FS63" s="76">
        <v>6</v>
      </c>
      <c r="FT63" s="76">
        <v>6</v>
      </c>
      <c r="FU63" s="76">
        <v>6</v>
      </c>
      <c r="FV63" s="76">
        <v>6</v>
      </c>
      <c r="FW63" s="76">
        <v>6</v>
      </c>
      <c r="FX63" s="76">
        <v>6</v>
      </c>
      <c r="FY63" s="76">
        <v>6</v>
      </c>
      <c r="FZ63" s="76">
        <v>6</v>
      </c>
      <c r="GA63" s="76">
        <v>6</v>
      </c>
      <c r="GB63" s="76">
        <v>6</v>
      </c>
      <c r="GC63" s="76">
        <v>6</v>
      </c>
      <c r="GD63" s="76">
        <v>6</v>
      </c>
      <c r="GE63" s="76">
        <v>6</v>
      </c>
      <c r="GF63" s="76">
        <v>6</v>
      </c>
      <c r="GG63" s="76">
        <v>6</v>
      </c>
      <c r="GH63" s="76">
        <v>6</v>
      </c>
      <c r="GI63" s="76">
        <v>6</v>
      </c>
      <c r="GJ63" s="76">
        <v>6</v>
      </c>
      <c r="GK63" s="76">
        <v>6</v>
      </c>
      <c r="GL63" s="76">
        <v>6</v>
      </c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2.625</v>
      </c>
      <c r="CT64" s="62">
        <v>2.9583333333333335</v>
      </c>
      <c r="CU64" s="62">
        <v>2.8333333333333335</v>
      </c>
      <c r="CV64" s="62">
        <v>3</v>
      </c>
      <c r="CW64" s="62">
        <v>3</v>
      </c>
      <c r="CX64" s="62">
        <v>2.9444444444444446</v>
      </c>
      <c r="CY64" s="62">
        <v>2.8333333333333335</v>
      </c>
      <c r="CZ64" s="62">
        <v>3.3333333333333335</v>
      </c>
      <c r="DA64" s="62">
        <v>2.6666666666666665</v>
      </c>
      <c r="DB64" s="62">
        <v>2.7083333333333335</v>
      </c>
      <c r="DC64" s="62">
        <v>2.9166666666666665</v>
      </c>
      <c r="DD64" s="62">
        <v>3.9166666666666665</v>
      </c>
      <c r="DE64" s="62">
        <v>2.7777777777777777</v>
      </c>
      <c r="DF64" s="62">
        <v>3.125</v>
      </c>
      <c r="DG64" s="62">
        <v>2.8333333333333335</v>
      </c>
      <c r="DH64" s="62">
        <v>3.3333333333333335</v>
      </c>
      <c r="DI64" s="62">
        <v>4.2777777777777777</v>
      </c>
      <c r="DJ64" s="62">
        <v>3.4583333333333335</v>
      </c>
      <c r="DK64" s="62">
        <v>2.5555555555555554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75</v>
      </c>
      <c r="DY64" s="76">
        <v>3.1666666666666665</v>
      </c>
      <c r="DZ64" s="76">
        <v>2.8333333333333335</v>
      </c>
      <c r="EA64" s="76">
        <v>3</v>
      </c>
      <c r="EB64" s="76">
        <v>2.8333333333333335</v>
      </c>
      <c r="EC64" s="76">
        <v>3.1666666666666665</v>
      </c>
      <c r="ED64" s="76">
        <v>3.1666666666666665</v>
      </c>
      <c r="EE64" s="76">
        <v>2.5</v>
      </c>
      <c r="EF64" s="76">
        <v>3.3333333333333335</v>
      </c>
      <c r="EG64" s="76">
        <v>2.3333333333333335</v>
      </c>
      <c r="EH64" s="76">
        <v>2.6666666666666665</v>
      </c>
      <c r="EI64" s="76">
        <v>2.6666666666666665</v>
      </c>
      <c r="EJ64" s="76">
        <v>3.8333333333333335</v>
      </c>
      <c r="EK64" s="76">
        <v>3.1666666666666665</v>
      </c>
      <c r="EL64" s="76">
        <v>2.8333333333333335</v>
      </c>
      <c r="EM64" s="76">
        <v>2.6666666666666665</v>
      </c>
      <c r="EN64" s="76">
        <v>3.3333333333333335</v>
      </c>
      <c r="EO64" s="76">
        <v>4.5</v>
      </c>
      <c r="EP64" s="76">
        <v>3.5</v>
      </c>
      <c r="EQ64" s="76">
        <v>3</v>
      </c>
      <c r="ER64" s="76">
        <v>2.5</v>
      </c>
      <c r="ES64" s="76">
        <v>2.6666666666666665</v>
      </c>
      <c r="ET64" s="76">
        <v>2.8333333333333335</v>
      </c>
      <c r="EU64" s="76">
        <v>3</v>
      </c>
      <c r="EV64" s="76">
        <v>2.8333333333333335</v>
      </c>
      <c r="EW64" s="76">
        <v>3</v>
      </c>
      <c r="EX64" s="76">
        <v>3</v>
      </c>
      <c r="EY64" s="76">
        <v>3.3333333333333335</v>
      </c>
      <c r="EZ64" s="76">
        <v>3</v>
      </c>
      <c r="FA64" s="76">
        <v>3</v>
      </c>
      <c r="FB64" s="76">
        <v>2.8333333333333335</v>
      </c>
      <c r="FC64" s="76">
        <v>4</v>
      </c>
      <c r="FD64" s="76">
        <v>2.6666666666666665</v>
      </c>
      <c r="FE64" s="76">
        <v>3</v>
      </c>
      <c r="FF64" s="76">
        <v>2.8333333333333335</v>
      </c>
      <c r="FG64" s="76">
        <v>3.3333333333333335</v>
      </c>
      <c r="FH64" s="76">
        <v>3.8333333333333335</v>
      </c>
      <c r="FI64" s="76">
        <v>3.3333333333333335</v>
      </c>
      <c r="FJ64" s="76">
        <v>2.5</v>
      </c>
      <c r="FK64" s="76">
        <v>2.5</v>
      </c>
      <c r="FL64" s="76">
        <v>3.1666666666666665</v>
      </c>
      <c r="FM64" s="76">
        <v>3</v>
      </c>
      <c r="FN64" s="76">
        <v>3.1666666666666665</v>
      </c>
      <c r="FO64" s="76">
        <v>3</v>
      </c>
      <c r="FP64" s="76">
        <v>2.6666666666666665</v>
      </c>
      <c r="FQ64" s="76">
        <v>3</v>
      </c>
      <c r="FR64" s="76">
        <v>3.3333333333333335</v>
      </c>
      <c r="FS64" s="76">
        <v>2.6666666666666665</v>
      </c>
      <c r="FT64" s="76">
        <v>2.5</v>
      </c>
      <c r="FU64" s="76">
        <v>2.8333333333333335</v>
      </c>
      <c r="FV64" s="76">
        <v>3.6666666666666665</v>
      </c>
      <c r="FW64" s="76">
        <v>2.5</v>
      </c>
      <c r="FX64" s="76">
        <v>3.5</v>
      </c>
      <c r="FY64" s="76">
        <v>2.8333333333333335</v>
      </c>
      <c r="FZ64" s="76">
        <v>3.3333333333333335</v>
      </c>
      <c r="GA64" s="76">
        <v>4.5</v>
      </c>
      <c r="GB64" s="76">
        <v>3.3333333333333335</v>
      </c>
      <c r="GC64" s="76">
        <v>2.1666666666666665</v>
      </c>
      <c r="GD64" s="76">
        <v>2.3333333333333335</v>
      </c>
      <c r="GE64" s="76">
        <v>3.1666666666666665</v>
      </c>
      <c r="GF64" s="76">
        <v>2.5</v>
      </c>
      <c r="GG64" s="76">
        <v>2.6666666666666665</v>
      </c>
      <c r="GH64" s="76">
        <v>3.3333333333333335</v>
      </c>
      <c r="GI64" s="76">
        <v>4.166666666666667</v>
      </c>
      <c r="GJ64" s="76">
        <v>3.1666666666666665</v>
      </c>
      <c r="GK64" s="76">
        <v>3</v>
      </c>
      <c r="GL64" s="76">
        <v>3.6666666666666665</v>
      </c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124</v>
      </c>
      <c r="CT65" s="62">
        <v>139</v>
      </c>
      <c r="CU65" s="62">
        <v>124</v>
      </c>
      <c r="CV65" s="62">
        <v>102</v>
      </c>
      <c r="CW65" s="62">
        <v>97</v>
      </c>
      <c r="CX65" s="62">
        <v>99</v>
      </c>
      <c r="CY65" s="62">
        <v>96</v>
      </c>
      <c r="CZ65" s="62">
        <v>105</v>
      </c>
      <c r="DA65" s="62">
        <v>91</v>
      </c>
      <c r="DB65" s="62">
        <v>123</v>
      </c>
      <c r="DC65" s="62">
        <v>127</v>
      </c>
      <c r="DD65" s="62">
        <v>177</v>
      </c>
      <c r="DE65" s="62">
        <v>90</v>
      </c>
      <c r="DF65" s="62">
        <v>137</v>
      </c>
      <c r="DG65" s="62">
        <v>124</v>
      </c>
      <c r="DH65" s="62">
        <v>113</v>
      </c>
      <c r="DI65" s="62">
        <v>130</v>
      </c>
      <c r="DJ65" s="62">
        <v>151</v>
      </c>
      <c r="DK65" s="62">
        <v>89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140</v>
      </c>
      <c r="DY65" s="76">
        <v>34</v>
      </c>
      <c r="DZ65" s="76">
        <v>33</v>
      </c>
      <c r="EA65" s="76">
        <v>32</v>
      </c>
      <c r="EB65" s="76">
        <v>33</v>
      </c>
      <c r="EC65" s="76">
        <v>33</v>
      </c>
      <c r="ED65" s="76">
        <v>33</v>
      </c>
      <c r="EE65" s="76">
        <v>29</v>
      </c>
      <c r="EF65" s="76">
        <v>35</v>
      </c>
      <c r="EG65" s="76">
        <v>28</v>
      </c>
      <c r="EH65" s="76">
        <v>31</v>
      </c>
      <c r="EI65" s="76">
        <v>30</v>
      </c>
      <c r="EJ65" s="76">
        <v>41</v>
      </c>
      <c r="EK65" s="76">
        <v>32</v>
      </c>
      <c r="EL65" s="76">
        <v>34</v>
      </c>
      <c r="EM65" s="76">
        <v>32</v>
      </c>
      <c r="EN65" s="76">
        <v>39</v>
      </c>
      <c r="EO65" s="76">
        <v>46</v>
      </c>
      <c r="EP65" s="76">
        <v>38</v>
      </c>
      <c r="EQ65" s="76">
        <v>33</v>
      </c>
      <c r="ER65" s="76">
        <v>28</v>
      </c>
      <c r="ES65" s="76">
        <v>34</v>
      </c>
      <c r="ET65" s="76">
        <v>31</v>
      </c>
      <c r="EU65" s="76">
        <v>34</v>
      </c>
      <c r="EV65" s="76">
        <v>32</v>
      </c>
      <c r="EW65" s="76">
        <v>34</v>
      </c>
      <c r="EX65" s="76">
        <v>32</v>
      </c>
      <c r="EY65" s="76">
        <v>35</v>
      </c>
      <c r="EZ65" s="76">
        <v>31</v>
      </c>
      <c r="FA65" s="76">
        <v>33</v>
      </c>
      <c r="FB65" s="76">
        <v>31</v>
      </c>
      <c r="FC65" s="76">
        <v>44</v>
      </c>
      <c r="FD65" s="76">
        <v>29</v>
      </c>
      <c r="FE65" s="76">
        <v>34</v>
      </c>
      <c r="FF65" s="76">
        <v>30</v>
      </c>
      <c r="FG65" s="76">
        <v>37</v>
      </c>
      <c r="FH65" s="76">
        <v>40</v>
      </c>
      <c r="FI65" s="76">
        <v>37</v>
      </c>
      <c r="FJ65" s="76">
        <v>29</v>
      </c>
      <c r="FK65" s="76">
        <v>30</v>
      </c>
      <c r="FL65" s="76">
        <v>35</v>
      </c>
      <c r="FM65" s="76">
        <v>32</v>
      </c>
      <c r="FN65" s="76">
        <v>35</v>
      </c>
      <c r="FO65" s="76">
        <v>32</v>
      </c>
      <c r="FP65" s="76">
        <v>32</v>
      </c>
      <c r="FQ65" s="76">
        <v>35</v>
      </c>
      <c r="FR65" s="76">
        <v>35</v>
      </c>
      <c r="FS65" s="76">
        <v>32</v>
      </c>
      <c r="FT65" s="76">
        <v>29</v>
      </c>
      <c r="FU65" s="76">
        <v>32</v>
      </c>
      <c r="FV65" s="76">
        <v>46</v>
      </c>
      <c r="FW65" s="76">
        <v>29</v>
      </c>
      <c r="FX65" s="76">
        <v>35</v>
      </c>
      <c r="FY65" s="76">
        <v>30</v>
      </c>
      <c r="FZ65" s="76">
        <v>37</v>
      </c>
      <c r="GA65" s="76">
        <v>44</v>
      </c>
      <c r="GB65" s="76">
        <v>38</v>
      </c>
      <c r="GC65" s="76">
        <v>27</v>
      </c>
      <c r="GD65" s="76">
        <v>32</v>
      </c>
      <c r="GE65" s="76">
        <v>37</v>
      </c>
      <c r="GF65" s="76">
        <v>29</v>
      </c>
      <c r="GG65" s="76">
        <v>30</v>
      </c>
      <c r="GH65" s="76">
        <v>34</v>
      </c>
      <c r="GI65" s="76">
        <v>46</v>
      </c>
      <c r="GJ65" s="76">
        <v>34</v>
      </c>
      <c r="GK65" s="76">
        <v>32</v>
      </c>
      <c r="GL65" s="76">
        <v>38</v>
      </c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44</v>
      </c>
      <c r="CT66" s="62">
        <v>44</v>
      </c>
      <c r="CU66" s="62">
        <v>44</v>
      </c>
      <c r="CV66" s="62">
        <v>33</v>
      </c>
      <c r="CW66" s="62">
        <v>33</v>
      </c>
      <c r="CX66" s="62">
        <v>33</v>
      </c>
      <c r="CY66" s="62">
        <v>33</v>
      </c>
      <c r="CZ66" s="62">
        <v>33</v>
      </c>
      <c r="DA66" s="62">
        <v>33</v>
      </c>
      <c r="DB66" s="62">
        <v>44</v>
      </c>
      <c r="DC66" s="62">
        <v>44</v>
      </c>
      <c r="DD66" s="62">
        <v>44</v>
      </c>
      <c r="DE66" s="62">
        <v>33</v>
      </c>
      <c r="DF66" s="62">
        <v>44</v>
      </c>
      <c r="DG66" s="62">
        <v>44</v>
      </c>
      <c r="DH66" s="62">
        <v>33</v>
      </c>
      <c r="DI66" s="62">
        <v>33</v>
      </c>
      <c r="DJ66" s="62">
        <v>44</v>
      </c>
      <c r="DK66" s="62">
        <v>33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141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>
        <v>11</v>
      </c>
      <c r="FF66" s="76">
        <v>11</v>
      </c>
      <c r="FG66" s="76">
        <v>11</v>
      </c>
      <c r="FH66" s="76">
        <v>11</v>
      </c>
      <c r="FI66" s="76">
        <v>11</v>
      </c>
      <c r="FJ66" s="76">
        <v>11</v>
      </c>
      <c r="FK66" s="76">
        <v>11</v>
      </c>
      <c r="FL66" s="76">
        <v>11</v>
      </c>
      <c r="FM66" s="76">
        <v>11</v>
      </c>
      <c r="FN66" s="76">
        <v>11</v>
      </c>
      <c r="FO66" s="76">
        <v>11</v>
      </c>
      <c r="FP66" s="76">
        <v>11</v>
      </c>
      <c r="FQ66" s="76">
        <v>11</v>
      </c>
      <c r="FR66" s="76">
        <v>11</v>
      </c>
      <c r="FS66" s="76">
        <v>11</v>
      </c>
      <c r="FT66" s="76">
        <v>11</v>
      </c>
      <c r="FU66" s="76">
        <v>11</v>
      </c>
      <c r="FV66" s="76">
        <v>11</v>
      </c>
      <c r="FW66" s="76">
        <v>11</v>
      </c>
      <c r="FX66" s="76">
        <v>11</v>
      </c>
      <c r="FY66" s="76">
        <v>11</v>
      </c>
      <c r="FZ66" s="76">
        <v>11</v>
      </c>
      <c r="GA66" s="76">
        <v>11</v>
      </c>
      <c r="GB66" s="76">
        <v>11</v>
      </c>
      <c r="GC66" s="76">
        <v>11</v>
      </c>
      <c r="GD66" s="76">
        <v>11</v>
      </c>
      <c r="GE66" s="76">
        <v>11</v>
      </c>
      <c r="GF66" s="76">
        <v>11</v>
      </c>
      <c r="GG66" s="76">
        <v>11</v>
      </c>
      <c r="GH66" s="76">
        <v>11</v>
      </c>
      <c r="GI66" s="76">
        <v>11</v>
      </c>
      <c r="GJ66" s="76">
        <v>11</v>
      </c>
      <c r="GK66" s="76">
        <v>11</v>
      </c>
      <c r="GL66" s="76">
        <v>11</v>
      </c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2.8181818181818183</v>
      </c>
      <c r="CT67" s="62">
        <v>3.1590909090909092</v>
      </c>
      <c r="CU67" s="62">
        <v>2.8181818181818183</v>
      </c>
      <c r="CV67" s="62">
        <v>3.0909090909090908</v>
      </c>
      <c r="CW67" s="62">
        <v>2.9393939393939394</v>
      </c>
      <c r="CX67" s="62">
        <v>3</v>
      </c>
      <c r="CY67" s="62">
        <v>2.9090909090909092</v>
      </c>
      <c r="CZ67" s="62">
        <v>3.1818181818181817</v>
      </c>
      <c r="DA67" s="62">
        <v>2.7575757575757578</v>
      </c>
      <c r="DB67" s="62">
        <v>2.7954545454545454</v>
      </c>
      <c r="DC67" s="62">
        <v>2.8863636363636362</v>
      </c>
      <c r="DD67" s="62">
        <v>4.0227272727272725</v>
      </c>
      <c r="DE67" s="62">
        <v>2.7272727272727271</v>
      </c>
      <c r="DF67" s="62">
        <v>3.1136363636363638</v>
      </c>
      <c r="DG67" s="62">
        <v>2.8181818181818183</v>
      </c>
      <c r="DH67" s="62">
        <v>3.4242424242424243</v>
      </c>
      <c r="DI67" s="62">
        <v>3.9393939393939394</v>
      </c>
      <c r="DJ67" s="62">
        <v>3.4318181818181817</v>
      </c>
      <c r="DK67" s="62">
        <v>2.6969696969696968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142</v>
      </c>
      <c r="DY67" s="76">
        <v>3.0909090909090908</v>
      </c>
      <c r="DZ67" s="76">
        <v>3</v>
      </c>
      <c r="EA67" s="76">
        <v>2.9090909090909092</v>
      </c>
      <c r="EB67" s="76">
        <v>3</v>
      </c>
      <c r="EC67" s="76">
        <v>3</v>
      </c>
      <c r="ED67" s="76">
        <v>3</v>
      </c>
      <c r="EE67" s="76">
        <v>2.6363636363636362</v>
      </c>
      <c r="EF67" s="76">
        <v>3.1818181818181817</v>
      </c>
      <c r="EG67" s="76">
        <v>2.5454545454545454</v>
      </c>
      <c r="EH67" s="76">
        <v>2.8181818181818183</v>
      </c>
      <c r="EI67" s="76">
        <v>2.7272727272727271</v>
      </c>
      <c r="EJ67" s="76">
        <v>3.7272727272727271</v>
      </c>
      <c r="EK67" s="76">
        <v>2.9090909090909092</v>
      </c>
      <c r="EL67" s="76">
        <v>3.0909090909090908</v>
      </c>
      <c r="EM67" s="76">
        <v>2.9090909090909092</v>
      </c>
      <c r="EN67" s="76">
        <v>3.5454545454545454</v>
      </c>
      <c r="EO67" s="76">
        <v>4.1818181818181817</v>
      </c>
      <c r="EP67" s="76">
        <v>3.4545454545454546</v>
      </c>
      <c r="EQ67" s="76">
        <v>3</v>
      </c>
      <c r="ER67" s="76">
        <v>2.5454545454545454</v>
      </c>
      <c r="ES67" s="76">
        <v>3.0909090909090908</v>
      </c>
      <c r="ET67" s="76">
        <v>2.8181818181818183</v>
      </c>
      <c r="EU67" s="76">
        <v>3.0909090909090908</v>
      </c>
      <c r="EV67" s="76">
        <v>2.9090909090909092</v>
      </c>
      <c r="EW67" s="76">
        <v>3.0909090909090908</v>
      </c>
      <c r="EX67" s="76">
        <v>2.9090909090909092</v>
      </c>
      <c r="EY67" s="76">
        <v>3.1818181818181817</v>
      </c>
      <c r="EZ67" s="76">
        <v>2.8181818181818183</v>
      </c>
      <c r="FA67" s="76">
        <v>3</v>
      </c>
      <c r="FB67" s="76">
        <v>2.8181818181818183</v>
      </c>
      <c r="FC67" s="76">
        <v>4</v>
      </c>
      <c r="FD67" s="76">
        <v>2.6363636363636362</v>
      </c>
      <c r="FE67" s="76">
        <v>3.0909090909090908</v>
      </c>
      <c r="FF67" s="76">
        <v>2.7272727272727271</v>
      </c>
      <c r="FG67" s="76">
        <v>3.3636363636363638</v>
      </c>
      <c r="FH67" s="76">
        <v>3.6363636363636362</v>
      </c>
      <c r="FI67" s="76">
        <v>3.3636363636363638</v>
      </c>
      <c r="FJ67" s="76">
        <v>2.6363636363636362</v>
      </c>
      <c r="FK67" s="76">
        <v>2.7272727272727271</v>
      </c>
      <c r="FL67" s="76">
        <v>3.1818181818181817</v>
      </c>
      <c r="FM67" s="76">
        <v>2.9090909090909092</v>
      </c>
      <c r="FN67" s="76">
        <v>3.1818181818181817</v>
      </c>
      <c r="FO67" s="76">
        <v>2.9090909090909092</v>
      </c>
      <c r="FP67" s="76">
        <v>2.9090909090909092</v>
      </c>
      <c r="FQ67" s="76">
        <v>3.1818181818181817</v>
      </c>
      <c r="FR67" s="76">
        <v>3.1818181818181817</v>
      </c>
      <c r="FS67" s="76">
        <v>2.9090909090909092</v>
      </c>
      <c r="FT67" s="76">
        <v>2.6363636363636362</v>
      </c>
      <c r="FU67" s="76">
        <v>2.9090909090909092</v>
      </c>
      <c r="FV67" s="76">
        <v>4.1818181818181817</v>
      </c>
      <c r="FW67" s="76">
        <v>2.6363636363636362</v>
      </c>
      <c r="FX67" s="76">
        <v>3.1818181818181817</v>
      </c>
      <c r="FY67" s="76">
        <v>2.7272727272727271</v>
      </c>
      <c r="FZ67" s="76">
        <v>3.3636363636363638</v>
      </c>
      <c r="GA67" s="76">
        <v>4</v>
      </c>
      <c r="GB67" s="76">
        <v>3.4545454545454546</v>
      </c>
      <c r="GC67" s="76">
        <v>2.4545454545454546</v>
      </c>
      <c r="GD67" s="76">
        <v>2.9090909090909092</v>
      </c>
      <c r="GE67" s="76">
        <v>3.3636363636363638</v>
      </c>
      <c r="GF67" s="76">
        <v>2.6363636363636362</v>
      </c>
      <c r="GG67" s="76">
        <v>2.7272727272727271</v>
      </c>
      <c r="GH67" s="76">
        <v>3.0909090909090908</v>
      </c>
      <c r="GI67" s="76">
        <v>4.1818181818181817</v>
      </c>
      <c r="GJ67" s="76">
        <v>3.0909090909090908</v>
      </c>
      <c r="GK67" s="76">
        <v>2.9090909090909092</v>
      </c>
      <c r="GL67" s="76">
        <v>3.4545454545454546</v>
      </c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237</v>
      </c>
      <c r="CT68" s="62">
        <v>253</v>
      </c>
      <c r="CU68" s="62">
        <v>228</v>
      </c>
      <c r="CV68" s="62">
        <v>187</v>
      </c>
      <c r="CW68" s="62">
        <v>180</v>
      </c>
      <c r="CX68" s="62">
        <v>184</v>
      </c>
      <c r="CY68" s="62">
        <v>177</v>
      </c>
      <c r="CZ68" s="62">
        <v>196</v>
      </c>
      <c r="DA68" s="62">
        <v>172</v>
      </c>
      <c r="DB68" s="62">
        <v>237</v>
      </c>
      <c r="DC68" s="62">
        <v>232</v>
      </c>
      <c r="DD68" s="62">
        <v>323</v>
      </c>
      <c r="DE68" s="62">
        <v>170</v>
      </c>
      <c r="DF68" s="62">
        <v>254</v>
      </c>
      <c r="DG68" s="62">
        <v>238</v>
      </c>
      <c r="DH68" s="62">
        <v>200</v>
      </c>
      <c r="DI68" s="62">
        <v>238</v>
      </c>
      <c r="DJ68" s="62">
        <v>280</v>
      </c>
      <c r="DK68" s="62">
        <v>170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143</v>
      </c>
      <c r="DY68" s="76">
        <v>61</v>
      </c>
      <c r="DZ68" s="76">
        <v>62</v>
      </c>
      <c r="EA68" s="76">
        <v>60</v>
      </c>
      <c r="EB68" s="76">
        <v>61</v>
      </c>
      <c r="EC68" s="76">
        <v>60</v>
      </c>
      <c r="ED68" s="76">
        <v>62</v>
      </c>
      <c r="EE68" s="76">
        <v>56</v>
      </c>
      <c r="EF68" s="76">
        <v>64</v>
      </c>
      <c r="EG68" s="76">
        <v>55</v>
      </c>
      <c r="EH68" s="76">
        <v>61</v>
      </c>
      <c r="EI68" s="76">
        <v>56</v>
      </c>
      <c r="EJ68" s="76">
        <v>76</v>
      </c>
      <c r="EK68" s="76">
        <v>61</v>
      </c>
      <c r="EL68" s="76">
        <v>64</v>
      </c>
      <c r="EM68" s="76">
        <v>58</v>
      </c>
      <c r="EN68" s="76">
        <v>70</v>
      </c>
      <c r="EO68" s="76">
        <v>84</v>
      </c>
      <c r="EP68" s="76">
        <v>71</v>
      </c>
      <c r="EQ68" s="76">
        <v>60</v>
      </c>
      <c r="ER68" s="76">
        <v>57</v>
      </c>
      <c r="ES68" s="76">
        <v>62</v>
      </c>
      <c r="ET68" s="76">
        <v>55</v>
      </c>
      <c r="EU68" s="76">
        <v>64</v>
      </c>
      <c r="EV68" s="76">
        <v>60</v>
      </c>
      <c r="EW68" s="76">
        <v>61</v>
      </c>
      <c r="EX68" s="76">
        <v>58</v>
      </c>
      <c r="EY68" s="76">
        <v>65</v>
      </c>
      <c r="EZ68" s="76">
        <v>57</v>
      </c>
      <c r="FA68" s="76">
        <v>62</v>
      </c>
      <c r="FB68" s="76">
        <v>57</v>
      </c>
      <c r="FC68" s="76">
        <v>79</v>
      </c>
      <c r="FD68" s="76">
        <v>55</v>
      </c>
      <c r="FE68" s="76">
        <v>60</v>
      </c>
      <c r="FF68" s="76">
        <v>62</v>
      </c>
      <c r="FG68" s="76">
        <v>66</v>
      </c>
      <c r="FH68" s="76">
        <v>77</v>
      </c>
      <c r="FI68" s="76">
        <v>69</v>
      </c>
      <c r="FJ68" s="76">
        <v>54</v>
      </c>
      <c r="FK68" s="76">
        <v>54</v>
      </c>
      <c r="FL68" s="76">
        <v>65</v>
      </c>
      <c r="FM68" s="76">
        <v>56</v>
      </c>
      <c r="FN68" s="76">
        <v>62</v>
      </c>
      <c r="FO68" s="76">
        <v>60</v>
      </c>
      <c r="FP68" s="76">
        <v>61</v>
      </c>
      <c r="FQ68" s="76">
        <v>63</v>
      </c>
      <c r="FR68" s="76">
        <v>67</v>
      </c>
      <c r="FS68" s="76">
        <v>60</v>
      </c>
      <c r="FT68" s="76">
        <v>57</v>
      </c>
      <c r="FU68" s="76">
        <v>60</v>
      </c>
      <c r="FV68" s="76">
        <v>84</v>
      </c>
      <c r="FW68" s="76">
        <v>54</v>
      </c>
      <c r="FX68" s="76">
        <v>64</v>
      </c>
      <c r="FY68" s="76">
        <v>58</v>
      </c>
      <c r="FZ68" s="76">
        <v>64</v>
      </c>
      <c r="GA68" s="76">
        <v>77</v>
      </c>
      <c r="GB68" s="76">
        <v>69</v>
      </c>
      <c r="GC68" s="76">
        <v>56</v>
      </c>
      <c r="GD68" s="76">
        <v>65</v>
      </c>
      <c r="GE68" s="76">
        <v>64</v>
      </c>
      <c r="GF68" s="76">
        <v>57</v>
      </c>
      <c r="GG68" s="76">
        <v>57</v>
      </c>
      <c r="GH68" s="76">
        <v>59</v>
      </c>
      <c r="GI68" s="76">
        <v>84</v>
      </c>
      <c r="GJ68" s="76">
        <v>66</v>
      </c>
      <c r="GK68" s="76">
        <v>60</v>
      </c>
      <c r="GL68" s="76">
        <v>71</v>
      </c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80</v>
      </c>
      <c r="CT69" s="62">
        <v>80</v>
      </c>
      <c r="CU69" s="62">
        <v>80</v>
      </c>
      <c r="CV69" s="62">
        <v>60</v>
      </c>
      <c r="CW69" s="62">
        <v>60</v>
      </c>
      <c r="CX69" s="62">
        <v>60</v>
      </c>
      <c r="CY69" s="62">
        <v>60</v>
      </c>
      <c r="CZ69" s="62">
        <v>60</v>
      </c>
      <c r="DA69" s="62">
        <v>60</v>
      </c>
      <c r="DB69" s="62">
        <v>80</v>
      </c>
      <c r="DC69" s="62">
        <v>80</v>
      </c>
      <c r="DD69" s="62">
        <v>80</v>
      </c>
      <c r="DE69" s="62">
        <v>60</v>
      </c>
      <c r="DF69" s="62">
        <v>80</v>
      </c>
      <c r="DG69" s="62">
        <v>80</v>
      </c>
      <c r="DH69" s="62">
        <v>60</v>
      </c>
      <c r="DI69" s="62">
        <v>60</v>
      </c>
      <c r="DJ69" s="62">
        <v>80</v>
      </c>
      <c r="DK69" s="62">
        <v>60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144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>
        <v>20</v>
      </c>
      <c r="GK69" s="76">
        <v>20</v>
      </c>
      <c r="GL69" s="76">
        <v>20</v>
      </c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2.9624999999999999</v>
      </c>
      <c r="CT70" s="62">
        <v>3.1625000000000001</v>
      </c>
      <c r="CU70" s="62">
        <v>2.85</v>
      </c>
      <c r="CV70" s="62">
        <v>3.1166666666666667</v>
      </c>
      <c r="CW70" s="62">
        <v>3</v>
      </c>
      <c r="CX70" s="62">
        <v>3.0666666666666669</v>
      </c>
      <c r="CY70" s="62">
        <v>2.95</v>
      </c>
      <c r="CZ70" s="62">
        <v>3.2666666666666666</v>
      </c>
      <c r="DA70" s="62">
        <v>2.8666666666666667</v>
      </c>
      <c r="DB70" s="62">
        <v>2.9624999999999999</v>
      </c>
      <c r="DC70" s="62">
        <v>2.9</v>
      </c>
      <c r="DD70" s="62">
        <v>4.0374999999999996</v>
      </c>
      <c r="DE70" s="62">
        <v>2.8333333333333335</v>
      </c>
      <c r="DF70" s="62">
        <v>3.1749999999999998</v>
      </c>
      <c r="DG70" s="62">
        <v>2.9750000000000001</v>
      </c>
      <c r="DH70" s="62">
        <v>3.3333333333333335</v>
      </c>
      <c r="DI70" s="62">
        <v>3.9666666666666668</v>
      </c>
      <c r="DJ70" s="62">
        <v>3.5</v>
      </c>
      <c r="DK70" s="62">
        <v>2.8333333333333335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145</v>
      </c>
      <c r="DY70" s="76">
        <v>3.05</v>
      </c>
      <c r="DZ70" s="76">
        <v>3.1</v>
      </c>
      <c r="EA70" s="76">
        <v>3</v>
      </c>
      <c r="EB70" s="76">
        <v>3.05</v>
      </c>
      <c r="EC70" s="76">
        <v>3</v>
      </c>
      <c r="ED70" s="76">
        <v>3.1</v>
      </c>
      <c r="EE70" s="76">
        <v>2.8</v>
      </c>
      <c r="EF70" s="76">
        <v>3.2</v>
      </c>
      <c r="EG70" s="76">
        <v>2.75</v>
      </c>
      <c r="EH70" s="76">
        <v>3.05</v>
      </c>
      <c r="EI70" s="76">
        <v>2.8</v>
      </c>
      <c r="EJ70" s="76">
        <v>3.8</v>
      </c>
      <c r="EK70" s="76">
        <v>3.05</v>
      </c>
      <c r="EL70" s="76">
        <v>3.2</v>
      </c>
      <c r="EM70" s="76">
        <v>2.9</v>
      </c>
      <c r="EN70" s="76">
        <v>3.5</v>
      </c>
      <c r="EO70" s="76">
        <v>4.2</v>
      </c>
      <c r="EP70" s="76">
        <v>3.55</v>
      </c>
      <c r="EQ70" s="76">
        <v>3</v>
      </c>
      <c r="ER70" s="76">
        <v>2.85</v>
      </c>
      <c r="ES70" s="76">
        <v>3.1</v>
      </c>
      <c r="ET70" s="76">
        <v>2.75</v>
      </c>
      <c r="EU70" s="76">
        <v>3.2</v>
      </c>
      <c r="EV70" s="76">
        <v>3</v>
      </c>
      <c r="EW70" s="76">
        <v>3.05</v>
      </c>
      <c r="EX70" s="76">
        <v>2.9</v>
      </c>
      <c r="EY70" s="76">
        <v>3.25</v>
      </c>
      <c r="EZ70" s="76">
        <v>2.85</v>
      </c>
      <c r="FA70" s="76">
        <v>3.1</v>
      </c>
      <c r="FB70" s="76">
        <v>2.85</v>
      </c>
      <c r="FC70" s="76">
        <v>3.95</v>
      </c>
      <c r="FD70" s="76">
        <v>2.75</v>
      </c>
      <c r="FE70" s="76">
        <v>3</v>
      </c>
      <c r="FF70" s="76">
        <v>3.1</v>
      </c>
      <c r="FG70" s="76">
        <v>3.3</v>
      </c>
      <c r="FH70" s="76">
        <v>3.85</v>
      </c>
      <c r="FI70" s="76">
        <v>3.45</v>
      </c>
      <c r="FJ70" s="76">
        <v>2.7</v>
      </c>
      <c r="FK70" s="76">
        <v>2.7</v>
      </c>
      <c r="FL70" s="76">
        <v>3.25</v>
      </c>
      <c r="FM70" s="76">
        <v>2.8</v>
      </c>
      <c r="FN70" s="76">
        <v>3.1</v>
      </c>
      <c r="FO70" s="76">
        <v>3</v>
      </c>
      <c r="FP70" s="76">
        <v>3.05</v>
      </c>
      <c r="FQ70" s="76">
        <v>3.15</v>
      </c>
      <c r="FR70" s="76">
        <v>3.35</v>
      </c>
      <c r="FS70" s="76">
        <v>3</v>
      </c>
      <c r="FT70" s="76">
        <v>2.85</v>
      </c>
      <c r="FU70" s="76">
        <v>3</v>
      </c>
      <c r="FV70" s="76">
        <v>4.2</v>
      </c>
      <c r="FW70" s="76">
        <v>2.7</v>
      </c>
      <c r="FX70" s="76">
        <v>3.2</v>
      </c>
      <c r="FY70" s="76">
        <v>2.9</v>
      </c>
      <c r="FZ70" s="76">
        <v>3.2</v>
      </c>
      <c r="GA70" s="76">
        <v>3.85</v>
      </c>
      <c r="GB70" s="76">
        <v>3.45</v>
      </c>
      <c r="GC70" s="76">
        <v>2.8</v>
      </c>
      <c r="GD70" s="76">
        <v>3.25</v>
      </c>
      <c r="GE70" s="76">
        <v>3.2</v>
      </c>
      <c r="GF70" s="76">
        <v>2.85</v>
      </c>
      <c r="GG70" s="76">
        <v>2.85</v>
      </c>
      <c r="GH70" s="76">
        <v>2.95</v>
      </c>
      <c r="GI70" s="76">
        <v>4.2</v>
      </c>
      <c r="GJ70" s="76">
        <v>3.3</v>
      </c>
      <c r="GK70" s="76">
        <v>3</v>
      </c>
      <c r="GL70" s="76">
        <v>3.55</v>
      </c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359</v>
      </c>
      <c r="CT71" s="62">
        <v>397</v>
      </c>
      <c r="CU71" s="62">
        <v>350</v>
      </c>
      <c r="CV71" s="62">
        <v>288</v>
      </c>
      <c r="CW71" s="62">
        <v>280</v>
      </c>
      <c r="CX71" s="62">
        <v>287</v>
      </c>
      <c r="CY71" s="62">
        <v>269</v>
      </c>
      <c r="CZ71" s="62">
        <v>311</v>
      </c>
      <c r="DA71" s="62">
        <v>262</v>
      </c>
      <c r="DB71" s="62">
        <v>366</v>
      </c>
      <c r="DC71" s="62">
        <v>363</v>
      </c>
      <c r="DD71" s="62">
        <v>505</v>
      </c>
      <c r="DE71" s="62">
        <v>263</v>
      </c>
      <c r="DF71" s="62">
        <v>402</v>
      </c>
      <c r="DG71" s="62">
        <v>361</v>
      </c>
      <c r="DH71" s="62">
        <v>304</v>
      </c>
      <c r="DI71" s="62">
        <v>360</v>
      </c>
      <c r="DJ71" s="62">
        <v>425</v>
      </c>
      <c r="DK71" s="62">
        <v>258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146</v>
      </c>
      <c r="DY71" s="76">
        <v>89</v>
      </c>
      <c r="DZ71" s="76">
        <v>99</v>
      </c>
      <c r="EA71" s="76">
        <v>92</v>
      </c>
      <c r="EB71" s="76">
        <v>94</v>
      </c>
      <c r="EC71" s="76">
        <v>94</v>
      </c>
      <c r="ED71" s="76">
        <v>96</v>
      </c>
      <c r="EE71" s="76">
        <v>88</v>
      </c>
      <c r="EF71" s="76">
        <v>103</v>
      </c>
      <c r="EG71" s="76">
        <v>85</v>
      </c>
      <c r="EH71" s="76">
        <v>94</v>
      </c>
      <c r="EI71" s="76">
        <v>88</v>
      </c>
      <c r="EJ71" s="76">
        <v>121</v>
      </c>
      <c r="EK71" s="76">
        <v>94</v>
      </c>
      <c r="EL71" s="76">
        <v>96</v>
      </c>
      <c r="EM71" s="76">
        <v>90</v>
      </c>
      <c r="EN71" s="76">
        <v>104</v>
      </c>
      <c r="EO71" s="76">
        <v>125</v>
      </c>
      <c r="EP71" s="76">
        <v>111</v>
      </c>
      <c r="EQ71" s="76">
        <v>91</v>
      </c>
      <c r="ER71" s="76">
        <v>83</v>
      </c>
      <c r="ES71" s="76">
        <v>99</v>
      </c>
      <c r="ET71" s="76">
        <v>87</v>
      </c>
      <c r="EU71" s="76">
        <v>102</v>
      </c>
      <c r="EV71" s="76">
        <v>95</v>
      </c>
      <c r="EW71" s="76">
        <v>97</v>
      </c>
      <c r="EX71" s="76">
        <v>89</v>
      </c>
      <c r="EY71" s="76">
        <v>104</v>
      </c>
      <c r="EZ71" s="76">
        <v>85</v>
      </c>
      <c r="FA71" s="76">
        <v>94</v>
      </c>
      <c r="FB71" s="76">
        <v>91</v>
      </c>
      <c r="FC71" s="76">
        <v>127</v>
      </c>
      <c r="FD71" s="76">
        <v>86</v>
      </c>
      <c r="FE71" s="76">
        <v>96</v>
      </c>
      <c r="FF71" s="76">
        <v>94</v>
      </c>
      <c r="FG71" s="76">
        <v>104</v>
      </c>
      <c r="FH71" s="76">
        <v>120</v>
      </c>
      <c r="FI71" s="76">
        <v>107</v>
      </c>
      <c r="FJ71" s="76">
        <v>82</v>
      </c>
      <c r="FK71" s="76">
        <v>87</v>
      </c>
      <c r="FL71" s="76">
        <v>99</v>
      </c>
      <c r="FM71" s="76">
        <v>85</v>
      </c>
      <c r="FN71" s="76">
        <v>92</v>
      </c>
      <c r="FO71" s="76">
        <v>91</v>
      </c>
      <c r="FP71" s="76">
        <v>94</v>
      </c>
      <c r="FQ71" s="76">
        <v>92</v>
      </c>
      <c r="FR71" s="76">
        <v>104</v>
      </c>
      <c r="FS71" s="76">
        <v>92</v>
      </c>
      <c r="FT71" s="76">
        <v>91</v>
      </c>
      <c r="FU71" s="76">
        <v>92</v>
      </c>
      <c r="FV71" s="76">
        <v>128</v>
      </c>
      <c r="FW71" s="76">
        <v>83</v>
      </c>
      <c r="FX71" s="76">
        <v>105</v>
      </c>
      <c r="FY71" s="76">
        <v>88</v>
      </c>
      <c r="FZ71" s="76">
        <v>96</v>
      </c>
      <c r="GA71" s="76">
        <v>115</v>
      </c>
      <c r="GB71" s="76">
        <v>103</v>
      </c>
      <c r="GC71" s="76">
        <v>85</v>
      </c>
      <c r="GD71" s="76">
        <v>100</v>
      </c>
      <c r="GE71" s="76">
        <v>100</v>
      </c>
      <c r="GF71" s="76">
        <v>86</v>
      </c>
      <c r="GG71" s="76">
        <v>87</v>
      </c>
      <c r="GH71" s="76">
        <v>92</v>
      </c>
      <c r="GI71" s="76">
        <v>129</v>
      </c>
      <c r="GJ71" s="76">
        <v>105</v>
      </c>
      <c r="GK71" s="76">
        <v>89</v>
      </c>
      <c r="GL71" s="76">
        <v>104</v>
      </c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120</v>
      </c>
      <c r="CT72" s="62">
        <v>120</v>
      </c>
      <c r="CU72" s="62">
        <v>120</v>
      </c>
      <c r="CV72" s="62">
        <v>90</v>
      </c>
      <c r="CW72" s="62">
        <v>90</v>
      </c>
      <c r="CX72" s="62">
        <v>90</v>
      </c>
      <c r="CY72" s="62">
        <v>90</v>
      </c>
      <c r="CZ72" s="62">
        <v>90</v>
      </c>
      <c r="DA72" s="62">
        <v>90</v>
      </c>
      <c r="DB72" s="62">
        <v>120</v>
      </c>
      <c r="DC72" s="62">
        <v>120</v>
      </c>
      <c r="DD72" s="62">
        <v>120</v>
      </c>
      <c r="DE72" s="62">
        <v>90</v>
      </c>
      <c r="DF72" s="62">
        <v>120</v>
      </c>
      <c r="DG72" s="62">
        <v>120</v>
      </c>
      <c r="DH72" s="62">
        <v>90</v>
      </c>
      <c r="DI72" s="62">
        <v>90</v>
      </c>
      <c r="DJ72" s="62">
        <v>120</v>
      </c>
      <c r="DK72" s="62">
        <v>90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147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30</v>
      </c>
      <c r="GK72" s="76">
        <v>30</v>
      </c>
      <c r="GL72" s="76">
        <v>30</v>
      </c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2.9916666666666667</v>
      </c>
      <c r="CT73" s="62">
        <v>3.3083333333333331</v>
      </c>
      <c r="CU73" s="62">
        <v>2.9166666666666665</v>
      </c>
      <c r="CV73" s="62">
        <v>3.2</v>
      </c>
      <c r="CW73" s="62">
        <v>3.1111111111111112</v>
      </c>
      <c r="CX73" s="62">
        <v>3.1888888888888891</v>
      </c>
      <c r="CY73" s="62">
        <v>2.9888888888888889</v>
      </c>
      <c r="CZ73" s="62">
        <v>3.4555555555555557</v>
      </c>
      <c r="DA73" s="62">
        <v>2.911111111111111</v>
      </c>
      <c r="DB73" s="62">
        <v>3.05</v>
      </c>
      <c r="DC73" s="62">
        <v>3.0249999999999999</v>
      </c>
      <c r="DD73" s="62">
        <v>4.208333333333333</v>
      </c>
      <c r="DE73" s="62">
        <v>2.9222222222222221</v>
      </c>
      <c r="DF73" s="62">
        <v>3.35</v>
      </c>
      <c r="DG73" s="62">
        <v>3.0083333333333333</v>
      </c>
      <c r="DH73" s="62">
        <v>3.3777777777777778</v>
      </c>
      <c r="DI73" s="62">
        <v>4</v>
      </c>
      <c r="DJ73" s="62">
        <v>3.5416666666666665</v>
      </c>
      <c r="DK73" s="62">
        <v>2.8666666666666667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148</v>
      </c>
      <c r="DY73" s="76">
        <v>2.9666666666666668</v>
      </c>
      <c r="DZ73" s="76">
        <v>3.3</v>
      </c>
      <c r="EA73" s="76">
        <v>3.0666666666666669</v>
      </c>
      <c r="EB73" s="76">
        <v>3.1333333333333333</v>
      </c>
      <c r="EC73" s="76">
        <v>3.1333333333333333</v>
      </c>
      <c r="ED73" s="76">
        <v>3.2</v>
      </c>
      <c r="EE73" s="76">
        <v>2.9333333333333331</v>
      </c>
      <c r="EF73" s="76">
        <v>3.4333333333333331</v>
      </c>
      <c r="EG73" s="76">
        <v>2.8333333333333335</v>
      </c>
      <c r="EH73" s="76">
        <v>3.1333333333333333</v>
      </c>
      <c r="EI73" s="76">
        <v>2.9333333333333331</v>
      </c>
      <c r="EJ73" s="76">
        <v>4.0333333333333332</v>
      </c>
      <c r="EK73" s="76">
        <v>3.1333333333333333</v>
      </c>
      <c r="EL73" s="76">
        <v>3.2</v>
      </c>
      <c r="EM73" s="76">
        <v>3</v>
      </c>
      <c r="EN73" s="76">
        <v>3.4666666666666668</v>
      </c>
      <c r="EO73" s="76">
        <v>4.166666666666667</v>
      </c>
      <c r="EP73" s="76">
        <v>3.7</v>
      </c>
      <c r="EQ73" s="76">
        <v>3.0333333333333332</v>
      </c>
      <c r="ER73" s="76">
        <v>2.7666666666666666</v>
      </c>
      <c r="ES73" s="76">
        <v>3.3</v>
      </c>
      <c r="ET73" s="76">
        <v>2.9</v>
      </c>
      <c r="EU73" s="76">
        <v>3.4</v>
      </c>
      <c r="EV73" s="76">
        <v>3.1666666666666665</v>
      </c>
      <c r="EW73" s="76">
        <v>3.2333333333333334</v>
      </c>
      <c r="EX73" s="76">
        <v>2.9666666666666668</v>
      </c>
      <c r="EY73" s="76">
        <v>3.4666666666666668</v>
      </c>
      <c r="EZ73" s="76">
        <v>2.8333333333333335</v>
      </c>
      <c r="FA73" s="76">
        <v>3.1333333333333333</v>
      </c>
      <c r="FB73" s="76">
        <v>3.0333333333333332</v>
      </c>
      <c r="FC73" s="76">
        <v>4.2333333333333334</v>
      </c>
      <c r="FD73" s="76">
        <v>2.8666666666666667</v>
      </c>
      <c r="FE73" s="76">
        <v>3.2</v>
      </c>
      <c r="FF73" s="76">
        <v>3.1333333333333333</v>
      </c>
      <c r="FG73" s="76">
        <v>3.4666666666666668</v>
      </c>
      <c r="FH73" s="76">
        <v>4</v>
      </c>
      <c r="FI73" s="76">
        <v>3.5666666666666669</v>
      </c>
      <c r="FJ73" s="76">
        <v>2.7333333333333334</v>
      </c>
      <c r="FK73" s="76">
        <v>2.9</v>
      </c>
      <c r="FL73" s="76">
        <v>3.3</v>
      </c>
      <c r="FM73" s="76">
        <v>2.8333333333333335</v>
      </c>
      <c r="FN73" s="76">
        <v>3.0666666666666669</v>
      </c>
      <c r="FO73" s="76">
        <v>3.0333333333333332</v>
      </c>
      <c r="FP73" s="76">
        <v>3.1333333333333333</v>
      </c>
      <c r="FQ73" s="76">
        <v>3.0666666666666669</v>
      </c>
      <c r="FR73" s="76">
        <v>3.4666666666666668</v>
      </c>
      <c r="FS73" s="76">
        <v>3.0666666666666669</v>
      </c>
      <c r="FT73" s="76">
        <v>3.0333333333333332</v>
      </c>
      <c r="FU73" s="76">
        <v>3.0666666666666669</v>
      </c>
      <c r="FV73" s="76">
        <v>4.2666666666666666</v>
      </c>
      <c r="FW73" s="76">
        <v>2.7666666666666666</v>
      </c>
      <c r="FX73" s="76">
        <v>3.5</v>
      </c>
      <c r="FY73" s="76">
        <v>2.9333333333333331</v>
      </c>
      <c r="FZ73" s="76">
        <v>3.2</v>
      </c>
      <c r="GA73" s="76">
        <v>3.8333333333333335</v>
      </c>
      <c r="GB73" s="76">
        <v>3.4333333333333331</v>
      </c>
      <c r="GC73" s="76">
        <v>2.8333333333333335</v>
      </c>
      <c r="GD73" s="76">
        <v>3.3333333333333335</v>
      </c>
      <c r="GE73" s="76">
        <v>3.3333333333333335</v>
      </c>
      <c r="GF73" s="76">
        <v>2.8666666666666667</v>
      </c>
      <c r="GG73" s="76">
        <v>2.9</v>
      </c>
      <c r="GH73" s="76">
        <v>3.0666666666666669</v>
      </c>
      <c r="GI73" s="76">
        <v>4.3</v>
      </c>
      <c r="GJ73" s="76">
        <v>3.5</v>
      </c>
      <c r="GK73" s="76">
        <v>2.9666666666666668</v>
      </c>
      <c r="GL73" s="76">
        <v>3.4666666666666668</v>
      </c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14</v>
      </c>
      <c r="CT74" s="62">
        <v>13</v>
      </c>
      <c r="CU74" s="62">
        <v>12</v>
      </c>
      <c r="CV74" s="62">
        <v>10</v>
      </c>
      <c r="CW74" s="62">
        <v>10</v>
      </c>
      <c r="CX74" s="62">
        <v>8</v>
      </c>
      <c r="CY74" s="62">
        <v>9</v>
      </c>
      <c r="CZ74" s="62">
        <v>10</v>
      </c>
      <c r="DA74" s="62">
        <v>6</v>
      </c>
      <c r="DB74" s="62">
        <v>12</v>
      </c>
      <c r="DC74" s="62">
        <v>12</v>
      </c>
      <c r="DD74" s="62">
        <v>17</v>
      </c>
      <c r="DE74" s="62">
        <v>11</v>
      </c>
      <c r="DF74" s="62">
        <v>13</v>
      </c>
      <c r="DG74" s="62">
        <v>14</v>
      </c>
      <c r="DH74" s="62">
        <v>10</v>
      </c>
      <c r="DI74" s="62">
        <v>10</v>
      </c>
      <c r="DJ74" s="62">
        <v>14</v>
      </c>
      <c r="DK74" s="62">
        <v>8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162</v>
      </c>
      <c r="DY74" s="76">
        <v>3</v>
      </c>
      <c r="DZ74" s="76">
        <v>4</v>
      </c>
      <c r="EA74" s="76">
        <v>3</v>
      </c>
      <c r="EB74" s="76">
        <v>4</v>
      </c>
      <c r="EC74" s="76">
        <v>4</v>
      </c>
      <c r="ED74" s="76">
        <v>3</v>
      </c>
      <c r="EE74" s="76">
        <v>3</v>
      </c>
      <c r="EF74" s="76">
        <v>4</v>
      </c>
      <c r="EG74" s="76">
        <v>2</v>
      </c>
      <c r="EH74" s="76">
        <v>2</v>
      </c>
      <c r="EI74" s="76">
        <v>3</v>
      </c>
      <c r="EJ74" s="76">
        <v>4</v>
      </c>
      <c r="EK74" s="76">
        <v>4</v>
      </c>
      <c r="EL74" s="76">
        <v>3</v>
      </c>
      <c r="EM74" s="76">
        <v>4</v>
      </c>
      <c r="EN74" s="76">
        <v>3</v>
      </c>
      <c r="EO74" s="76">
        <v>3</v>
      </c>
      <c r="EP74" s="76">
        <v>4</v>
      </c>
      <c r="EQ74" s="76">
        <v>3</v>
      </c>
      <c r="ER74" s="76">
        <v>3</v>
      </c>
      <c r="ES74" s="76">
        <v>3</v>
      </c>
      <c r="ET74" s="76">
        <v>3</v>
      </c>
      <c r="EU74" s="76">
        <v>4</v>
      </c>
      <c r="EV74" s="76">
        <v>3</v>
      </c>
      <c r="EW74" s="76">
        <v>3</v>
      </c>
      <c r="EX74" s="76">
        <v>3</v>
      </c>
      <c r="EY74" s="76">
        <v>3</v>
      </c>
      <c r="EZ74" s="76">
        <v>2</v>
      </c>
      <c r="FA74" s="76">
        <v>4</v>
      </c>
      <c r="FB74" s="76">
        <v>3</v>
      </c>
      <c r="FC74" s="76">
        <v>4</v>
      </c>
      <c r="FD74" s="76">
        <v>3</v>
      </c>
      <c r="FE74" s="76">
        <v>4</v>
      </c>
      <c r="FF74" s="76">
        <v>3</v>
      </c>
      <c r="FG74" s="76">
        <v>3</v>
      </c>
      <c r="FH74" s="76">
        <v>3</v>
      </c>
      <c r="FI74" s="76">
        <v>3</v>
      </c>
      <c r="FJ74" s="76">
        <v>2</v>
      </c>
      <c r="FK74" s="76">
        <v>4</v>
      </c>
      <c r="FL74" s="76">
        <v>3</v>
      </c>
      <c r="FM74" s="76">
        <v>3</v>
      </c>
      <c r="FN74" s="76">
        <v>2</v>
      </c>
      <c r="FO74" s="76">
        <v>3</v>
      </c>
      <c r="FP74" s="76">
        <v>2</v>
      </c>
      <c r="FQ74" s="76">
        <v>3</v>
      </c>
      <c r="FR74" s="76">
        <v>3</v>
      </c>
      <c r="FS74" s="76">
        <v>2</v>
      </c>
      <c r="FT74" s="76">
        <v>3</v>
      </c>
      <c r="FU74" s="76">
        <v>3</v>
      </c>
      <c r="FV74" s="76">
        <v>5</v>
      </c>
      <c r="FW74" s="76">
        <v>4</v>
      </c>
      <c r="FX74" s="76">
        <v>3</v>
      </c>
      <c r="FY74" s="76">
        <v>3</v>
      </c>
      <c r="FZ74" s="76">
        <v>4</v>
      </c>
      <c r="GA74" s="76">
        <v>4</v>
      </c>
      <c r="GB74" s="76">
        <v>4</v>
      </c>
      <c r="GC74" s="76">
        <v>3</v>
      </c>
      <c r="GD74" s="76">
        <v>4</v>
      </c>
      <c r="GE74" s="76">
        <v>3</v>
      </c>
      <c r="GF74" s="76">
        <v>3</v>
      </c>
      <c r="GG74" s="76">
        <v>3</v>
      </c>
      <c r="GH74" s="76">
        <v>3</v>
      </c>
      <c r="GI74" s="76">
        <v>4</v>
      </c>
      <c r="GJ74" s="76">
        <v>3</v>
      </c>
      <c r="GK74" s="76">
        <v>4</v>
      </c>
      <c r="GL74" s="76">
        <v>3</v>
      </c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4</v>
      </c>
      <c r="CU75" s="62">
        <v>4</v>
      </c>
      <c r="CV75" s="62">
        <v>3</v>
      </c>
      <c r="CW75" s="62">
        <v>3</v>
      </c>
      <c r="CX75" s="62">
        <v>3</v>
      </c>
      <c r="CY75" s="62">
        <v>3</v>
      </c>
      <c r="CZ75" s="62">
        <v>3</v>
      </c>
      <c r="DA75" s="62">
        <v>3</v>
      </c>
      <c r="DB75" s="62">
        <v>4</v>
      </c>
      <c r="DC75" s="62">
        <v>4</v>
      </c>
      <c r="DD75" s="62">
        <v>4</v>
      </c>
      <c r="DE75" s="62">
        <v>3</v>
      </c>
      <c r="DF75" s="62">
        <v>4</v>
      </c>
      <c r="DG75" s="62">
        <v>4</v>
      </c>
      <c r="DH75" s="62">
        <v>3</v>
      </c>
      <c r="DI75" s="62">
        <v>3</v>
      </c>
      <c r="DJ75" s="62">
        <v>4</v>
      </c>
      <c r="DK75" s="62">
        <v>3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163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3.5</v>
      </c>
      <c r="CT76" s="62">
        <v>3.25</v>
      </c>
      <c r="CU76" s="62">
        <v>3</v>
      </c>
      <c r="CV76" s="62">
        <v>3.3333333333333335</v>
      </c>
      <c r="CW76" s="62">
        <v>3.3333333333333335</v>
      </c>
      <c r="CX76" s="62">
        <v>2.6666666666666665</v>
      </c>
      <c r="CY76" s="62">
        <v>3</v>
      </c>
      <c r="CZ76" s="62">
        <v>3.3333333333333335</v>
      </c>
      <c r="DA76" s="62">
        <v>2</v>
      </c>
      <c r="DB76" s="62">
        <v>3</v>
      </c>
      <c r="DC76" s="62">
        <v>3</v>
      </c>
      <c r="DD76" s="62">
        <v>4.25</v>
      </c>
      <c r="DE76" s="62">
        <v>3.6666666666666665</v>
      </c>
      <c r="DF76" s="62">
        <v>3.25</v>
      </c>
      <c r="DG76" s="62">
        <v>3.5</v>
      </c>
      <c r="DH76" s="62">
        <v>3.3333333333333335</v>
      </c>
      <c r="DI76" s="62">
        <v>3.3333333333333335</v>
      </c>
      <c r="DJ76" s="62">
        <v>3.5</v>
      </c>
      <c r="DK76" s="62">
        <v>2.6666666666666665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196</v>
      </c>
      <c r="DY76" s="76">
        <v>3</v>
      </c>
      <c r="DZ76" s="76">
        <v>4</v>
      </c>
      <c r="EA76" s="76">
        <v>3</v>
      </c>
      <c r="EB76" s="76">
        <v>4</v>
      </c>
      <c r="EC76" s="76">
        <v>4</v>
      </c>
      <c r="ED76" s="76">
        <v>3</v>
      </c>
      <c r="EE76" s="76">
        <v>3</v>
      </c>
      <c r="EF76" s="76">
        <v>4</v>
      </c>
      <c r="EG76" s="76">
        <v>2</v>
      </c>
      <c r="EH76" s="76">
        <v>2</v>
      </c>
      <c r="EI76" s="76">
        <v>3</v>
      </c>
      <c r="EJ76" s="76">
        <v>4</v>
      </c>
      <c r="EK76" s="76">
        <v>4</v>
      </c>
      <c r="EL76" s="76">
        <v>3</v>
      </c>
      <c r="EM76" s="76">
        <v>4</v>
      </c>
      <c r="EN76" s="76">
        <v>3</v>
      </c>
      <c r="EO76" s="76">
        <v>3</v>
      </c>
      <c r="EP76" s="76">
        <v>4</v>
      </c>
      <c r="EQ76" s="76">
        <v>3</v>
      </c>
      <c r="ER76" s="76">
        <v>3</v>
      </c>
      <c r="ES76" s="76">
        <v>3</v>
      </c>
      <c r="ET76" s="76">
        <v>3</v>
      </c>
      <c r="EU76" s="76">
        <v>4</v>
      </c>
      <c r="EV76" s="76">
        <v>3</v>
      </c>
      <c r="EW76" s="76">
        <v>3</v>
      </c>
      <c r="EX76" s="76">
        <v>3</v>
      </c>
      <c r="EY76" s="76">
        <v>3</v>
      </c>
      <c r="EZ76" s="76">
        <v>2</v>
      </c>
      <c r="FA76" s="76">
        <v>4</v>
      </c>
      <c r="FB76" s="76">
        <v>3</v>
      </c>
      <c r="FC76" s="76">
        <v>4</v>
      </c>
      <c r="FD76" s="76">
        <v>3</v>
      </c>
      <c r="FE76" s="76">
        <v>4</v>
      </c>
      <c r="FF76" s="76">
        <v>3</v>
      </c>
      <c r="FG76" s="76">
        <v>3</v>
      </c>
      <c r="FH76" s="76">
        <v>3</v>
      </c>
      <c r="FI76" s="76">
        <v>3</v>
      </c>
      <c r="FJ76" s="76">
        <v>2</v>
      </c>
      <c r="FK76" s="76">
        <v>4</v>
      </c>
      <c r="FL76" s="76">
        <v>3</v>
      </c>
      <c r="FM76" s="76">
        <v>3</v>
      </c>
      <c r="FN76" s="76">
        <v>2</v>
      </c>
      <c r="FO76" s="76">
        <v>3</v>
      </c>
      <c r="FP76" s="76">
        <v>2</v>
      </c>
      <c r="FQ76" s="76">
        <v>3</v>
      </c>
      <c r="FR76" s="76">
        <v>3</v>
      </c>
      <c r="FS76" s="76">
        <v>2</v>
      </c>
      <c r="FT76" s="76">
        <v>3</v>
      </c>
      <c r="FU76" s="76">
        <v>3</v>
      </c>
      <c r="FV76" s="76">
        <v>5</v>
      </c>
      <c r="FW76" s="76">
        <v>4</v>
      </c>
      <c r="FX76" s="76">
        <v>3</v>
      </c>
      <c r="FY76" s="76">
        <v>3</v>
      </c>
      <c r="FZ76" s="76">
        <v>4</v>
      </c>
      <c r="GA76" s="76">
        <v>4</v>
      </c>
      <c r="GB76" s="76">
        <v>4</v>
      </c>
      <c r="GC76" s="76">
        <v>3</v>
      </c>
      <c r="GD76" s="76">
        <v>4</v>
      </c>
      <c r="GE76" s="76">
        <v>3</v>
      </c>
      <c r="GF76" s="76">
        <v>3</v>
      </c>
      <c r="GG76" s="76">
        <v>3</v>
      </c>
      <c r="GH76" s="76">
        <v>3</v>
      </c>
      <c r="GI76" s="76">
        <v>4</v>
      </c>
      <c r="GJ76" s="76">
        <v>3</v>
      </c>
      <c r="GK76" s="76">
        <v>4</v>
      </c>
      <c r="GL76" s="76">
        <v>3</v>
      </c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67</v>
      </c>
      <c r="CT77" s="62">
        <v>73</v>
      </c>
      <c r="CU77" s="62">
        <v>64</v>
      </c>
      <c r="CV77" s="62">
        <v>54</v>
      </c>
      <c r="CW77" s="62">
        <v>52</v>
      </c>
      <c r="CX77" s="62">
        <v>53</v>
      </c>
      <c r="CY77" s="62">
        <v>45</v>
      </c>
      <c r="CZ77" s="62">
        <v>57</v>
      </c>
      <c r="DA77" s="62">
        <v>39</v>
      </c>
      <c r="DB77" s="62">
        <v>57</v>
      </c>
      <c r="DC77" s="62">
        <v>61</v>
      </c>
      <c r="DD77" s="62">
        <v>90</v>
      </c>
      <c r="DE77" s="62">
        <v>49</v>
      </c>
      <c r="DF77" s="62">
        <v>67</v>
      </c>
      <c r="DG77" s="62">
        <v>66</v>
      </c>
      <c r="DH77" s="62">
        <v>51</v>
      </c>
      <c r="DI77" s="62">
        <v>66</v>
      </c>
      <c r="DJ77" s="62">
        <v>74</v>
      </c>
      <c r="DK77" s="62">
        <v>45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76</v>
      </c>
      <c r="DY77" s="76">
        <v>16</v>
      </c>
      <c r="DZ77" s="76">
        <v>19</v>
      </c>
      <c r="EA77" s="76">
        <v>17</v>
      </c>
      <c r="EB77" s="76">
        <v>19</v>
      </c>
      <c r="EC77" s="76">
        <v>17</v>
      </c>
      <c r="ED77" s="76">
        <v>17</v>
      </c>
      <c r="EE77" s="76">
        <v>14</v>
      </c>
      <c r="EF77" s="76">
        <v>20</v>
      </c>
      <c r="EG77" s="76">
        <v>15</v>
      </c>
      <c r="EH77" s="76">
        <v>15</v>
      </c>
      <c r="EI77" s="76">
        <v>17</v>
      </c>
      <c r="EJ77" s="76">
        <v>21</v>
      </c>
      <c r="EK77" s="76">
        <v>18</v>
      </c>
      <c r="EL77" s="76">
        <v>19</v>
      </c>
      <c r="EM77" s="76">
        <v>17</v>
      </c>
      <c r="EN77" s="76">
        <v>16</v>
      </c>
      <c r="EO77" s="76">
        <v>23</v>
      </c>
      <c r="EP77" s="76">
        <v>21</v>
      </c>
      <c r="EQ77" s="76">
        <v>15</v>
      </c>
      <c r="ER77" s="76">
        <v>15</v>
      </c>
      <c r="ES77" s="76">
        <v>19</v>
      </c>
      <c r="ET77" s="76">
        <v>17</v>
      </c>
      <c r="EU77" s="76">
        <v>19</v>
      </c>
      <c r="EV77" s="76">
        <v>16</v>
      </c>
      <c r="EW77" s="76">
        <v>18</v>
      </c>
      <c r="EX77" s="76">
        <v>16</v>
      </c>
      <c r="EY77" s="76">
        <v>18</v>
      </c>
      <c r="EZ77" s="76">
        <v>14</v>
      </c>
      <c r="FA77" s="76">
        <v>13</v>
      </c>
      <c r="FB77" s="76">
        <v>16</v>
      </c>
      <c r="FC77" s="76">
        <v>25</v>
      </c>
      <c r="FD77" s="76">
        <v>14</v>
      </c>
      <c r="FE77" s="76">
        <v>18</v>
      </c>
      <c r="FF77" s="76">
        <v>18</v>
      </c>
      <c r="FG77" s="76">
        <v>16</v>
      </c>
      <c r="FH77" s="76">
        <v>21</v>
      </c>
      <c r="FI77" s="76">
        <v>18</v>
      </c>
      <c r="FJ77" s="76">
        <v>14</v>
      </c>
      <c r="FK77" s="76">
        <v>21</v>
      </c>
      <c r="FL77" s="76">
        <v>19</v>
      </c>
      <c r="FM77" s="76">
        <v>16</v>
      </c>
      <c r="FN77" s="76">
        <v>16</v>
      </c>
      <c r="FO77" s="76">
        <v>19</v>
      </c>
      <c r="FP77" s="76">
        <v>18</v>
      </c>
      <c r="FQ77" s="76">
        <v>15</v>
      </c>
      <c r="FR77" s="76">
        <v>19</v>
      </c>
      <c r="FS77" s="76">
        <v>10</v>
      </c>
      <c r="FT77" s="76">
        <v>17</v>
      </c>
      <c r="FU77" s="76">
        <v>15</v>
      </c>
      <c r="FV77" s="76">
        <v>26</v>
      </c>
      <c r="FW77" s="76">
        <v>17</v>
      </c>
      <c r="FX77" s="76">
        <v>16</v>
      </c>
      <c r="FY77" s="76">
        <v>17</v>
      </c>
      <c r="FZ77" s="76">
        <v>19</v>
      </c>
      <c r="GA77" s="76">
        <v>22</v>
      </c>
      <c r="GB77" s="76">
        <v>21</v>
      </c>
      <c r="GC77" s="76">
        <v>16</v>
      </c>
      <c r="GD77" s="76">
        <v>15</v>
      </c>
      <c r="GE77" s="76">
        <v>16</v>
      </c>
      <c r="GF77" s="76">
        <v>14</v>
      </c>
      <c r="GG77" s="76">
        <v>12</v>
      </c>
      <c r="GH77" s="76">
        <v>13</v>
      </c>
      <c r="GI77" s="76">
        <v>18</v>
      </c>
      <c r="GJ77" s="76">
        <v>14</v>
      </c>
      <c r="GK77" s="76">
        <v>14</v>
      </c>
      <c r="GL77" s="76">
        <v>14</v>
      </c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19</v>
      </c>
      <c r="CT78" s="62">
        <v>19</v>
      </c>
      <c r="CU78" s="62">
        <v>19</v>
      </c>
      <c r="CV78" s="62">
        <v>15</v>
      </c>
      <c r="CW78" s="62">
        <v>15</v>
      </c>
      <c r="CX78" s="62">
        <v>15</v>
      </c>
      <c r="CY78" s="62">
        <v>15</v>
      </c>
      <c r="CZ78" s="62">
        <v>15</v>
      </c>
      <c r="DA78" s="62">
        <v>15</v>
      </c>
      <c r="DB78" s="62">
        <v>19</v>
      </c>
      <c r="DC78" s="62">
        <v>19</v>
      </c>
      <c r="DD78" s="62">
        <v>19</v>
      </c>
      <c r="DE78" s="62">
        <v>15</v>
      </c>
      <c r="DF78" s="62">
        <v>19</v>
      </c>
      <c r="DG78" s="62">
        <v>19</v>
      </c>
      <c r="DH78" s="62">
        <v>15</v>
      </c>
      <c r="DI78" s="62">
        <v>15</v>
      </c>
      <c r="DJ78" s="62">
        <v>19</v>
      </c>
      <c r="DK78" s="62">
        <v>15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77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5</v>
      </c>
      <c r="GB78" s="76">
        <v>5</v>
      </c>
      <c r="GC78" s="76">
        <v>5</v>
      </c>
      <c r="GD78" s="76">
        <v>4</v>
      </c>
      <c r="GE78" s="76">
        <v>4</v>
      </c>
      <c r="GF78" s="76">
        <v>4</v>
      </c>
      <c r="GG78" s="76">
        <v>4</v>
      </c>
      <c r="GH78" s="76">
        <v>4</v>
      </c>
      <c r="GI78" s="76">
        <v>4</v>
      </c>
      <c r="GJ78" s="76">
        <v>4</v>
      </c>
      <c r="GK78" s="76">
        <v>4</v>
      </c>
      <c r="GL78" s="76">
        <v>4</v>
      </c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3.5263157894736841</v>
      </c>
      <c r="CT79" s="62">
        <v>3.8421052631578947</v>
      </c>
      <c r="CU79" s="62">
        <v>3.3684210526315788</v>
      </c>
      <c r="CV79" s="62">
        <v>3.6</v>
      </c>
      <c r="CW79" s="62">
        <v>3.4666666666666668</v>
      </c>
      <c r="CX79" s="62">
        <v>3.5333333333333332</v>
      </c>
      <c r="CY79" s="62">
        <v>3</v>
      </c>
      <c r="CZ79" s="62">
        <v>3.8</v>
      </c>
      <c r="DA79" s="62">
        <v>2.6</v>
      </c>
      <c r="DB79" s="62">
        <v>3</v>
      </c>
      <c r="DC79" s="62">
        <v>3.2105263157894739</v>
      </c>
      <c r="DD79" s="62">
        <v>4.7368421052631575</v>
      </c>
      <c r="DE79" s="62">
        <v>3.2666666666666666</v>
      </c>
      <c r="DF79" s="62">
        <v>3.5263157894736841</v>
      </c>
      <c r="DG79" s="62">
        <v>3.4736842105263159</v>
      </c>
      <c r="DH79" s="62">
        <v>3.4</v>
      </c>
      <c r="DI79" s="62">
        <v>4.4000000000000004</v>
      </c>
      <c r="DJ79" s="62">
        <v>3.8947368421052633</v>
      </c>
      <c r="DK79" s="62">
        <v>3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78</v>
      </c>
      <c r="DY79" s="76">
        <v>3.2</v>
      </c>
      <c r="DZ79" s="76">
        <v>3.8</v>
      </c>
      <c r="EA79" s="76">
        <v>3.4</v>
      </c>
      <c r="EB79" s="76">
        <v>3.8</v>
      </c>
      <c r="EC79" s="76">
        <v>3.4</v>
      </c>
      <c r="ED79" s="76">
        <v>3.4</v>
      </c>
      <c r="EE79" s="76">
        <v>2.8</v>
      </c>
      <c r="EF79" s="76">
        <v>4</v>
      </c>
      <c r="EG79" s="76">
        <v>3</v>
      </c>
      <c r="EH79" s="76">
        <v>3</v>
      </c>
      <c r="EI79" s="76">
        <v>3.4</v>
      </c>
      <c r="EJ79" s="76">
        <v>4.2</v>
      </c>
      <c r="EK79" s="76">
        <v>3.6</v>
      </c>
      <c r="EL79" s="76">
        <v>3.8</v>
      </c>
      <c r="EM79" s="76">
        <v>3.4</v>
      </c>
      <c r="EN79" s="76">
        <v>3.2</v>
      </c>
      <c r="EO79" s="76">
        <v>4.5999999999999996</v>
      </c>
      <c r="EP79" s="76">
        <v>4.2</v>
      </c>
      <c r="EQ79" s="76">
        <v>3</v>
      </c>
      <c r="ER79" s="76">
        <v>3</v>
      </c>
      <c r="ES79" s="76">
        <v>3.8</v>
      </c>
      <c r="ET79" s="76">
        <v>3.4</v>
      </c>
      <c r="EU79" s="76">
        <v>3.8</v>
      </c>
      <c r="EV79" s="76">
        <v>3.2</v>
      </c>
      <c r="EW79" s="76">
        <v>3.6</v>
      </c>
      <c r="EX79" s="76">
        <v>3.2</v>
      </c>
      <c r="EY79" s="76">
        <v>3.6</v>
      </c>
      <c r="EZ79" s="76">
        <v>2.8</v>
      </c>
      <c r="FA79" s="76">
        <v>2.6</v>
      </c>
      <c r="FB79" s="76">
        <v>3.2</v>
      </c>
      <c r="FC79" s="76">
        <v>5</v>
      </c>
      <c r="FD79" s="76">
        <v>2.8</v>
      </c>
      <c r="FE79" s="76">
        <v>3.6</v>
      </c>
      <c r="FF79" s="76">
        <v>3.6</v>
      </c>
      <c r="FG79" s="76">
        <v>3.2</v>
      </c>
      <c r="FH79" s="76">
        <v>4.2</v>
      </c>
      <c r="FI79" s="76">
        <v>3.6</v>
      </c>
      <c r="FJ79" s="76">
        <v>2.8</v>
      </c>
      <c r="FK79" s="76">
        <v>4.2</v>
      </c>
      <c r="FL79" s="76">
        <v>3.8</v>
      </c>
      <c r="FM79" s="76">
        <v>3.2</v>
      </c>
      <c r="FN79" s="76">
        <v>3.2</v>
      </c>
      <c r="FO79" s="76">
        <v>3.8</v>
      </c>
      <c r="FP79" s="76">
        <v>3.6</v>
      </c>
      <c r="FQ79" s="76">
        <v>3</v>
      </c>
      <c r="FR79" s="76">
        <v>3.8</v>
      </c>
      <c r="FS79" s="76">
        <v>2</v>
      </c>
      <c r="FT79" s="76">
        <v>3.4</v>
      </c>
      <c r="FU79" s="76">
        <v>3</v>
      </c>
      <c r="FV79" s="76">
        <v>5.2</v>
      </c>
      <c r="FW79" s="76">
        <v>3.4</v>
      </c>
      <c r="FX79" s="76">
        <v>3.2</v>
      </c>
      <c r="FY79" s="76">
        <v>3.4</v>
      </c>
      <c r="FZ79" s="76">
        <v>3.8</v>
      </c>
      <c r="GA79" s="76">
        <v>4.4000000000000004</v>
      </c>
      <c r="GB79" s="76">
        <v>4.2</v>
      </c>
      <c r="GC79" s="76">
        <v>3.2</v>
      </c>
      <c r="GD79" s="76">
        <v>3.75</v>
      </c>
      <c r="GE79" s="76">
        <v>4</v>
      </c>
      <c r="GF79" s="76">
        <v>3.5</v>
      </c>
      <c r="GG79" s="76">
        <v>3</v>
      </c>
      <c r="GH79" s="76">
        <v>3.25</v>
      </c>
      <c r="GI79" s="76">
        <v>4.5</v>
      </c>
      <c r="GJ79" s="76">
        <v>3.5</v>
      </c>
      <c r="GK79" s="76">
        <v>3.5</v>
      </c>
      <c r="GL79" s="76">
        <v>3.5</v>
      </c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96</v>
      </c>
      <c r="CT80" s="62">
        <v>103</v>
      </c>
      <c r="CU80" s="62">
        <v>90</v>
      </c>
      <c r="CV80" s="62">
        <v>80</v>
      </c>
      <c r="CW80" s="62">
        <v>80</v>
      </c>
      <c r="CX80" s="62">
        <v>79</v>
      </c>
      <c r="CY80" s="62">
        <v>68</v>
      </c>
      <c r="CZ80" s="62">
        <v>86</v>
      </c>
      <c r="DA80" s="62">
        <v>62</v>
      </c>
      <c r="DB80" s="62">
        <v>83</v>
      </c>
      <c r="DC80" s="62">
        <v>87</v>
      </c>
      <c r="DD80" s="62">
        <v>122</v>
      </c>
      <c r="DE80" s="62">
        <v>74</v>
      </c>
      <c r="DF80" s="62">
        <v>92</v>
      </c>
      <c r="DG80" s="62">
        <v>91</v>
      </c>
      <c r="DH80" s="62">
        <v>81</v>
      </c>
      <c r="DI80" s="62">
        <v>99</v>
      </c>
      <c r="DJ80" s="62">
        <v>100</v>
      </c>
      <c r="DK80" s="62">
        <v>70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149</v>
      </c>
      <c r="DY80" s="76">
        <v>26</v>
      </c>
      <c r="DZ80" s="76">
        <v>28</v>
      </c>
      <c r="EA80" s="76">
        <v>25</v>
      </c>
      <c r="EB80" s="76">
        <v>27</v>
      </c>
      <c r="EC80" s="76">
        <v>27</v>
      </c>
      <c r="ED80" s="76">
        <v>26</v>
      </c>
      <c r="EE80" s="76">
        <v>22</v>
      </c>
      <c r="EF80" s="76">
        <v>32</v>
      </c>
      <c r="EG80" s="76">
        <v>23</v>
      </c>
      <c r="EH80" s="76">
        <v>26</v>
      </c>
      <c r="EI80" s="76">
        <v>25</v>
      </c>
      <c r="EJ80" s="76">
        <v>32</v>
      </c>
      <c r="EK80" s="76">
        <v>26</v>
      </c>
      <c r="EL80" s="76">
        <v>28</v>
      </c>
      <c r="EM80" s="76">
        <v>26</v>
      </c>
      <c r="EN80" s="76">
        <v>27</v>
      </c>
      <c r="EO80" s="76">
        <v>33</v>
      </c>
      <c r="EP80" s="76">
        <v>30</v>
      </c>
      <c r="EQ80" s="76">
        <v>24</v>
      </c>
      <c r="ER80" s="76">
        <v>25</v>
      </c>
      <c r="ES80" s="76">
        <v>30</v>
      </c>
      <c r="ET80" s="76">
        <v>26</v>
      </c>
      <c r="EU80" s="76">
        <v>28</v>
      </c>
      <c r="EV80" s="76">
        <v>26</v>
      </c>
      <c r="EW80" s="76">
        <v>27</v>
      </c>
      <c r="EX80" s="76">
        <v>23</v>
      </c>
      <c r="EY80" s="76">
        <v>28</v>
      </c>
      <c r="EZ80" s="76">
        <v>21</v>
      </c>
      <c r="FA80" s="76">
        <v>20</v>
      </c>
      <c r="FB80" s="76">
        <v>25</v>
      </c>
      <c r="FC80" s="76">
        <v>36</v>
      </c>
      <c r="FD80" s="76">
        <v>23</v>
      </c>
      <c r="FE80" s="76">
        <v>26</v>
      </c>
      <c r="FF80" s="76">
        <v>26</v>
      </c>
      <c r="FG80" s="76">
        <v>25</v>
      </c>
      <c r="FH80" s="76">
        <v>33</v>
      </c>
      <c r="FI80" s="76">
        <v>27</v>
      </c>
      <c r="FJ80" s="76">
        <v>22</v>
      </c>
      <c r="FK80" s="76">
        <v>30</v>
      </c>
      <c r="FL80" s="76">
        <v>29</v>
      </c>
      <c r="FM80" s="76">
        <v>25</v>
      </c>
      <c r="FN80" s="76">
        <v>25</v>
      </c>
      <c r="FO80" s="76">
        <v>27</v>
      </c>
      <c r="FP80" s="76">
        <v>26</v>
      </c>
      <c r="FQ80" s="76">
        <v>23</v>
      </c>
      <c r="FR80" s="76">
        <v>26</v>
      </c>
      <c r="FS80" s="76">
        <v>18</v>
      </c>
      <c r="FT80" s="76">
        <v>25</v>
      </c>
      <c r="FU80" s="76">
        <v>24</v>
      </c>
      <c r="FV80" s="76">
        <v>36</v>
      </c>
      <c r="FW80" s="76">
        <v>25</v>
      </c>
      <c r="FX80" s="76">
        <v>24</v>
      </c>
      <c r="FY80" s="76">
        <v>25</v>
      </c>
      <c r="FZ80" s="76">
        <v>29</v>
      </c>
      <c r="GA80" s="76">
        <v>33</v>
      </c>
      <c r="GB80" s="76">
        <v>29</v>
      </c>
      <c r="GC80" s="76">
        <v>24</v>
      </c>
      <c r="GD80" s="76">
        <v>15</v>
      </c>
      <c r="GE80" s="76">
        <v>16</v>
      </c>
      <c r="GF80" s="76">
        <v>14</v>
      </c>
      <c r="GG80" s="76">
        <v>12</v>
      </c>
      <c r="GH80" s="76">
        <v>13</v>
      </c>
      <c r="GI80" s="76">
        <v>18</v>
      </c>
      <c r="GJ80" s="76">
        <v>14</v>
      </c>
      <c r="GK80" s="76">
        <v>14</v>
      </c>
      <c r="GL80" s="76">
        <v>14</v>
      </c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25</v>
      </c>
      <c r="CT81" s="62">
        <v>25</v>
      </c>
      <c r="CU81" s="62">
        <v>25</v>
      </c>
      <c r="CV81" s="62">
        <v>21</v>
      </c>
      <c r="CW81" s="62">
        <v>21</v>
      </c>
      <c r="CX81" s="62">
        <v>21</v>
      </c>
      <c r="CY81" s="62">
        <v>21</v>
      </c>
      <c r="CZ81" s="62">
        <v>21</v>
      </c>
      <c r="DA81" s="62">
        <v>21</v>
      </c>
      <c r="DB81" s="62">
        <v>25</v>
      </c>
      <c r="DC81" s="62">
        <v>25</v>
      </c>
      <c r="DD81" s="62">
        <v>25</v>
      </c>
      <c r="DE81" s="62">
        <v>21</v>
      </c>
      <c r="DF81" s="62">
        <v>25</v>
      </c>
      <c r="DG81" s="62">
        <v>25</v>
      </c>
      <c r="DH81" s="62">
        <v>21</v>
      </c>
      <c r="DI81" s="62">
        <v>21</v>
      </c>
      <c r="DJ81" s="62">
        <v>25</v>
      </c>
      <c r="DK81" s="62">
        <v>21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150</v>
      </c>
      <c r="DY81" s="76">
        <v>7</v>
      </c>
      <c r="DZ81" s="76">
        <v>7</v>
      </c>
      <c r="EA81" s="76">
        <v>7</v>
      </c>
      <c r="EB81" s="76">
        <v>7</v>
      </c>
      <c r="EC81" s="76">
        <v>7</v>
      </c>
      <c r="ED81" s="76">
        <v>7</v>
      </c>
      <c r="EE81" s="76">
        <v>7</v>
      </c>
      <c r="EF81" s="76">
        <v>7</v>
      </c>
      <c r="EG81" s="76">
        <v>7</v>
      </c>
      <c r="EH81" s="76">
        <v>7</v>
      </c>
      <c r="EI81" s="76">
        <v>7</v>
      </c>
      <c r="EJ81" s="76">
        <v>7</v>
      </c>
      <c r="EK81" s="76">
        <v>7</v>
      </c>
      <c r="EL81" s="76">
        <v>7</v>
      </c>
      <c r="EM81" s="76">
        <v>7</v>
      </c>
      <c r="EN81" s="76">
        <v>7</v>
      </c>
      <c r="EO81" s="76">
        <v>7</v>
      </c>
      <c r="EP81" s="76">
        <v>7</v>
      </c>
      <c r="EQ81" s="76">
        <v>7</v>
      </c>
      <c r="ER81" s="76">
        <v>7</v>
      </c>
      <c r="ES81" s="76">
        <v>7</v>
      </c>
      <c r="ET81" s="76">
        <v>7</v>
      </c>
      <c r="EU81" s="76">
        <v>7</v>
      </c>
      <c r="EV81" s="76">
        <v>7</v>
      </c>
      <c r="EW81" s="76">
        <v>7</v>
      </c>
      <c r="EX81" s="76">
        <v>7</v>
      </c>
      <c r="EY81" s="76">
        <v>7</v>
      </c>
      <c r="EZ81" s="76">
        <v>7</v>
      </c>
      <c r="FA81" s="76">
        <v>7</v>
      </c>
      <c r="FB81" s="76">
        <v>7</v>
      </c>
      <c r="FC81" s="76">
        <v>7</v>
      </c>
      <c r="FD81" s="76">
        <v>7</v>
      </c>
      <c r="FE81" s="76">
        <v>7</v>
      </c>
      <c r="FF81" s="76">
        <v>7</v>
      </c>
      <c r="FG81" s="76">
        <v>7</v>
      </c>
      <c r="FH81" s="76">
        <v>7</v>
      </c>
      <c r="FI81" s="76">
        <v>7</v>
      </c>
      <c r="FJ81" s="76">
        <v>7</v>
      </c>
      <c r="FK81" s="76">
        <v>7</v>
      </c>
      <c r="FL81" s="76">
        <v>7</v>
      </c>
      <c r="FM81" s="76">
        <v>7</v>
      </c>
      <c r="FN81" s="76">
        <v>7</v>
      </c>
      <c r="FO81" s="76">
        <v>7</v>
      </c>
      <c r="FP81" s="76">
        <v>7</v>
      </c>
      <c r="FQ81" s="76">
        <v>7</v>
      </c>
      <c r="FR81" s="76">
        <v>7</v>
      </c>
      <c r="FS81" s="76">
        <v>7</v>
      </c>
      <c r="FT81" s="76">
        <v>7</v>
      </c>
      <c r="FU81" s="76">
        <v>7</v>
      </c>
      <c r="FV81" s="76">
        <v>7</v>
      </c>
      <c r="FW81" s="76">
        <v>7</v>
      </c>
      <c r="FX81" s="76">
        <v>7</v>
      </c>
      <c r="FY81" s="76">
        <v>7</v>
      </c>
      <c r="FZ81" s="76">
        <v>7</v>
      </c>
      <c r="GA81" s="76">
        <v>7</v>
      </c>
      <c r="GB81" s="76">
        <v>7</v>
      </c>
      <c r="GC81" s="76">
        <v>7</v>
      </c>
      <c r="GD81" s="76">
        <v>4</v>
      </c>
      <c r="GE81" s="76">
        <v>4</v>
      </c>
      <c r="GF81" s="76">
        <v>4</v>
      </c>
      <c r="GG81" s="76">
        <v>4</v>
      </c>
      <c r="GH81" s="76">
        <v>4</v>
      </c>
      <c r="GI81" s="76">
        <v>4</v>
      </c>
      <c r="GJ81" s="76">
        <v>4</v>
      </c>
      <c r="GK81" s="76">
        <v>4</v>
      </c>
      <c r="GL81" s="76">
        <v>4</v>
      </c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3.84</v>
      </c>
      <c r="CT82" s="62">
        <v>4.12</v>
      </c>
      <c r="CU82" s="62">
        <v>3.6</v>
      </c>
      <c r="CV82" s="62">
        <v>3.8095238095238093</v>
      </c>
      <c r="CW82" s="62">
        <v>3.8095238095238093</v>
      </c>
      <c r="CX82" s="62">
        <v>3.7619047619047619</v>
      </c>
      <c r="CY82" s="62">
        <v>3.2380952380952381</v>
      </c>
      <c r="CZ82" s="62">
        <v>4.0952380952380949</v>
      </c>
      <c r="DA82" s="62">
        <v>2.9523809523809526</v>
      </c>
      <c r="DB82" s="62">
        <v>3.32</v>
      </c>
      <c r="DC82" s="62">
        <v>3.48</v>
      </c>
      <c r="DD82" s="62">
        <v>4.88</v>
      </c>
      <c r="DE82" s="62">
        <v>3.5238095238095237</v>
      </c>
      <c r="DF82" s="62">
        <v>3.68</v>
      </c>
      <c r="DG82" s="62">
        <v>3.64</v>
      </c>
      <c r="DH82" s="62">
        <v>3.8571428571428572</v>
      </c>
      <c r="DI82" s="62">
        <v>4.7142857142857144</v>
      </c>
      <c r="DJ82" s="62">
        <v>4</v>
      </c>
      <c r="DK82" s="62">
        <v>3.3333333333333335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151</v>
      </c>
      <c r="DY82" s="76">
        <v>3.7142857142857144</v>
      </c>
      <c r="DZ82" s="76">
        <v>4</v>
      </c>
      <c r="EA82" s="76">
        <v>3.5714285714285716</v>
      </c>
      <c r="EB82" s="76">
        <v>3.8571428571428572</v>
      </c>
      <c r="EC82" s="76">
        <v>3.8571428571428572</v>
      </c>
      <c r="ED82" s="76">
        <v>3.7142857142857144</v>
      </c>
      <c r="EE82" s="76">
        <v>3.1428571428571428</v>
      </c>
      <c r="EF82" s="76">
        <v>4.5714285714285712</v>
      </c>
      <c r="EG82" s="76">
        <v>3.2857142857142856</v>
      </c>
      <c r="EH82" s="76">
        <v>3.7142857142857144</v>
      </c>
      <c r="EI82" s="76">
        <v>3.5714285714285716</v>
      </c>
      <c r="EJ82" s="76">
        <v>4.5714285714285712</v>
      </c>
      <c r="EK82" s="76">
        <v>3.7142857142857144</v>
      </c>
      <c r="EL82" s="76">
        <v>4</v>
      </c>
      <c r="EM82" s="76">
        <v>3.7142857142857144</v>
      </c>
      <c r="EN82" s="76">
        <v>3.8571428571428572</v>
      </c>
      <c r="EO82" s="76">
        <v>4.7142857142857144</v>
      </c>
      <c r="EP82" s="76">
        <v>4.2857142857142856</v>
      </c>
      <c r="EQ82" s="76">
        <v>3.4285714285714284</v>
      </c>
      <c r="ER82" s="76">
        <v>3.5714285714285716</v>
      </c>
      <c r="ES82" s="76">
        <v>4.2857142857142856</v>
      </c>
      <c r="ET82" s="76">
        <v>3.7142857142857144</v>
      </c>
      <c r="EU82" s="76">
        <v>4</v>
      </c>
      <c r="EV82" s="76">
        <v>3.7142857142857144</v>
      </c>
      <c r="EW82" s="76">
        <v>3.8571428571428572</v>
      </c>
      <c r="EX82" s="76">
        <v>3.2857142857142856</v>
      </c>
      <c r="EY82" s="76">
        <v>4</v>
      </c>
      <c r="EZ82" s="76">
        <v>3</v>
      </c>
      <c r="FA82" s="76">
        <v>2.8571428571428572</v>
      </c>
      <c r="FB82" s="76">
        <v>3.5714285714285716</v>
      </c>
      <c r="FC82" s="76">
        <v>5.1428571428571432</v>
      </c>
      <c r="FD82" s="76">
        <v>3.2857142857142856</v>
      </c>
      <c r="FE82" s="76">
        <v>3.7142857142857144</v>
      </c>
      <c r="FF82" s="76">
        <v>3.7142857142857144</v>
      </c>
      <c r="FG82" s="76">
        <v>3.5714285714285716</v>
      </c>
      <c r="FH82" s="76">
        <v>4.7142857142857144</v>
      </c>
      <c r="FI82" s="76">
        <v>3.8571428571428572</v>
      </c>
      <c r="FJ82" s="76">
        <v>3.1428571428571428</v>
      </c>
      <c r="FK82" s="76">
        <v>4.2857142857142856</v>
      </c>
      <c r="FL82" s="76">
        <v>4.1428571428571432</v>
      </c>
      <c r="FM82" s="76">
        <v>3.5714285714285716</v>
      </c>
      <c r="FN82" s="76">
        <v>3.5714285714285716</v>
      </c>
      <c r="FO82" s="76">
        <v>3.8571428571428572</v>
      </c>
      <c r="FP82" s="76">
        <v>3.7142857142857144</v>
      </c>
      <c r="FQ82" s="76">
        <v>3.2857142857142856</v>
      </c>
      <c r="FR82" s="76">
        <v>3.7142857142857144</v>
      </c>
      <c r="FS82" s="76">
        <v>2.5714285714285716</v>
      </c>
      <c r="FT82" s="76">
        <v>3.5714285714285716</v>
      </c>
      <c r="FU82" s="76">
        <v>3.4285714285714284</v>
      </c>
      <c r="FV82" s="76">
        <v>5.1428571428571432</v>
      </c>
      <c r="FW82" s="76">
        <v>3.5714285714285716</v>
      </c>
      <c r="FX82" s="76">
        <v>3.4285714285714284</v>
      </c>
      <c r="FY82" s="76">
        <v>3.5714285714285716</v>
      </c>
      <c r="FZ82" s="76">
        <v>4.1428571428571432</v>
      </c>
      <c r="GA82" s="76">
        <v>4.7142857142857144</v>
      </c>
      <c r="GB82" s="76">
        <v>4.1428571428571432</v>
      </c>
      <c r="GC82" s="76">
        <v>3.4285714285714284</v>
      </c>
      <c r="GD82" s="76">
        <v>3.75</v>
      </c>
      <c r="GE82" s="76">
        <v>4</v>
      </c>
      <c r="GF82" s="76">
        <v>3.5</v>
      </c>
      <c r="GG82" s="76">
        <v>3</v>
      </c>
      <c r="GH82" s="76">
        <v>3.25</v>
      </c>
      <c r="GI82" s="76">
        <v>4.5</v>
      </c>
      <c r="GJ82" s="76">
        <v>3.5</v>
      </c>
      <c r="GK82" s="76">
        <v>3.5</v>
      </c>
      <c r="GL82" s="76">
        <v>3.5</v>
      </c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96</v>
      </c>
      <c r="CT83" s="62">
        <v>103</v>
      </c>
      <c r="CU83" s="62">
        <v>90</v>
      </c>
      <c r="CV83" s="62">
        <v>80</v>
      </c>
      <c r="CW83" s="62">
        <v>80</v>
      </c>
      <c r="CX83" s="62">
        <v>79</v>
      </c>
      <c r="CY83" s="62">
        <v>68</v>
      </c>
      <c r="CZ83" s="62">
        <v>86</v>
      </c>
      <c r="DA83" s="62">
        <v>62</v>
      </c>
      <c r="DB83" s="62">
        <v>83</v>
      </c>
      <c r="DC83" s="62">
        <v>87</v>
      </c>
      <c r="DD83" s="62">
        <v>122</v>
      </c>
      <c r="DE83" s="62">
        <v>74</v>
      </c>
      <c r="DF83" s="62">
        <v>92</v>
      </c>
      <c r="DG83" s="62">
        <v>91</v>
      </c>
      <c r="DH83" s="62">
        <v>81</v>
      </c>
      <c r="DI83" s="62">
        <v>99</v>
      </c>
      <c r="DJ83" s="62">
        <v>100</v>
      </c>
      <c r="DK83" s="62">
        <v>70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152</v>
      </c>
      <c r="DY83" s="76">
        <v>26</v>
      </c>
      <c r="DZ83" s="76">
        <v>28</v>
      </c>
      <c r="EA83" s="76">
        <v>25</v>
      </c>
      <c r="EB83" s="76">
        <v>27</v>
      </c>
      <c r="EC83" s="76">
        <v>27</v>
      </c>
      <c r="ED83" s="76">
        <v>26</v>
      </c>
      <c r="EE83" s="76">
        <v>22</v>
      </c>
      <c r="EF83" s="76">
        <v>32</v>
      </c>
      <c r="EG83" s="76">
        <v>23</v>
      </c>
      <c r="EH83" s="76">
        <v>26</v>
      </c>
      <c r="EI83" s="76">
        <v>25</v>
      </c>
      <c r="EJ83" s="76">
        <v>32</v>
      </c>
      <c r="EK83" s="76">
        <v>26</v>
      </c>
      <c r="EL83" s="76">
        <v>28</v>
      </c>
      <c r="EM83" s="76">
        <v>26</v>
      </c>
      <c r="EN83" s="76">
        <v>27</v>
      </c>
      <c r="EO83" s="76">
        <v>33</v>
      </c>
      <c r="EP83" s="76">
        <v>30</v>
      </c>
      <c r="EQ83" s="76">
        <v>24</v>
      </c>
      <c r="ER83" s="76">
        <v>25</v>
      </c>
      <c r="ES83" s="76">
        <v>30</v>
      </c>
      <c r="ET83" s="76">
        <v>26</v>
      </c>
      <c r="EU83" s="76">
        <v>28</v>
      </c>
      <c r="EV83" s="76">
        <v>26</v>
      </c>
      <c r="EW83" s="76">
        <v>27</v>
      </c>
      <c r="EX83" s="76">
        <v>23</v>
      </c>
      <c r="EY83" s="76">
        <v>28</v>
      </c>
      <c r="EZ83" s="76">
        <v>21</v>
      </c>
      <c r="FA83" s="76">
        <v>20</v>
      </c>
      <c r="FB83" s="76">
        <v>25</v>
      </c>
      <c r="FC83" s="76">
        <v>36</v>
      </c>
      <c r="FD83" s="76">
        <v>23</v>
      </c>
      <c r="FE83" s="76">
        <v>26</v>
      </c>
      <c r="FF83" s="76">
        <v>26</v>
      </c>
      <c r="FG83" s="76">
        <v>25</v>
      </c>
      <c r="FH83" s="76">
        <v>33</v>
      </c>
      <c r="FI83" s="76">
        <v>27</v>
      </c>
      <c r="FJ83" s="76">
        <v>22</v>
      </c>
      <c r="FK83" s="76">
        <v>30</v>
      </c>
      <c r="FL83" s="76">
        <v>29</v>
      </c>
      <c r="FM83" s="76">
        <v>25</v>
      </c>
      <c r="FN83" s="76">
        <v>25</v>
      </c>
      <c r="FO83" s="76">
        <v>27</v>
      </c>
      <c r="FP83" s="76">
        <v>26</v>
      </c>
      <c r="FQ83" s="76">
        <v>23</v>
      </c>
      <c r="FR83" s="76">
        <v>26</v>
      </c>
      <c r="FS83" s="76">
        <v>18</v>
      </c>
      <c r="FT83" s="76">
        <v>25</v>
      </c>
      <c r="FU83" s="76">
        <v>24</v>
      </c>
      <c r="FV83" s="76">
        <v>36</v>
      </c>
      <c r="FW83" s="76">
        <v>25</v>
      </c>
      <c r="FX83" s="76">
        <v>24</v>
      </c>
      <c r="FY83" s="76">
        <v>25</v>
      </c>
      <c r="FZ83" s="76">
        <v>29</v>
      </c>
      <c r="GA83" s="76">
        <v>33</v>
      </c>
      <c r="GB83" s="76">
        <v>29</v>
      </c>
      <c r="GC83" s="76">
        <v>24</v>
      </c>
      <c r="GD83" s="76">
        <v>15</v>
      </c>
      <c r="GE83" s="76">
        <v>16</v>
      </c>
      <c r="GF83" s="76">
        <v>14</v>
      </c>
      <c r="GG83" s="76">
        <v>12</v>
      </c>
      <c r="GH83" s="76">
        <v>13</v>
      </c>
      <c r="GI83" s="76">
        <v>18</v>
      </c>
      <c r="GJ83" s="76">
        <v>14</v>
      </c>
      <c r="GK83" s="76">
        <v>14</v>
      </c>
      <c r="GL83" s="76">
        <v>14</v>
      </c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25</v>
      </c>
      <c r="CT84" s="62">
        <v>25</v>
      </c>
      <c r="CU84" s="62">
        <v>25</v>
      </c>
      <c r="CV84" s="62">
        <v>21</v>
      </c>
      <c r="CW84" s="62">
        <v>21</v>
      </c>
      <c r="CX84" s="62">
        <v>21</v>
      </c>
      <c r="CY84" s="62">
        <v>21</v>
      </c>
      <c r="CZ84" s="62">
        <v>21</v>
      </c>
      <c r="DA84" s="62">
        <v>21</v>
      </c>
      <c r="DB84" s="62">
        <v>25</v>
      </c>
      <c r="DC84" s="62">
        <v>25</v>
      </c>
      <c r="DD84" s="62">
        <v>25</v>
      </c>
      <c r="DE84" s="62">
        <v>21</v>
      </c>
      <c r="DF84" s="62">
        <v>25</v>
      </c>
      <c r="DG84" s="62">
        <v>25</v>
      </c>
      <c r="DH84" s="62">
        <v>21</v>
      </c>
      <c r="DI84" s="62">
        <v>21</v>
      </c>
      <c r="DJ84" s="62">
        <v>25</v>
      </c>
      <c r="DK84" s="62">
        <v>21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153</v>
      </c>
      <c r="DY84" s="76">
        <v>7</v>
      </c>
      <c r="DZ84" s="76">
        <v>7</v>
      </c>
      <c r="EA84" s="76">
        <v>7</v>
      </c>
      <c r="EB84" s="76">
        <v>7</v>
      </c>
      <c r="EC84" s="76">
        <v>7</v>
      </c>
      <c r="ED84" s="76">
        <v>7</v>
      </c>
      <c r="EE84" s="76">
        <v>7</v>
      </c>
      <c r="EF84" s="76">
        <v>7</v>
      </c>
      <c r="EG84" s="76">
        <v>7</v>
      </c>
      <c r="EH84" s="76">
        <v>7</v>
      </c>
      <c r="EI84" s="76">
        <v>7</v>
      </c>
      <c r="EJ84" s="76">
        <v>7</v>
      </c>
      <c r="EK84" s="76">
        <v>7</v>
      </c>
      <c r="EL84" s="76">
        <v>7</v>
      </c>
      <c r="EM84" s="76">
        <v>7</v>
      </c>
      <c r="EN84" s="76">
        <v>7</v>
      </c>
      <c r="EO84" s="76">
        <v>7</v>
      </c>
      <c r="EP84" s="76">
        <v>7</v>
      </c>
      <c r="EQ84" s="76">
        <v>7</v>
      </c>
      <c r="ER84" s="76">
        <v>7</v>
      </c>
      <c r="ES84" s="76">
        <v>7</v>
      </c>
      <c r="ET84" s="76">
        <v>7</v>
      </c>
      <c r="EU84" s="76">
        <v>7</v>
      </c>
      <c r="EV84" s="76">
        <v>7</v>
      </c>
      <c r="EW84" s="76">
        <v>7</v>
      </c>
      <c r="EX84" s="76">
        <v>7</v>
      </c>
      <c r="EY84" s="76">
        <v>7</v>
      </c>
      <c r="EZ84" s="76">
        <v>7</v>
      </c>
      <c r="FA84" s="76">
        <v>7</v>
      </c>
      <c r="FB84" s="76">
        <v>7</v>
      </c>
      <c r="FC84" s="76">
        <v>7</v>
      </c>
      <c r="FD84" s="76">
        <v>7</v>
      </c>
      <c r="FE84" s="76">
        <v>7</v>
      </c>
      <c r="FF84" s="76">
        <v>7</v>
      </c>
      <c r="FG84" s="76">
        <v>7</v>
      </c>
      <c r="FH84" s="76">
        <v>7</v>
      </c>
      <c r="FI84" s="76">
        <v>7</v>
      </c>
      <c r="FJ84" s="76">
        <v>7</v>
      </c>
      <c r="FK84" s="76">
        <v>7</v>
      </c>
      <c r="FL84" s="76">
        <v>7</v>
      </c>
      <c r="FM84" s="76">
        <v>7</v>
      </c>
      <c r="FN84" s="76">
        <v>7</v>
      </c>
      <c r="FO84" s="76">
        <v>7</v>
      </c>
      <c r="FP84" s="76">
        <v>7</v>
      </c>
      <c r="FQ84" s="76">
        <v>7</v>
      </c>
      <c r="FR84" s="76">
        <v>7</v>
      </c>
      <c r="FS84" s="76">
        <v>7</v>
      </c>
      <c r="FT84" s="76">
        <v>7</v>
      </c>
      <c r="FU84" s="76">
        <v>7</v>
      </c>
      <c r="FV84" s="76">
        <v>7</v>
      </c>
      <c r="FW84" s="76">
        <v>7</v>
      </c>
      <c r="FX84" s="76">
        <v>7</v>
      </c>
      <c r="FY84" s="76">
        <v>7</v>
      </c>
      <c r="FZ84" s="76">
        <v>7</v>
      </c>
      <c r="GA84" s="76">
        <v>7</v>
      </c>
      <c r="GB84" s="76">
        <v>7</v>
      </c>
      <c r="GC84" s="76">
        <v>7</v>
      </c>
      <c r="GD84" s="76">
        <v>4</v>
      </c>
      <c r="GE84" s="76">
        <v>4</v>
      </c>
      <c r="GF84" s="76">
        <v>4</v>
      </c>
      <c r="GG84" s="76">
        <v>4</v>
      </c>
      <c r="GH84" s="76">
        <v>4</v>
      </c>
      <c r="GI84" s="76">
        <v>4</v>
      </c>
      <c r="GJ84" s="76">
        <v>4</v>
      </c>
      <c r="GK84" s="76">
        <v>4</v>
      </c>
      <c r="GL84" s="76">
        <v>4</v>
      </c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3.84</v>
      </c>
      <c r="CT85" s="62">
        <v>4.12</v>
      </c>
      <c r="CU85" s="62">
        <v>3.6</v>
      </c>
      <c r="CV85" s="62">
        <v>3.8095238095238093</v>
      </c>
      <c r="CW85" s="62">
        <v>3.8095238095238093</v>
      </c>
      <c r="CX85" s="62">
        <v>3.7619047619047619</v>
      </c>
      <c r="CY85" s="62">
        <v>3.2380952380952381</v>
      </c>
      <c r="CZ85" s="62">
        <v>4.0952380952380949</v>
      </c>
      <c r="DA85" s="62">
        <v>2.9523809523809526</v>
      </c>
      <c r="DB85" s="62">
        <v>3.32</v>
      </c>
      <c r="DC85" s="62">
        <v>3.48</v>
      </c>
      <c r="DD85" s="62">
        <v>4.88</v>
      </c>
      <c r="DE85" s="62">
        <v>3.5238095238095237</v>
      </c>
      <c r="DF85" s="62">
        <v>3.68</v>
      </c>
      <c r="DG85" s="62">
        <v>3.64</v>
      </c>
      <c r="DH85" s="62">
        <v>3.8571428571428572</v>
      </c>
      <c r="DI85" s="62">
        <v>4.7142857142857144</v>
      </c>
      <c r="DJ85" s="62">
        <v>4</v>
      </c>
      <c r="DK85" s="62">
        <v>3.3333333333333335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154</v>
      </c>
      <c r="DY85" s="76">
        <v>3.7142857142857144</v>
      </c>
      <c r="DZ85" s="76">
        <v>4</v>
      </c>
      <c r="EA85" s="76">
        <v>3.5714285714285716</v>
      </c>
      <c r="EB85" s="76">
        <v>3.8571428571428572</v>
      </c>
      <c r="EC85" s="76">
        <v>3.8571428571428572</v>
      </c>
      <c r="ED85" s="76">
        <v>3.7142857142857144</v>
      </c>
      <c r="EE85" s="76">
        <v>3.1428571428571428</v>
      </c>
      <c r="EF85" s="76">
        <v>4.5714285714285712</v>
      </c>
      <c r="EG85" s="76">
        <v>3.2857142857142856</v>
      </c>
      <c r="EH85" s="76">
        <v>3.7142857142857144</v>
      </c>
      <c r="EI85" s="76">
        <v>3.5714285714285716</v>
      </c>
      <c r="EJ85" s="76">
        <v>4.5714285714285712</v>
      </c>
      <c r="EK85" s="76">
        <v>3.7142857142857144</v>
      </c>
      <c r="EL85" s="76">
        <v>4</v>
      </c>
      <c r="EM85" s="76">
        <v>3.7142857142857144</v>
      </c>
      <c r="EN85" s="76">
        <v>3.8571428571428572</v>
      </c>
      <c r="EO85" s="76">
        <v>4.7142857142857144</v>
      </c>
      <c r="EP85" s="76">
        <v>4.2857142857142856</v>
      </c>
      <c r="EQ85" s="76">
        <v>3.4285714285714284</v>
      </c>
      <c r="ER85" s="76">
        <v>3.5714285714285716</v>
      </c>
      <c r="ES85" s="76">
        <v>4.2857142857142856</v>
      </c>
      <c r="ET85" s="76">
        <v>3.7142857142857144</v>
      </c>
      <c r="EU85" s="76">
        <v>4</v>
      </c>
      <c r="EV85" s="76">
        <v>3.7142857142857144</v>
      </c>
      <c r="EW85" s="76">
        <v>3.8571428571428572</v>
      </c>
      <c r="EX85" s="76">
        <v>3.2857142857142856</v>
      </c>
      <c r="EY85" s="76">
        <v>4</v>
      </c>
      <c r="EZ85" s="76">
        <v>3</v>
      </c>
      <c r="FA85" s="76">
        <v>2.8571428571428572</v>
      </c>
      <c r="FB85" s="76">
        <v>3.5714285714285716</v>
      </c>
      <c r="FC85" s="76">
        <v>5.1428571428571432</v>
      </c>
      <c r="FD85" s="76">
        <v>3.2857142857142856</v>
      </c>
      <c r="FE85" s="76">
        <v>3.7142857142857144</v>
      </c>
      <c r="FF85" s="76">
        <v>3.7142857142857144</v>
      </c>
      <c r="FG85" s="76">
        <v>3.5714285714285716</v>
      </c>
      <c r="FH85" s="76">
        <v>4.7142857142857144</v>
      </c>
      <c r="FI85" s="76">
        <v>3.8571428571428572</v>
      </c>
      <c r="FJ85" s="76">
        <v>3.1428571428571428</v>
      </c>
      <c r="FK85" s="76">
        <v>4.2857142857142856</v>
      </c>
      <c r="FL85" s="76">
        <v>4.1428571428571432</v>
      </c>
      <c r="FM85" s="76">
        <v>3.5714285714285716</v>
      </c>
      <c r="FN85" s="76">
        <v>3.5714285714285716</v>
      </c>
      <c r="FO85" s="76">
        <v>3.8571428571428572</v>
      </c>
      <c r="FP85" s="76">
        <v>3.7142857142857144</v>
      </c>
      <c r="FQ85" s="76">
        <v>3.2857142857142856</v>
      </c>
      <c r="FR85" s="76">
        <v>3.7142857142857144</v>
      </c>
      <c r="FS85" s="76">
        <v>2.5714285714285716</v>
      </c>
      <c r="FT85" s="76">
        <v>3.5714285714285716</v>
      </c>
      <c r="FU85" s="76">
        <v>3.4285714285714284</v>
      </c>
      <c r="FV85" s="76">
        <v>5.1428571428571432</v>
      </c>
      <c r="FW85" s="76">
        <v>3.5714285714285716</v>
      </c>
      <c r="FX85" s="76">
        <v>3.4285714285714284</v>
      </c>
      <c r="FY85" s="76">
        <v>3.5714285714285716</v>
      </c>
      <c r="FZ85" s="76">
        <v>4.1428571428571432</v>
      </c>
      <c r="GA85" s="76">
        <v>4.7142857142857144</v>
      </c>
      <c r="GB85" s="76">
        <v>4.1428571428571432</v>
      </c>
      <c r="GC85" s="76">
        <v>3.4285714285714284</v>
      </c>
      <c r="GD85" s="76">
        <v>3.75</v>
      </c>
      <c r="GE85" s="76">
        <v>4</v>
      </c>
      <c r="GF85" s="76">
        <v>3.5</v>
      </c>
      <c r="GG85" s="76">
        <v>3</v>
      </c>
      <c r="GH85" s="76">
        <v>3.25</v>
      </c>
      <c r="GI85" s="76">
        <v>4.5</v>
      </c>
      <c r="GJ85" s="76">
        <v>3.5</v>
      </c>
      <c r="GK85" s="76">
        <v>3.5</v>
      </c>
      <c r="GL85" s="76">
        <v>3.5</v>
      </c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96</v>
      </c>
      <c r="CT86" s="62">
        <v>103</v>
      </c>
      <c r="CU86" s="62">
        <v>90</v>
      </c>
      <c r="CV86" s="62">
        <v>80</v>
      </c>
      <c r="CW86" s="62">
        <v>80</v>
      </c>
      <c r="CX86" s="62">
        <v>79</v>
      </c>
      <c r="CY86" s="62">
        <v>68</v>
      </c>
      <c r="CZ86" s="62">
        <v>86</v>
      </c>
      <c r="DA86" s="62">
        <v>62</v>
      </c>
      <c r="DB86" s="62">
        <v>83</v>
      </c>
      <c r="DC86" s="62">
        <v>87</v>
      </c>
      <c r="DD86" s="62">
        <v>122</v>
      </c>
      <c r="DE86" s="62">
        <v>74</v>
      </c>
      <c r="DF86" s="62">
        <v>92</v>
      </c>
      <c r="DG86" s="62">
        <v>91</v>
      </c>
      <c r="DH86" s="62">
        <v>81</v>
      </c>
      <c r="DI86" s="62">
        <v>99</v>
      </c>
      <c r="DJ86" s="62">
        <v>100</v>
      </c>
      <c r="DK86" s="62">
        <v>70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155</v>
      </c>
      <c r="DY86" s="76">
        <v>26</v>
      </c>
      <c r="DZ86" s="76">
        <v>28</v>
      </c>
      <c r="EA86" s="76">
        <v>25</v>
      </c>
      <c r="EB86" s="76">
        <v>27</v>
      </c>
      <c r="EC86" s="76">
        <v>27</v>
      </c>
      <c r="ED86" s="76">
        <v>26</v>
      </c>
      <c r="EE86" s="76">
        <v>22</v>
      </c>
      <c r="EF86" s="76">
        <v>32</v>
      </c>
      <c r="EG86" s="76">
        <v>23</v>
      </c>
      <c r="EH86" s="76">
        <v>26</v>
      </c>
      <c r="EI86" s="76">
        <v>25</v>
      </c>
      <c r="EJ86" s="76">
        <v>32</v>
      </c>
      <c r="EK86" s="76">
        <v>26</v>
      </c>
      <c r="EL86" s="76">
        <v>28</v>
      </c>
      <c r="EM86" s="76">
        <v>26</v>
      </c>
      <c r="EN86" s="76">
        <v>27</v>
      </c>
      <c r="EO86" s="76">
        <v>33</v>
      </c>
      <c r="EP86" s="76">
        <v>30</v>
      </c>
      <c r="EQ86" s="76">
        <v>24</v>
      </c>
      <c r="ER86" s="76">
        <v>25</v>
      </c>
      <c r="ES86" s="76">
        <v>30</v>
      </c>
      <c r="ET86" s="76">
        <v>26</v>
      </c>
      <c r="EU86" s="76">
        <v>28</v>
      </c>
      <c r="EV86" s="76">
        <v>26</v>
      </c>
      <c r="EW86" s="76">
        <v>27</v>
      </c>
      <c r="EX86" s="76">
        <v>23</v>
      </c>
      <c r="EY86" s="76">
        <v>28</v>
      </c>
      <c r="EZ86" s="76">
        <v>21</v>
      </c>
      <c r="FA86" s="76">
        <v>20</v>
      </c>
      <c r="FB86" s="76">
        <v>25</v>
      </c>
      <c r="FC86" s="76">
        <v>36</v>
      </c>
      <c r="FD86" s="76">
        <v>23</v>
      </c>
      <c r="FE86" s="76">
        <v>26</v>
      </c>
      <c r="FF86" s="76">
        <v>26</v>
      </c>
      <c r="FG86" s="76">
        <v>25</v>
      </c>
      <c r="FH86" s="76">
        <v>33</v>
      </c>
      <c r="FI86" s="76">
        <v>27</v>
      </c>
      <c r="FJ86" s="76">
        <v>22</v>
      </c>
      <c r="FK86" s="76">
        <v>30</v>
      </c>
      <c r="FL86" s="76">
        <v>29</v>
      </c>
      <c r="FM86" s="76">
        <v>25</v>
      </c>
      <c r="FN86" s="76">
        <v>25</v>
      </c>
      <c r="FO86" s="76">
        <v>27</v>
      </c>
      <c r="FP86" s="76">
        <v>26</v>
      </c>
      <c r="FQ86" s="76">
        <v>23</v>
      </c>
      <c r="FR86" s="76">
        <v>26</v>
      </c>
      <c r="FS86" s="76">
        <v>18</v>
      </c>
      <c r="FT86" s="76">
        <v>25</v>
      </c>
      <c r="FU86" s="76">
        <v>24</v>
      </c>
      <c r="FV86" s="76">
        <v>36</v>
      </c>
      <c r="FW86" s="76">
        <v>25</v>
      </c>
      <c r="FX86" s="76">
        <v>24</v>
      </c>
      <c r="FY86" s="76">
        <v>25</v>
      </c>
      <c r="FZ86" s="76">
        <v>29</v>
      </c>
      <c r="GA86" s="76">
        <v>33</v>
      </c>
      <c r="GB86" s="76">
        <v>29</v>
      </c>
      <c r="GC86" s="76">
        <v>24</v>
      </c>
      <c r="GD86" s="76">
        <v>15</v>
      </c>
      <c r="GE86" s="76">
        <v>16</v>
      </c>
      <c r="GF86" s="76">
        <v>14</v>
      </c>
      <c r="GG86" s="76">
        <v>12</v>
      </c>
      <c r="GH86" s="76">
        <v>13</v>
      </c>
      <c r="GI86" s="76">
        <v>18</v>
      </c>
      <c r="GJ86" s="76">
        <v>14</v>
      </c>
      <c r="GK86" s="76">
        <v>14</v>
      </c>
      <c r="GL86" s="76">
        <v>14</v>
      </c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25</v>
      </c>
      <c r="CT87" s="62">
        <v>25</v>
      </c>
      <c r="CU87" s="62">
        <v>25</v>
      </c>
      <c r="CV87" s="62">
        <v>21</v>
      </c>
      <c r="CW87" s="62">
        <v>21</v>
      </c>
      <c r="CX87" s="62">
        <v>21</v>
      </c>
      <c r="CY87" s="62">
        <v>21</v>
      </c>
      <c r="CZ87" s="62">
        <v>21</v>
      </c>
      <c r="DA87" s="62">
        <v>21</v>
      </c>
      <c r="DB87" s="62">
        <v>25</v>
      </c>
      <c r="DC87" s="62">
        <v>25</v>
      </c>
      <c r="DD87" s="62">
        <v>25</v>
      </c>
      <c r="DE87" s="62">
        <v>21</v>
      </c>
      <c r="DF87" s="62">
        <v>25</v>
      </c>
      <c r="DG87" s="62">
        <v>25</v>
      </c>
      <c r="DH87" s="62">
        <v>21</v>
      </c>
      <c r="DI87" s="62">
        <v>21</v>
      </c>
      <c r="DJ87" s="62">
        <v>25</v>
      </c>
      <c r="DK87" s="62">
        <v>21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156</v>
      </c>
      <c r="DY87" s="76">
        <v>7</v>
      </c>
      <c r="DZ87" s="76">
        <v>7</v>
      </c>
      <c r="EA87" s="76">
        <v>7</v>
      </c>
      <c r="EB87" s="76">
        <v>7</v>
      </c>
      <c r="EC87" s="76">
        <v>7</v>
      </c>
      <c r="ED87" s="76">
        <v>7</v>
      </c>
      <c r="EE87" s="76">
        <v>7</v>
      </c>
      <c r="EF87" s="76">
        <v>7</v>
      </c>
      <c r="EG87" s="76">
        <v>7</v>
      </c>
      <c r="EH87" s="76">
        <v>7</v>
      </c>
      <c r="EI87" s="76">
        <v>7</v>
      </c>
      <c r="EJ87" s="76">
        <v>7</v>
      </c>
      <c r="EK87" s="76">
        <v>7</v>
      </c>
      <c r="EL87" s="76">
        <v>7</v>
      </c>
      <c r="EM87" s="76">
        <v>7</v>
      </c>
      <c r="EN87" s="76">
        <v>7</v>
      </c>
      <c r="EO87" s="76">
        <v>7</v>
      </c>
      <c r="EP87" s="76">
        <v>7</v>
      </c>
      <c r="EQ87" s="76">
        <v>7</v>
      </c>
      <c r="ER87" s="76">
        <v>7</v>
      </c>
      <c r="ES87" s="76">
        <v>7</v>
      </c>
      <c r="ET87" s="76">
        <v>7</v>
      </c>
      <c r="EU87" s="76">
        <v>7</v>
      </c>
      <c r="EV87" s="76">
        <v>7</v>
      </c>
      <c r="EW87" s="76">
        <v>7</v>
      </c>
      <c r="EX87" s="76">
        <v>7</v>
      </c>
      <c r="EY87" s="76">
        <v>7</v>
      </c>
      <c r="EZ87" s="76">
        <v>7</v>
      </c>
      <c r="FA87" s="76">
        <v>7</v>
      </c>
      <c r="FB87" s="76">
        <v>7</v>
      </c>
      <c r="FC87" s="76">
        <v>7</v>
      </c>
      <c r="FD87" s="76">
        <v>7</v>
      </c>
      <c r="FE87" s="76">
        <v>7</v>
      </c>
      <c r="FF87" s="76">
        <v>7</v>
      </c>
      <c r="FG87" s="76">
        <v>7</v>
      </c>
      <c r="FH87" s="76">
        <v>7</v>
      </c>
      <c r="FI87" s="76">
        <v>7</v>
      </c>
      <c r="FJ87" s="76">
        <v>7</v>
      </c>
      <c r="FK87" s="76">
        <v>7</v>
      </c>
      <c r="FL87" s="76">
        <v>7</v>
      </c>
      <c r="FM87" s="76">
        <v>7</v>
      </c>
      <c r="FN87" s="76">
        <v>7</v>
      </c>
      <c r="FO87" s="76">
        <v>7</v>
      </c>
      <c r="FP87" s="76">
        <v>7</v>
      </c>
      <c r="FQ87" s="76">
        <v>7</v>
      </c>
      <c r="FR87" s="76">
        <v>7</v>
      </c>
      <c r="FS87" s="76">
        <v>7</v>
      </c>
      <c r="FT87" s="76">
        <v>7</v>
      </c>
      <c r="FU87" s="76">
        <v>7</v>
      </c>
      <c r="FV87" s="76">
        <v>7</v>
      </c>
      <c r="FW87" s="76">
        <v>7</v>
      </c>
      <c r="FX87" s="76">
        <v>7</v>
      </c>
      <c r="FY87" s="76">
        <v>7</v>
      </c>
      <c r="FZ87" s="76">
        <v>7</v>
      </c>
      <c r="GA87" s="76">
        <v>7</v>
      </c>
      <c r="GB87" s="76">
        <v>7</v>
      </c>
      <c r="GC87" s="76">
        <v>7</v>
      </c>
      <c r="GD87" s="76">
        <v>4</v>
      </c>
      <c r="GE87" s="76">
        <v>4</v>
      </c>
      <c r="GF87" s="76">
        <v>4</v>
      </c>
      <c r="GG87" s="76">
        <v>4</v>
      </c>
      <c r="GH87" s="76">
        <v>4</v>
      </c>
      <c r="GI87" s="76">
        <v>4</v>
      </c>
      <c r="GJ87" s="76">
        <v>4</v>
      </c>
      <c r="GK87" s="76">
        <v>4</v>
      </c>
      <c r="GL87" s="76">
        <v>4</v>
      </c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3.84</v>
      </c>
      <c r="CT88" s="62">
        <v>4.12</v>
      </c>
      <c r="CU88" s="62">
        <v>3.6</v>
      </c>
      <c r="CV88" s="62">
        <v>3.8095238095238093</v>
      </c>
      <c r="CW88" s="62">
        <v>3.8095238095238093</v>
      </c>
      <c r="CX88" s="62">
        <v>3.7619047619047619</v>
      </c>
      <c r="CY88" s="62">
        <v>3.2380952380952381</v>
      </c>
      <c r="CZ88" s="62">
        <v>4.0952380952380949</v>
      </c>
      <c r="DA88" s="62">
        <v>2.9523809523809526</v>
      </c>
      <c r="DB88" s="62">
        <v>3.32</v>
      </c>
      <c r="DC88" s="62">
        <v>3.48</v>
      </c>
      <c r="DD88" s="62">
        <v>4.88</v>
      </c>
      <c r="DE88" s="62">
        <v>3.5238095238095237</v>
      </c>
      <c r="DF88" s="62">
        <v>3.68</v>
      </c>
      <c r="DG88" s="62">
        <v>3.64</v>
      </c>
      <c r="DH88" s="62">
        <v>3.8571428571428572</v>
      </c>
      <c r="DI88" s="62">
        <v>4.7142857142857144</v>
      </c>
      <c r="DJ88" s="62">
        <v>4</v>
      </c>
      <c r="DK88" s="62">
        <v>3.3333333333333335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157</v>
      </c>
      <c r="DY88" s="76">
        <v>3.7142857142857144</v>
      </c>
      <c r="DZ88" s="76">
        <v>4</v>
      </c>
      <c r="EA88" s="76">
        <v>3.5714285714285716</v>
      </c>
      <c r="EB88" s="76">
        <v>3.8571428571428572</v>
      </c>
      <c r="EC88" s="76">
        <v>3.8571428571428572</v>
      </c>
      <c r="ED88" s="76">
        <v>3.7142857142857144</v>
      </c>
      <c r="EE88" s="76">
        <v>3.1428571428571428</v>
      </c>
      <c r="EF88" s="76">
        <v>4.5714285714285712</v>
      </c>
      <c r="EG88" s="76">
        <v>3.2857142857142856</v>
      </c>
      <c r="EH88" s="76">
        <v>3.7142857142857144</v>
      </c>
      <c r="EI88" s="76">
        <v>3.5714285714285716</v>
      </c>
      <c r="EJ88" s="76">
        <v>4.5714285714285712</v>
      </c>
      <c r="EK88" s="76">
        <v>3.7142857142857144</v>
      </c>
      <c r="EL88" s="76">
        <v>4</v>
      </c>
      <c r="EM88" s="76">
        <v>3.7142857142857144</v>
      </c>
      <c r="EN88" s="76">
        <v>3.8571428571428572</v>
      </c>
      <c r="EO88" s="76">
        <v>4.7142857142857144</v>
      </c>
      <c r="EP88" s="76">
        <v>4.2857142857142856</v>
      </c>
      <c r="EQ88" s="76">
        <v>3.4285714285714284</v>
      </c>
      <c r="ER88" s="76">
        <v>3.5714285714285716</v>
      </c>
      <c r="ES88" s="76">
        <v>4.2857142857142856</v>
      </c>
      <c r="ET88" s="76">
        <v>3.7142857142857144</v>
      </c>
      <c r="EU88" s="76">
        <v>4</v>
      </c>
      <c r="EV88" s="76">
        <v>3.7142857142857144</v>
      </c>
      <c r="EW88" s="76">
        <v>3.8571428571428572</v>
      </c>
      <c r="EX88" s="76">
        <v>3.2857142857142856</v>
      </c>
      <c r="EY88" s="76">
        <v>4</v>
      </c>
      <c r="EZ88" s="76">
        <v>3</v>
      </c>
      <c r="FA88" s="76">
        <v>2.8571428571428572</v>
      </c>
      <c r="FB88" s="76">
        <v>3.5714285714285716</v>
      </c>
      <c r="FC88" s="76">
        <v>5.1428571428571432</v>
      </c>
      <c r="FD88" s="76">
        <v>3.2857142857142856</v>
      </c>
      <c r="FE88" s="76">
        <v>3.7142857142857144</v>
      </c>
      <c r="FF88" s="76">
        <v>3.7142857142857144</v>
      </c>
      <c r="FG88" s="76">
        <v>3.5714285714285716</v>
      </c>
      <c r="FH88" s="76">
        <v>4.7142857142857144</v>
      </c>
      <c r="FI88" s="76">
        <v>3.8571428571428572</v>
      </c>
      <c r="FJ88" s="76">
        <v>3.1428571428571428</v>
      </c>
      <c r="FK88" s="76">
        <v>4.2857142857142856</v>
      </c>
      <c r="FL88" s="76">
        <v>4.1428571428571432</v>
      </c>
      <c r="FM88" s="76">
        <v>3.5714285714285716</v>
      </c>
      <c r="FN88" s="76">
        <v>3.5714285714285716</v>
      </c>
      <c r="FO88" s="76">
        <v>3.8571428571428572</v>
      </c>
      <c r="FP88" s="76">
        <v>3.7142857142857144</v>
      </c>
      <c r="FQ88" s="76">
        <v>3.2857142857142856</v>
      </c>
      <c r="FR88" s="76">
        <v>3.7142857142857144</v>
      </c>
      <c r="FS88" s="76">
        <v>2.5714285714285716</v>
      </c>
      <c r="FT88" s="76">
        <v>3.5714285714285716</v>
      </c>
      <c r="FU88" s="76">
        <v>3.4285714285714284</v>
      </c>
      <c r="FV88" s="76">
        <v>5.1428571428571432</v>
      </c>
      <c r="FW88" s="76">
        <v>3.5714285714285716</v>
      </c>
      <c r="FX88" s="76">
        <v>3.4285714285714284</v>
      </c>
      <c r="FY88" s="76">
        <v>3.5714285714285716</v>
      </c>
      <c r="FZ88" s="76">
        <v>4.1428571428571432</v>
      </c>
      <c r="GA88" s="76">
        <v>4.7142857142857144</v>
      </c>
      <c r="GB88" s="76">
        <v>4.1428571428571432</v>
      </c>
      <c r="GC88" s="76">
        <v>3.4285714285714284</v>
      </c>
      <c r="GD88" s="76">
        <v>3.75</v>
      </c>
      <c r="GE88" s="76">
        <v>4</v>
      </c>
      <c r="GF88" s="76">
        <v>3.5</v>
      </c>
      <c r="GG88" s="76">
        <v>3</v>
      </c>
      <c r="GH88" s="76">
        <v>3.25</v>
      </c>
      <c r="GI88" s="76">
        <v>4.5</v>
      </c>
      <c r="GJ88" s="76">
        <v>3.5</v>
      </c>
      <c r="GK88" s="76">
        <v>3.5</v>
      </c>
      <c r="GL88" s="76">
        <v>3.5</v>
      </c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8" t="s">
        <v>80</v>
      </c>
      <c r="C89" s="508" t="s">
        <v>81</v>
      </c>
      <c r="D89" s="508" t="s">
        <v>48</v>
      </c>
      <c r="E89" s="508" t="s">
        <v>50</v>
      </c>
      <c r="F89" s="508" t="s">
        <v>29</v>
      </c>
      <c r="G89" s="508" t="s">
        <v>49</v>
      </c>
      <c r="H89" s="286"/>
      <c r="I89" s="286"/>
      <c r="J89" s="507" t="s">
        <v>515</v>
      </c>
      <c r="K89" s="507" t="s">
        <v>515</v>
      </c>
      <c r="L89" s="507" t="s">
        <v>515</v>
      </c>
      <c r="M89" s="507" t="s">
        <v>515</v>
      </c>
      <c r="N89" s="507" t="s">
        <v>515</v>
      </c>
      <c r="O89" s="339"/>
      <c r="P89" s="339"/>
      <c r="Q89" s="339"/>
      <c r="R89" s="356"/>
      <c r="S89" s="338"/>
      <c r="T89" s="285"/>
      <c r="U89" s="338"/>
      <c r="V89" s="285"/>
      <c r="W89" s="338"/>
      <c r="X89" s="285"/>
      <c r="Y89" s="286"/>
      <c r="Z89" s="286"/>
      <c r="AA89" s="286"/>
      <c r="AB89" s="286"/>
      <c r="AC89" s="286"/>
      <c r="AD89" s="286"/>
      <c r="AE89" s="286"/>
      <c r="AF89" s="286"/>
      <c r="AG89" s="353"/>
      <c r="AH89" s="354"/>
      <c r="AI89" s="354"/>
      <c r="AJ89" s="354"/>
      <c r="AK89" s="355"/>
      <c r="AL89" s="285"/>
      <c r="AM89" s="285"/>
      <c r="AN89" s="323"/>
      <c r="AO89" s="323"/>
      <c r="AP89" s="286"/>
      <c r="AQ89" s="63" t="s">
        <v>447</v>
      </c>
      <c r="AR89" s="63" t="s">
        <v>447</v>
      </c>
      <c r="AS89" s="63" t="s">
        <v>447</v>
      </c>
      <c r="AT89" s="63" t="s">
        <v>447</v>
      </c>
      <c r="AU89" s="63" t="s">
        <v>447</v>
      </c>
      <c r="AV89" s="63" t="s">
        <v>447</v>
      </c>
      <c r="AW89" s="63" t="s">
        <v>447</v>
      </c>
      <c r="AX89" s="63" t="s">
        <v>447</v>
      </c>
      <c r="AY89" s="63" t="s">
        <v>447</v>
      </c>
      <c r="AZ89" s="63" t="s">
        <v>447</v>
      </c>
      <c r="BA89" s="63" t="s">
        <v>447</v>
      </c>
      <c r="BB89" s="63" t="s">
        <v>447</v>
      </c>
      <c r="BC89" s="63" t="s">
        <v>447</v>
      </c>
      <c r="BD89" s="63" t="s">
        <v>447</v>
      </c>
      <c r="BE89" s="63" t="s">
        <v>447</v>
      </c>
      <c r="BF89" s="63" t="s">
        <v>447</v>
      </c>
      <c r="BG89" s="63" t="s">
        <v>447</v>
      </c>
      <c r="BH89" s="63" t="s">
        <v>447</v>
      </c>
      <c r="BI89" s="63" t="s">
        <v>447</v>
      </c>
      <c r="BJ89" s="63" t="s">
        <v>447</v>
      </c>
      <c r="BK89" s="63" t="s">
        <v>447</v>
      </c>
      <c r="BL89" s="63" t="s">
        <v>447</v>
      </c>
      <c r="BM89" s="63" t="s">
        <v>447</v>
      </c>
      <c r="BN89" s="63" t="s">
        <v>447</v>
      </c>
      <c r="BO89" s="63" t="s">
        <v>447</v>
      </c>
      <c r="BP89" s="63" t="s">
        <v>447</v>
      </c>
      <c r="BQ89" s="63" t="s">
        <v>447</v>
      </c>
      <c r="BR89" s="63" t="s">
        <v>235</v>
      </c>
      <c r="BS89" s="63" t="s">
        <v>235</v>
      </c>
      <c r="BT89" s="63" t="s">
        <v>235</v>
      </c>
      <c r="BU89" s="63" t="s">
        <v>235</v>
      </c>
      <c r="BV89" s="63" t="s">
        <v>235</v>
      </c>
      <c r="BW89" s="63" t="s">
        <v>235</v>
      </c>
      <c r="BX89" s="63" t="s">
        <v>235</v>
      </c>
      <c r="BY89" s="63" t="s">
        <v>235</v>
      </c>
      <c r="BZ89" s="63" t="s">
        <v>235</v>
      </c>
      <c r="CA89" s="63" t="s">
        <v>235</v>
      </c>
      <c r="CB89" s="63" t="s">
        <v>235</v>
      </c>
      <c r="CC89" s="63" t="s">
        <v>235</v>
      </c>
      <c r="CD89" s="63" t="s">
        <v>235</v>
      </c>
      <c r="CE89" s="63" t="s">
        <v>235</v>
      </c>
      <c r="CF89" s="63" t="s">
        <v>235</v>
      </c>
      <c r="CG89" s="63" t="s">
        <v>235</v>
      </c>
      <c r="CH89" s="63" t="s">
        <v>235</v>
      </c>
      <c r="CI89" s="63" t="s">
        <v>235</v>
      </c>
      <c r="CJ89" s="63" t="s">
        <v>235</v>
      </c>
      <c r="CK89" s="63" t="s">
        <v>235</v>
      </c>
      <c r="CL89" s="63" t="s">
        <v>235</v>
      </c>
      <c r="CM89" s="63" t="s">
        <v>235</v>
      </c>
      <c r="CN89" s="63" t="s">
        <v>235</v>
      </c>
      <c r="CO89" s="63" t="s">
        <v>235</v>
      </c>
      <c r="CP89" s="63" t="s">
        <v>235</v>
      </c>
      <c r="CQ89" s="63" t="s">
        <v>235</v>
      </c>
      <c r="CR89" s="63" t="s">
        <v>235</v>
      </c>
      <c r="CS89" s="63" t="s">
        <v>65</v>
      </c>
      <c r="CT89" s="63" t="s">
        <v>65</v>
      </c>
      <c r="CU89" s="63" t="s">
        <v>65</v>
      </c>
      <c r="CV89" s="63" t="s">
        <v>65</v>
      </c>
      <c r="CW89" s="63" t="s">
        <v>65</v>
      </c>
      <c r="CX89" s="63" t="s">
        <v>65</v>
      </c>
      <c r="CY89" s="63" t="s">
        <v>65</v>
      </c>
      <c r="CZ89" s="63" t="s">
        <v>65</v>
      </c>
      <c r="DA89" s="63" t="s">
        <v>65</v>
      </c>
      <c r="DB89" s="63" t="s">
        <v>65</v>
      </c>
      <c r="DC89" s="63" t="s">
        <v>65</v>
      </c>
      <c r="DD89" s="63" t="s">
        <v>65</v>
      </c>
      <c r="DE89" s="63" t="s">
        <v>65</v>
      </c>
      <c r="DF89" s="63" t="s">
        <v>65</v>
      </c>
      <c r="DG89" s="63" t="s">
        <v>65</v>
      </c>
      <c r="DH89" s="63" t="s">
        <v>65</v>
      </c>
      <c r="DI89" s="63" t="s">
        <v>65</v>
      </c>
      <c r="DJ89" s="63" t="s">
        <v>65</v>
      </c>
      <c r="DK89" s="63" t="s">
        <v>65</v>
      </c>
      <c r="DL89" s="63" t="s">
        <v>65</v>
      </c>
      <c r="DM89" s="63" t="s">
        <v>65</v>
      </c>
      <c r="DN89" s="63" t="s">
        <v>65</v>
      </c>
      <c r="DO89" s="63" t="s">
        <v>65</v>
      </c>
      <c r="DP89" s="63" t="s">
        <v>65</v>
      </c>
      <c r="DQ89" s="63" t="s">
        <v>65</v>
      </c>
      <c r="DR89" s="63" t="s">
        <v>65</v>
      </c>
      <c r="DS89" s="63" t="s">
        <v>65</v>
      </c>
      <c r="DT89" s="280" t="s">
        <v>51</v>
      </c>
      <c r="DU89" s="357" t="s">
        <v>537</v>
      </c>
      <c r="DV89" s="357" t="s">
        <v>448</v>
      </c>
      <c r="DW89" s="280" t="s">
        <v>58</v>
      </c>
      <c r="DX89" s="358" t="s">
        <v>539</v>
      </c>
      <c r="DY89" s="77" t="s">
        <v>32</v>
      </c>
      <c r="DZ89" s="77" t="s">
        <v>32</v>
      </c>
      <c r="EA89" s="77" t="s">
        <v>32</v>
      </c>
      <c r="EB89" s="77" t="s">
        <v>32</v>
      </c>
      <c r="EC89" s="77" t="s">
        <v>32</v>
      </c>
      <c r="ED89" s="77" t="s">
        <v>32</v>
      </c>
      <c r="EE89" s="77" t="s">
        <v>32</v>
      </c>
      <c r="EF89" s="77" t="s">
        <v>32</v>
      </c>
      <c r="EG89" s="77" t="s">
        <v>32</v>
      </c>
      <c r="EH89" s="77" t="s">
        <v>32</v>
      </c>
      <c r="EI89" s="77" t="s">
        <v>32</v>
      </c>
      <c r="EJ89" s="77" t="s">
        <v>32</v>
      </c>
      <c r="EK89" s="77" t="s">
        <v>32</v>
      </c>
      <c r="EL89" s="77" t="s">
        <v>32</v>
      </c>
      <c r="EM89" s="77" t="s">
        <v>32</v>
      </c>
      <c r="EN89" s="77" t="s">
        <v>32</v>
      </c>
      <c r="EO89" s="77" t="s">
        <v>32</v>
      </c>
      <c r="EP89" s="77" t="s">
        <v>32</v>
      </c>
      <c r="EQ89" s="77" t="s">
        <v>32</v>
      </c>
      <c r="ER89" s="77" t="s">
        <v>33</v>
      </c>
      <c r="ES89" s="77" t="s">
        <v>33</v>
      </c>
      <c r="ET89" s="77" t="s">
        <v>33</v>
      </c>
      <c r="EU89" s="77" t="s">
        <v>33</v>
      </c>
      <c r="EV89" s="77" t="s">
        <v>33</v>
      </c>
      <c r="EW89" s="77" t="s">
        <v>33</v>
      </c>
      <c r="EX89" s="77" t="s">
        <v>33</v>
      </c>
      <c r="EY89" s="77" t="s">
        <v>33</v>
      </c>
      <c r="EZ89" s="77" t="s">
        <v>33</v>
      </c>
      <c r="FA89" s="77" t="s">
        <v>33</v>
      </c>
      <c r="FB89" s="77" t="s">
        <v>33</v>
      </c>
      <c r="FC89" s="77" t="s">
        <v>33</v>
      </c>
      <c r="FD89" s="77" t="s">
        <v>33</v>
      </c>
      <c r="FE89" s="77" t="s">
        <v>33</v>
      </c>
      <c r="FF89" s="77" t="s">
        <v>33</v>
      </c>
      <c r="FG89" s="77" t="s">
        <v>33</v>
      </c>
      <c r="FH89" s="77" t="s">
        <v>33</v>
      </c>
      <c r="FI89" s="77" t="s">
        <v>33</v>
      </c>
      <c r="FJ89" s="77" t="s">
        <v>33</v>
      </c>
      <c r="FK89" s="77" t="s">
        <v>34</v>
      </c>
      <c r="FL89" s="77" t="s">
        <v>34</v>
      </c>
      <c r="FM89" s="77" t="s">
        <v>34</v>
      </c>
      <c r="FN89" s="77" t="s">
        <v>34</v>
      </c>
      <c r="FO89" s="77" t="s">
        <v>34</v>
      </c>
      <c r="FP89" s="77" t="s">
        <v>34</v>
      </c>
      <c r="FQ89" s="77" t="s">
        <v>34</v>
      </c>
      <c r="FR89" s="77" t="s">
        <v>34</v>
      </c>
      <c r="FS89" s="77" t="s">
        <v>34</v>
      </c>
      <c r="FT89" s="77" t="s">
        <v>34</v>
      </c>
      <c r="FU89" s="77" t="s">
        <v>34</v>
      </c>
      <c r="FV89" s="77" t="s">
        <v>34</v>
      </c>
      <c r="FW89" s="77" t="s">
        <v>34</v>
      </c>
      <c r="FX89" s="77" t="s">
        <v>34</v>
      </c>
      <c r="FY89" s="77" t="s">
        <v>34</v>
      </c>
      <c r="FZ89" s="77" t="s">
        <v>34</v>
      </c>
      <c r="GA89" s="77" t="s">
        <v>34</v>
      </c>
      <c r="GB89" s="77" t="s">
        <v>34</v>
      </c>
      <c r="GC89" s="77" t="s">
        <v>34</v>
      </c>
      <c r="GD89" s="77" t="s">
        <v>35</v>
      </c>
      <c r="GE89" s="77" t="s">
        <v>35</v>
      </c>
      <c r="GF89" s="77" t="s">
        <v>35</v>
      </c>
      <c r="GG89" s="77" t="s">
        <v>35</v>
      </c>
      <c r="GH89" s="77" t="s">
        <v>35</v>
      </c>
      <c r="GI89" s="77" t="s">
        <v>35</v>
      </c>
      <c r="GJ89" s="77" t="s">
        <v>35</v>
      </c>
      <c r="GK89" s="77" t="s">
        <v>35</v>
      </c>
      <c r="GL89" s="77" t="s">
        <v>35</v>
      </c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8"/>
      <c r="C90" s="508"/>
      <c r="D90" s="508"/>
      <c r="E90" s="508"/>
      <c r="F90" s="508"/>
      <c r="G90" s="508"/>
      <c r="H90" s="286"/>
      <c r="I90" s="286"/>
      <c r="J90" s="507"/>
      <c r="K90" s="507"/>
      <c r="L90" s="507"/>
      <c r="M90" s="507"/>
      <c r="N90" s="507"/>
      <c r="O90" s="339"/>
      <c r="P90" s="339"/>
      <c r="Q90" s="339"/>
      <c r="R90" s="356"/>
      <c r="S90" s="338"/>
      <c r="T90" s="285"/>
      <c r="U90" s="338"/>
      <c r="V90" s="285"/>
      <c r="W90" s="338"/>
      <c r="X90" s="285"/>
      <c r="Y90" s="286"/>
      <c r="Z90" s="286"/>
      <c r="AA90" s="286"/>
      <c r="AB90" s="286"/>
      <c r="AC90" s="286"/>
      <c r="AD90" s="286"/>
      <c r="AE90" s="286"/>
      <c r="AF90" s="286"/>
      <c r="AG90" s="353"/>
      <c r="AH90" s="354"/>
      <c r="AI90" s="354"/>
      <c r="AJ90" s="354"/>
      <c r="AK90" s="355"/>
      <c r="AL90" s="285"/>
      <c r="AM90" s="285"/>
      <c r="AN90" s="323"/>
      <c r="AO90" s="323"/>
      <c r="AP90" s="286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80"/>
      <c r="DU90" s="357"/>
      <c r="DV90" s="357"/>
      <c r="DW90" s="280"/>
      <c r="DX90" s="280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1</v>
      </c>
      <c r="ES90" s="76">
        <v>2</v>
      </c>
      <c r="ET90" s="76">
        <v>3</v>
      </c>
      <c r="EU90" s="76">
        <v>4</v>
      </c>
      <c r="EV90" s="76">
        <v>5</v>
      </c>
      <c r="EW90" s="76">
        <v>6</v>
      </c>
      <c r="EX90" s="76">
        <v>7</v>
      </c>
      <c r="EY90" s="76">
        <v>8</v>
      </c>
      <c r="EZ90" s="76">
        <v>9</v>
      </c>
      <c r="FA90" s="76">
        <v>10</v>
      </c>
      <c r="FB90" s="76">
        <v>11</v>
      </c>
      <c r="FC90" s="76">
        <v>12</v>
      </c>
      <c r="FD90" s="76">
        <v>13</v>
      </c>
      <c r="FE90" s="76">
        <v>14</v>
      </c>
      <c r="FF90" s="76">
        <v>15</v>
      </c>
      <c r="FG90" s="76">
        <v>16</v>
      </c>
      <c r="FH90" s="76">
        <v>17</v>
      </c>
      <c r="FI90" s="76">
        <v>18</v>
      </c>
      <c r="FJ90" s="76">
        <v>19</v>
      </c>
      <c r="FK90" s="76">
        <v>1</v>
      </c>
      <c r="FL90" s="76">
        <v>2</v>
      </c>
      <c r="FM90" s="76">
        <v>3</v>
      </c>
      <c r="FN90" s="76">
        <v>4</v>
      </c>
      <c r="FO90" s="76">
        <v>5</v>
      </c>
      <c r="FP90" s="76">
        <v>6</v>
      </c>
      <c r="FQ90" s="76">
        <v>7</v>
      </c>
      <c r="FR90" s="76">
        <v>8</v>
      </c>
      <c r="FS90" s="76">
        <v>9</v>
      </c>
      <c r="FT90" s="76">
        <v>10</v>
      </c>
      <c r="FU90" s="76">
        <v>11</v>
      </c>
      <c r="FV90" s="76">
        <v>12</v>
      </c>
      <c r="FW90" s="76">
        <v>13</v>
      </c>
      <c r="FX90" s="76">
        <v>14</v>
      </c>
      <c r="FY90" s="76">
        <v>15</v>
      </c>
      <c r="FZ90" s="76">
        <v>16</v>
      </c>
      <c r="GA90" s="76">
        <v>17</v>
      </c>
      <c r="GB90" s="76">
        <v>18</v>
      </c>
      <c r="GC90" s="76">
        <v>19</v>
      </c>
      <c r="GD90" s="76">
        <v>1</v>
      </c>
      <c r="GE90" s="76">
        <v>2</v>
      </c>
      <c r="GF90" s="76">
        <v>3</v>
      </c>
      <c r="GG90" s="76">
        <v>10</v>
      </c>
      <c r="GH90" s="76">
        <v>11</v>
      </c>
      <c r="GI90" s="76">
        <v>12</v>
      </c>
      <c r="GJ90" s="76">
        <v>14</v>
      </c>
      <c r="GK90" s="76">
        <v>15</v>
      </c>
      <c r="GL90" s="76">
        <v>18</v>
      </c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961</v>
      </c>
      <c r="B91" s="2" t="s">
        <v>442</v>
      </c>
      <c r="C91" s="2" t="s">
        <v>961</v>
      </c>
      <c r="D91" s="2">
        <v>15</v>
      </c>
      <c r="E91" s="2">
        <v>0</v>
      </c>
      <c r="F91" s="2">
        <v>8</v>
      </c>
      <c r="G91" s="2">
        <v>1</v>
      </c>
      <c r="H91" s="2">
        <v>15</v>
      </c>
      <c r="I91" s="2">
        <v>9</v>
      </c>
      <c r="J91" s="2">
        <v>62</v>
      </c>
      <c r="K91" s="2">
        <v>56</v>
      </c>
      <c r="L91" s="2">
        <v>55</v>
      </c>
      <c r="M91" s="2">
        <v>27</v>
      </c>
      <c r="N91" s="2">
        <v>0</v>
      </c>
      <c r="O91" s="2">
        <v>118</v>
      </c>
      <c r="P91" s="2">
        <v>173</v>
      </c>
      <c r="Q91" s="2">
        <v>200</v>
      </c>
      <c r="R91" s="2">
        <v>200</v>
      </c>
      <c r="S91" s="2">
        <v>62</v>
      </c>
      <c r="T91" s="2">
        <v>0.31578947368421062</v>
      </c>
      <c r="U91" s="2">
        <v>56</v>
      </c>
      <c r="V91" s="2">
        <v>5.2631578947368141E-2</v>
      </c>
      <c r="W91" s="2">
        <v>28</v>
      </c>
      <c r="X91" s="2">
        <v>0.11111111111111116</v>
      </c>
      <c r="Y91" s="2">
        <v>1</v>
      </c>
      <c r="Z91" s="2">
        <v>4</v>
      </c>
      <c r="AA91" s="2">
        <v>4</v>
      </c>
      <c r="AB91" s="2">
        <v>1</v>
      </c>
      <c r="AC91" s="2">
        <v>7</v>
      </c>
      <c r="AD91" s="2">
        <v>2</v>
      </c>
      <c r="AE91" s="2">
        <v>3</v>
      </c>
      <c r="AF91" s="2">
        <v>2</v>
      </c>
      <c r="AG91" s="2">
        <v>16</v>
      </c>
      <c r="AH91" s="2">
        <v>9</v>
      </c>
      <c r="AI91" s="2">
        <v>2</v>
      </c>
      <c r="AJ91" s="2">
        <v>1</v>
      </c>
      <c r="AK91" s="2">
        <v>1</v>
      </c>
      <c r="AL91" s="2">
        <v>1</v>
      </c>
      <c r="AM91" s="2">
        <v>1011.1660000000001</v>
      </c>
      <c r="AN91" s="2">
        <v>987.44299999999998</v>
      </c>
      <c r="AO91" s="2">
        <v>23.72300000000007</v>
      </c>
      <c r="AP91" s="2">
        <v>200.00091</v>
      </c>
      <c r="AQ91" s="65">
        <v>4</v>
      </c>
      <c r="AR91" s="65">
        <v>4</v>
      </c>
      <c r="AS91" s="65">
        <v>4</v>
      </c>
      <c r="AT91" s="65">
        <v>3</v>
      </c>
      <c r="AU91" s="65">
        <v>3</v>
      </c>
      <c r="AV91" s="65">
        <v>3</v>
      </c>
      <c r="AW91" s="65">
        <v>3</v>
      </c>
      <c r="AX91" s="65">
        <v>3</v>
      </c>
      <c r="AY91" s="65">
        <v>3</v>
      </c>
      <c r="AZ91" s="65">
        <v>4</v>
      </c>
      <c r="BA91" s="65">
        <v>4</v>
      </c>
      <c r="BB91" s="65">
        <v>4</v>
      </c>
      <c r="BC91" s="65">
        <v>3</v>
      </c>
      <c r="BD91" s="65">
        <v>4</v>
      </c>
      <c r="BE91" s="65">
        <v>4</v>
      </c>
      <c r="BF91" s="65">
        <v>3</v>
      </c>
      <c r="BG91" s="65">
        <v>3</v>
      </c>
      <c r="BH91" s="65">
        <v>4</v>
      </c>
      <c r="BI91" s="65">
        <v>3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1</v>
      </c>
      <c r="BS91" s="65">
        <v>0</v>
      </c>
      <c r="BT91" s="65">
        <v>1</v>
      </c>
      <c r="BU91" s="65">
        <v>0</v>
      </c>
      <c r="BV91" s="65">
        <v>0</v>
      </c>
      <c r="BW91" s="65">
        <v>0</v>
      </c>
      <c r="BX91" s="65">
        <v>1</v>
      </c>
      <c r="BY91" s="65">
        <v>1</v>
      </c>
      <c r="BZ91" s="65">
        <v>1</v>
      </c>
      <c r="CA91" s="65">
        <v>2</v>
      </c>
      <c r="CB91" s="65">
        <v>1</v>
      </c>
      <c r="CC91" s="65">
        <v>2</v>
      </c>
      <c r="CD91" s="65">
        <v>1</v>
      </c>
      <c r="CE91" s="65">
        <v>0</v>
      </c>
      <c r="CF91" s="65">
        <v>1</v>
      </c>
      <c r="CG91" s="65">
        <v>0</v>
      </c>
      <c r="CH91" s="65">
        <v>1</v>
      </c>
      <c r="CI91" s="65">
        <v>0</v>
      </c>
      <c r="CJ91" s="65">
        <v>2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11</v>
      </c>
      <c r="CT91" s="65">
        <v>13</v>
      </c>
      <c r="CU91" s="65">
        <v>11</v>
      </c>
      <c r="CV91" s="65">
        <v>9</v>
      </c>
      <c r="CW91" s="65">
        <v>10</v>
      </c>
      <c r="CX91" s="65">
        <v>9</v>
      </c>
      <c r="CY91" s="65">
        <v>9</v>
      </c>
      <c r="CZ91" s="65">
        <v>8</v>
      </c>
      <c r="DA91" s="65">
        <v>9</v>
      </c>
      <c r="DB91" s="65">
        <v>10</v>
      </c>
      <c r="DC91" s="65">
        <v>11</v>
      </c>
      <c r="DD91" s="65">
        <v>14</v>
      </c>
      <c r="DE91" s="65">
        <v>8</v>
      </c>
      <c r="DF91" s="65">
        <v>13</v>
      </c>
      <c r="DG91" s="65">
        <v>11</v>
      </c>
      <c r="DH91" s="65">
        <v>9</v>
      </c>
      <c r="DI91" s="65">
        <v>12</v>
      </c>
      <c r="DJ91" s="65">
        <v>15</v>
      </c>
      <c r="DK91" s="65">
        <v>8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5</v>
      </c>
      <c r="DU91" s="2" t="s">
        <v>538</v>
      </c>
      <c r="DV91" s="2">
        <v>1</v>
      </c>
      <c r="DW91" s="2" t="s">
        <v>1</v>
      </c>
      <c r="DX91" s="2">
        <v>1</v>
      </c>
      <c r="DY91" s="78">
        <v>3</v>
      </c>
      <c r="DZ91" s="78">
        <v>3</v>
      </c>
      <c r="EA91" s="78">
        <v>3</v>
      </c>
      <c r="EB91" s="78">
        <v>3</v>
      </c>
      <c r="EC91" s="78">
        <v>3</v>
      </c>
      <c r="ED91" s="78">
        <v>3</v>
      </c>
      <c r="EE91" s="78">
        <v>4</v>
      </c>
      <c r="EF91" s="78">
        <v>3</v>
      </c>
      <c r="EG91" s="78">
        <v>4</v>
      </c>
      <c r="EH91" s="78">
        <v>3</v>
      </c>
      <c r="EI91" s="78">
        <v>2</v>
      </c>
      <c r="EJ91" s="78">
        <v>4</v>
      </c>
      <c r="EK91" s="78">
        <v>3</v>
      </c>
      <c r="EL91" s="78">
        <v>3</v>
      </c>
      <c r="EM91" s="78">
        <v>3</v>
      </c>
      <c r="EN91" s="78">
        <v>3</v>
      </c>
      <c r="EO91" s="78">
        <v>5</v>
      </c>
      <c r="EP91" s="78">
        <v>3</v>
      </c>
      <c r="EQ91" s="78">
        <v>4</v>
      </c>
      <c r="ER91" s="78">
        <v>3</v>
      </c>
      <c r="ES91" s="78">
        <v>3</v>
      </c>
      <c r="ET91" s="78">
        <v>3</v>
      </c>
      <c r="EU91" s="78">
        <v>3</v>
      </c>
      <c r="EV91" s="78">
        <v>3</v>
      </c>
      <c r="EW91" s="78">
        <v>3</v>
      </c>
      <c r="EX91" s="78">
        <v>2</v>
      </c>
      <c r="EY91" s="78">
        <v>3</v>
      </c>
      <c r="EZ91" s="78">
        <v>3</v>
      </c>
      <c r="FA91" s="78">
        <v>3</v>
      </c>
      <c r="FB91" s="78">
        <v>3</v>
      </c>
      <c r="FC91" s="78">
        <v>3</v>
      </c>
      <c r="FD91" s="78">
        <v>3</v>
      </c>
      <c r="FE91" s="78">
        <v>4</v>
      </c>
      <c r="FF91" s="78">
        <v>2</v>
      </c>
      <c r="FG91" s="78">
        <v>3</v>
      </c>
      <c r="FH91" s="78">
        <v>4</v>
      </c>
      <c r="FI91" s="78">
        <v>3</v>
      </c>
      <c r="FJ91" s="78">
        <v>2</v>
      </c>
      <c r="FK91" s="78">
        <v>3</v>
      </c>
      <c r="FL91" s="78">
        <v>3</v>
      </c>
      <c r="FM91" s="78">
        <v>3</v>
      </c>
      <c r="FN91" s="78">
        <v>3</v>
      </c>
      <c r="FO91" s="78">
        <v>4</v>
      </c>
      <c r="FP91" s="78">
        <v>3</v>
      </c>
      <c r="FQ91" s="78">
        <v>3</v>
      </c>
      <c r="FR91" s="78">
        <v>2</v>
      </c>
      <c r="FS91" s="78">
        <v>2</v>
      </c>
      <c r="FT91" s="78">
        <v>2</v>
      </c>
      <c r="FU91" s="78">
        <v>3</v>
      </c>
      <c r="FV91" s="78">
        <v>3</v>
      </c>
      <c r="FW91" s="78">
        <v>2</v>
      </c>
      <c r="FX91" s="78">
        <v>3</v>
      </c>
      <c r="FY91" s="78">
        <v>3</v>
      </c>
      <c r="FZ91" s="78">
        <v>3</v>
      </c>
      <c r="GA91" s="78">
        <v>3</v>
      </c>
      <c r="GB91" s="78">
        <v>5</v>
      </c>
      <c r="GC91" s="78">
        <v>2</v>
      </c>
      <c r="GD91" s="78">
        <v>2</v>
      </c>
      <c r="GE91" s="78">
        <v>4</v>
      </c>
      <c r="GF91" s="78">
        <v>2</v>
      </c>
      <c r="GG91" s="78">
        <v>2</v>
      </c>
      <c r="GH91" s="78">
        <v>3</v>
      </c>
      <c r="GI91" s="78">
        <v>4</v>
      </c>
      <c r="GJ91" s="78">
        <v>3</v>
      </c>
      <c r="GK91" s="78">
        <v>3</v>
      </c>
      <c r="GL91" s="78">
        <v>4</v>
      </c>
      <c r="GM91" s="78"/>
      <c r="GN91" s="78"/>
      <c r="GO91" s="78"/>
      <c r="GP91" s="78"/>
      <c r="GQ91" s="78"/>
      <c r="GR91" s="78"/>
    </row>
    <row r="92" spans="1:200" s="2" customFormat="1" x14ac:dyDescent="0.25">
      <c r="A92" s="2" t="s">
        <v>962</v>
      </c>
      <c r="B92" s="2" t="s">
        <v>503</v>
      </c>
      <c r="C92" s="2" t="s">
        <v>962</v>
      </c>
      <c r="D92" s="2">
        <v>16</v>
      </c>
      <c r="E92" s="2">
        <v>0</v>
      </c>
      <c r="F92" s="2">
        <v>12</v>
      </c>
      <c r="G92" s="2">
        <v>0</v>
      </c>
      <c r="H92" s="2">
        <v>16</v>
      </c>
      <c r="I92" s="2">
        <v>12</v>
      </c>
      <c r="J92" s="2">
        <v>57</v>
      </c>
      <c r="K92" s="2">
        <v>58</v>
      </c>
      <c r="L92" s="2">
        <v>56</v>
      </c>
      <c r="M92" s="2">
        <v>30</v>
      </c>
      <c r="N92" s="2">
        <v>0</v>
      </c>
      <c r="O92" s="2">
        <v>115</v>
      </c>
      <c r="P92" s="2">
        <v>171</v>
      </c>
      <c r="Q92" s="2">
        <v>201</v>
      </c>
      <c r="R92" s="2">
        <v>201</v>
      </c>
      <c r="S92" s="2">
        <v>57</v>
      </c>
      <c r="T92" s="2">
        <v>-5.2631578947368585E-2</v>
      </c>
      <c r="U92" s="2">
        <v>58</v>
      </c>
      <c r="V92" s="2">
        <v>0.10526315789473717</v>
      </c>
      <c r="W92" s="2">
        <v>28</v>
      </c>
      <c r="X92" s="2">
        <v>-0.22222222222222232</v>
      </c>
      <c r="Y92" s="2">
        <v>5</v>
      </c>
      <c r="Z92" s="2">
        <v>3</v>
      </c>
      <c r="AA92" s="2">
        <v>4</v>
      </c>
      <c r="AB92" s="2">
        <v>3</v>
      </c>
      <c r="AC92" s="2">
        <v>6</v>
      </c>
      <c r="AD92" s="2">
        <v>3</v>
      </c>
      <c r="AE92" s="2">
        <v>1</v>
      </c>
      <c r="AF92" s="2">
        <v>3</v>
      </c>
      <c r="AG92" s="2">
        <v>3</v>
      </c>
      <c r="AH92" s="2">
        <v>4</v>
      </c>
      <c r="AI92" s="2">
        <v>1</v>
      </c>
      <c r="AJ92" s="2">
        <v>2</v>
      </c>
      <c r="AK92" s="2">
        <v>2</v>
      </c>
      <c r="AL92" s="2">
        <v>2</v>
      </c>
      <c r="AM92" s="2">
        <v>1022.829</v>
      </c>
      <c r="AN92" s="2">
        <v>1007.47</v>
      </c>
      <c r="AO92" s="2">
        <v>15.358999999999924</v>
      </c>
      <c r="AP92" s="2">
        <v>201.00092000000001</v>
      </c>
      <c r="AQ92" s="65">
        <v>4</v>
      </c>
      <c r="AR92" s="65">
        <v>4</v>
      </c>
      <c r="AS92" s="65">
        <v>4</v>
      </c>
      <c r="AT92" s="65">
        <v>3</v>
      </c>
      <c r="AU92" s="65">
        <v>3</v>
      </c>
      <c r="AV92" s="65">
        <v>3</v>
      </c>
      <c r="AW92" s="65">
        <v>3</v>
      </c>
      <c r="AX92" s="65">
        <v>3</v>
      </c>
      <c r="AY92" s="65">
        <v>3</v>
      </c>
      <c r="AZ92" s="65">
        <v>4</v>
      </c>
      <c r="BA92" s="65">
        <v>4</v>
      </c>
      <c r="BB92" s="65">
        <v>4</v>
      </c>
      <c r="BC92" s="65">
        <v>3</v>
      </c>
      <c r="BD92" s="65">
        <v>4</v>
      </c>
      <c r="BE92" s="65">
        <v>4</v>
      </c>
      <c r="BF92" s="65">
        <v>3</v>
      </c>
      <c r="BG92" s="65">
        <v>3</v>
      </c>
      <c r="BH92" s="65">
        <v>4</v>
      </c>
      <c r="BI92" s="65">
        <v>3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2</v>
      </c>
      <c r="BT92" s="65">
        <v>0</v>
      </c>
      <c r="BU92" s="65">
        <v>1</v>
      </c>
      <c r="BV92" s="65">
        <v>0</v>
      </c>
      <c r="BW92" s="65">
        <v>0</v>
      </c>
      <c r="BX92" s="65">
        <v>1</v>
      </c>
      <c r="BY92" s="65">
        <v>1</v>
      </c>
      <c r="BZ92" s="65">
        <v>1</v>
      </c>
      <c r="CA92" s="65">
        <v>1</v>
      </c>
      <c r="CB92" s="65">
        <v>2</v>
      </c>
      <c r="CC92" s="65">
        <v>0</v>
      </c>
      <c r="CD92" s="65">
        <v>1</v>
      </c>
      <c r="CE92" s="65">
        <v>1</v>
      </c>
      <c r="CF92" s="65">
        <v>0</v>
      </c>
      <c r="CG92" s="65">
        <v>0</v>
      </c>
      <c r="CH92" s="65">
        <v>1</v>
      </c>
      <c r="CI92" s="65">
        <v>0</v>
      </c>
      <c r="CJ92" s="65">
        <v>2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10</v>
      </c>
      <c r="CT92" s="65">
        <v>10</v>
      </c>
      <c r="CU92" s="65">
        <v>13</v>
      </c>
      <c r="CV92" s="65">
        <v>8</v>
      </c>
      <c r="CW92" s="65">
        <v>9</v>
      </c>
      <c r="CX92" s="65">
        <v>10</v>
      </c>
      <c r="CY92" s="65">
        <v>8</v>
      </c>
      <c r="CZ92" s="65">
        <v>10</v>
      </c>
      <c r="DA92" s="65">
        <v>8</v>
      </c>
      <c r="DB92" s="65">
        <v>11</v>
      </c>
      <c r="DC92" s="65">
        <v>11</v>
      </c>
      <c r="DD92" s="65">
        <v>17</v>
      </c>
      <c r="DE92" s="65">
        <v>8</v>
      </c>
      <c r="DF92" s="65">
        <v>13</v>
      </c>
      <c r="DG92" s="65">
        <v>13</v>
      </c>
      <c r="DH92" s="65">
        <v>10</v>
      </c>
      <c r="DI92" s="65">
        <v>11</v>
      </c>
      <c r="DJ92" s="65">
        <v>14</v>
      </c>
      <c r="DK92" s="65">
        <v>7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543</v>
      </c>
      <c r="DU92" s="2" t="s">
        <v>538</v>
      </c>
      <c r="DV92" s="2">
        <v>2</v>
      </c>
      <c r="DW92" s="2" t="s">
        <v>1</v>
      </c>
      <c r="DX92" s="2">
        <v>2</v>
      </c>
      <c r="DY92" s="78">
        <v>3</v>
      </c>
      <c r="DZ92" s="78">
        <v>3</v>
      </c>
      <c r="EA92" s="78">
        <v>3</v>
      </c>
      <c r="EB92" s="78">
        <v>2</v>
      </c>
      <c r="EC92" s="78">
        <v>3</v>
      </c>
      <c r="ED92" s="78">
        <v>4</v>
      </c>
      <c r="EE92" s="78">
        <v>2</v>
      </c>
      <c r="EF92" s="78">
        <v>4</v>
      </c>
      <c r="EG92" s="78">
        <v>2</v>
      </c>
      <c r="EH92" s="78">
        <v>3</v>
      </c>
      <c r="EI92" s="78">
        <v>3</v>
      </c>
      <c r="EJ92" s="78">
        <v>4</v>
      </c>
      <c r="EK92" s="78">
        <v>3</v>
      </c>
      <c r="EL92" s="78">
        <v>2</v>
      </c>
      <c r="EM92" s="78">
        <v>3</v>
      </c>
      <c r="EN92" s="78">
        <v>3</v>
      </c>
      <c r="EO92" s="78">
        <v>4</v>
      </c>
      <c r="EP92" s="78">
        <v>4</v>
      </c>
      <c r="EQ92" s="78">
        <v>2</v>
      </c>
      <c r="ER92" s="78">
        <v>2</v>
      </c>
      <c r="ES92" s="78">
        <v>2</v>
      </c>
      <c r="ET92" s="78">
        <v>3</v>
      </c>
      <c r="EU92" s="78">
        <v>3</v>
      </c>
      <c r="EV92" s="78">
        <v>3</v>
      </c>
      <c r="EW92" s="78">
        <v>3</v>
      </c>
      <c r="EX92" s="78">
        <v>3</v>
      </c>
      <c r="EY92" s="78">
        <v>4</v>
      </c>
      <c r="EZ92" s="78">
        <v>3</v>
      </c>
      <c r="FA92" s="78">
        <v>3</v>
      </c>
      <c r="FB92" s="78">
        <v>2</v>
      </c>
      <c r="FC92" s="78">
        <v>4</v>
      </c>
      <c r="FD92" s="78">
        <v>3</v>
      </c>
      <c r="FE92" s="78">
        <v>3</v>
      </c>
      <c r="FF92" s="78">
        <v>3</v>
      </c>
      <c r="FG92" s="78">
        <v>4</v>
      </c>
      <c r="FH92" s="78">
        <v>3</v>
      </c>
      <c r="FI92" s="78">
        <v>4</v>
      </c>
      <c r="FJ92" s="78">
        <v>3</v>
      </c>
      <c r="FK92" s="78">
        <v>2</v>
      </c>
      <c r="FL92" s="78">
        <v>3</v>
      </c>
      <c r="FM92" s="78">
        <v>4</v>
      </c>
      <c r="FN92" s="78">
        <v>3</v>
      </c>
      <c r="FO92" s="78">
        <v>3</v>
      </c>
      <c r="FP92" s="78">
        <v>3</v>
      </c>
      <c r="FQ92" s="78">
        <v>3</v>
      </c>
      <c r="FR92" s="78">
        <v>2</v>
      </c>
      <c r="FS92" s="78">
        <v>3</v>
      </c>
      <c r="FT92" s="78">
        <v>2</v>
      </c>
      <c r="FU92" s="78">
        <v>2</v>
      </c>
      <c r="FV92" s="78">
        <v>4</v>
      </c>
      <c r="FW92" s="78">
        <v>2</v>
      </c>
      <c r="FX92" s="78">
        <v>4</v>
      </c>
      <c r="FY92" s="78">
        <v>4</v>
      </c>
      <c r="FZ92" s="78">
        <v>3</v>
      </c>
      <c r="GA92" s="78">
        <v>4</v>
      </c>
      <c r="GB92" s="78">
        <v>3</v>
      </c>
      <c r="GC92" s="78">
        <v>2</v>
      </c>
      <c r="GD92" s="78">
        <v>3</v>
      </c>
      <c r="GE92" s="78">
        <v>2</v>
      </c>
      <c r="GF92" s="78">
        <v>3</v>
      </c>
      <c r="GG92" s="78">
        <v>3</v>
      </c>
      <c r="GH92" s="78">
        <v>4</v>
      </c>
      <c r="GI92" s="78">
        <v>5</v>
      </c>
      <c r="GJ92" s="78">
        <v>4</v>
      </c>
      <c r="GK92" s="78">
        <v>3</v>
      </c>
      <c r="GL92" s="78">
        <v>3</v>
      </c>
      <c r="GM92" s="78"/>
      <c r="GN92" s="78"/>
      <c r="GO92" s="78"/>
      <c r="GP92" s="78"/>
      <c r="GQ92" s="78"/>
      <c r="GR92" s="78"/>
    </row>
    <row r="93" spans="1:200" s="2" customFormat="1" x14ac:dyDescent="0.25">
      <c r="A93" s="2" t="s">
        <v>963</v>
      </c>
      <c r="B93" s="2" t="s">
        <v>475</v>
      </c>
      <c r="C93" s="2" t="s">
        <v>962</v>
      </c>
      <c r="D93" s="2">
        <v>18</v>
      </c>
      <c r="E93" s="2">
        <v>0</v>
      </c>
      <c r="F93" s="2">
        <v>8</v>
      </c>
      <c r="G93" s="2">
        <v>2</v>
      </c>
      <c r="H93" s="2">
        <v>18</v>
      </c>
      <c r="I93" s="2">
        <v>10</v>
      </c>
      <c r="J93" s="2">
        <v>61</v>
      </c>
      <c r="K93" s="2">
        <v>54</v>
      </c>
      <c r="L93" s="2">
        <v>58</v>
      </c>
      <c r="M93" s="2">
        <v>28</v>
      </c>
      <c r="N93" s="2">
        <v>0</v>
      </c>
      <c r="O93" s="2">
        <v>115</v>
      </c>
      <c r="P93" s="2">
        <v>173</v>
      </c>
      <c r="Q93" s="2">
        <v>201</v>
      </c>
      <c r="R93" s="2">
        <v>201</v>
      </c>
      <c r="S93" s="2">
        <v>61</v>
      </c>
      <c r="T93" s="2">
        <v>0.3684210526315792</v>
      </c>
      <c r="U93" s="2">
        <v>54</v>
      </c>
      <c r="V93" s="2">
        <v>-0.21052631578947389</v>
      </c>
      <c r="W93" s="2">
        <v>25</v>
      </c>
      <c r="X93" s="2">
        <v>-0.33333333333333348</v>
      </c>
      <c r="Y93" s="2">
        <v>4</v>
      </c>
      <c r="Z93" s="2">
        <v>5</v>
      </c>
      <c r="AA93" s="2">
        <v>8</v>
      </c>
      <c r="AB93" s="2">
        <v>3</v>
      </c>
      <c r="AC93" s="2">
        <v>5</v>
      </c>
      <c r="AD93" s="2">
        <v>1</v>
      </c>
      <c r="AE93" s="2">
        <v>1</v>
      </c>
      <c r="AF93" s="2">
        <v>1</v>
      </c>
      <c r="AG93" s="2">
        <v>15</v>
      </c>
      <c r="AH93" s="2">
        <v>4</v>
      </c>
      <c r="AI93" s="2">
        <v>2</v>
      </c>
      <c r="AJ93" s="2">
        <v>2</v>
      </c>
      <c r="AK93" s="2">
        <v>2</v>
      </c>
      <c r="AL93" s="2">
        <v>3</v>
      </c>
      <c r="AM93" s="2">
        <v>1011.1660000000001</v>
      </c>
      <c r="AN93" s="2">
        <v>970.2</v>
      </c>
      <c r="AO93" s="2">
        <v>40.966000000000008</v>
      </c>
      <c r="AP93" s="2">
        <v>201.00093000000001</v>
      </c>
      <c r="AQ93" s="65">
        <v>4</v>
      </c>
      <c r="AR93" s="65">
        <v>4</v>
      </c>
      <c r="AS93" s="65">
        <v>4</v>
      </c>
      <c r="AT93" s="65">
        <v>3</v>
      </c>
      <c r="AU93" s="65">
        <v>3</v>
      </c>
      <c r="AV93" s="65">
        <v>3</v>
      </c>
      <c r="AW93" s="65">
        <v>3</v>
      </c>
      <c r="AX93" s="65">
        <v>3</v>
      </c>
      <c r="AY93" s="65">
        <v>3</v>
      </c>
      <c r="AZ93" s="65">
        <v>4</v>
      </c>
      <c r="BA93" s="65">
        <v>4</v>
      </c>
      <c r="BB93" s="65">
        <v>4</v>
      </c>
      <c r="BC93" s="65">
        <v>3</v>
      </c>
      <c r="BD93" s="65">
        <v>4</v>
      </c>
      <c r="BE93" s="65">
        <v>4</v>
      </c>
      <c r="BF93" s="65">
        <v>3</v>
      </c>
      <c r="BG93" s="65">
        <v>3</v>
      </c>
      <c r="BH93" s="65">
        <v>4</v>
      </c>
      <c r="BI93" s="65">
        <v>3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3</v>
      </c>
      <c r="BT93" s="65">
        <v>1</v>
      </c>
      <c r="BU93" s="65">
        <v>1</v>
      </c>
      <c r="BV93" s="65">
        <v>0</v>
      </c>
      <c r="BW93" s="65">
        <v>0</v>
      </c>
      <c r="BX93" s="65">
        <v>0</v>
      </c>
      <c r="BY93" s="65">
        <v>1</v>
      </c>
      <c r="BZ93" s="65">
        <v>3</v>
      </c>
      <c r="CA93" s="65">
        <v>1</v>
      </c>
      <c r="CB93" s="65">
        <v>0</v>
      </c>
      <c r="CC93" s="65">
        <v>1</v>
      </c>
      <c r="CD93" s="65">
        <v>1</v>
      </c>
      <c r="CE93" s="65">
        <v>2</v>
      </c>
      <c r="CF93" s="65">
        <v>0</v>
      </c>
      <c r="CG93" s="65">
        <v>0</v>
      </c>
      <c r="CH93" s="65">
        <v>1</v>
      </c>
      <c r="CI93" s="65">
        <v>0</v>
      </c>
      <c r="CJ93" s="65">
        <v>3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12</v>
      </c>
      <c r="CT93" s="65">
        <v>9</v>
      </c>
      <c r="CU93" s="65">
        <v>11</v>
      </c>
      <c r="CV93" s="65">
        <v>9</v>
      </c>
      <c r="CW93" s="65">
        <v>10</v>
      </c>
      <c r="CX93" s="65">
        <v>10</v>
      </c>
      <c r="CY93" s="65">
        <v>10</v>
      </c>
      <c r="CZ93" s="65">
        <v>9</v>
      </c>
      <c r="DA93" s="65">
        <v>6</v>
      </c>
      <c r="DB93" s="65">
        <v>11</v>
      </c>
      <c r="DC93" s="65">
        <v>13</v>
      </c>
      <c r="DD93" s="65">
        <v>15</v>
      </c>
      <c r="DE93" s="65">
        <v>8</v>
      </c>
      <c r="DF93" s="65">
        <v>10</v>
      </c>
      <c r="DG93" s="65">
        <v>12</v>
      </c>
      <c r="DH93" s="65">
        <v>10</v>
      </c>
      <c r="DI93" s="65">
        <v>17</v>
      </c>
      <c r="DJ93" s="65">
        <v>13</v>
      </c>
      <c r="DK93" s="65">
        <v>6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203</v>
      </c>
      <c r="DU93" s="2" t="s">
        <v>538</v>
      </c>
      <c r="DV93" s="2">
        <v>2</v>
      </c>
      <c r="DW93" s="2" t="s">
        <v>1</v>
      </c>
      <c r="DX93" s="2">
        <v>2</v>
      </c>
      <c r="DY93" s="78">
        <v>3</v>
      </c>
      <c r="DZ93" s="78">
        <v>2</v>
      </c>
      <c r="EA93" s="78">
        <v>3</v>
      </c>
      <c r="EB93" s="78">
        <v>4</v>
      </c>
      <c r="EC93" s="78">
        <v>4</v>
      </c>
      <c r="ED93" s="78">
        <v>4</v>
      </c>
      <c r="EE93" s="78">
        <v>3</v>
      </c>
      <c r="EF93" s="78">
        <v>4</v>
      </c>
      <c r="EG93" s="78">
        <v>2</v>
      </c>
      <c r="EH93" s="78">
        <v>2</v>
      </c>
      <c r="EI93" s="78">
        <v>3</v>
      </c>
      <c r="EJ93" s="78">
        <v>4</v>
      </c>
      <c r="EK93" s="78">
        <v>3</v>
      </c>
      <c r="EL93" s="78">
        <v>3</v>
      </c>
      <c r="EM93" s="78">
        <v>3</v>
      </c>
      <c r="EN93" s="78">
        <v>3</v>
      </c>
      <c r="EO93" s="78">
        <v>6</v>
      </c>
      <c r="EP93" s="78">
        <v>3</v>
      </c>
      <c r="EQ93" s="78">
        <v>2</v>
      </c>
      <c r="ER93" s="78">
        <v>3</v>
      </c>
      <c r="ES93" s="78">
        <v>2</v>
      </c>
      <c r="ET93" s="78">
        <v>3</v>
      </c>
      <c r="EU93" s="78">
        <v>2</v>
      </c>
      <c r="EV93" s="78">
        <v>3</v>
      </c>
      <c r="EW93" s="78">
        <v>3</v>
      </c>
      <c r="EX93" s="78">
        <v>4</v>
      </c>
      <c r="EY93" s="78">
        <v>2</v>
      </c>
      <c r="EZ93" s="78">
        <v>2</v>
      </c>
      <c r="FA93" s="78">
        <v>3</v>
      </c>
      <c r="FB93" s="78">
        <v>4</v>
      </c>
      <c r="FC93" s="78">
        <v>4</v>
      </c>
      <c r="FD93" s="78">
        <v>2</v>
      </c>
      <c r="FE93" s="78">
        <v>2</v>
      </c>
      <c r="FF93" s="78">
        <v>3</v>
      </c>
      <c r="FG93" s="78">
        <v>4</v>
      </c>
      <c r="FH93" s="78">
        <v>3</v>
      </c>
      <c r="FI93" s="78">
        <v>3</v>
      </c>
      <c r="FJ93" s="78">
        <v>2</v>
      </c>
      <c r="FK93" s="78">
        <v>3</v>
      </c>
      <c r="FL93" s="78">
        <v>2</v>
      </c>
      <c r="FM93" s="78">
        <v>2</v>
      </c>
      <c r="FN93" s="78">
        <v>3</v>
      </c>
      <c r="FO93" s="78">
        <v>3</v>
      </c>
      <c r="FP93" s="78">
        <v>3</v>
      </c>
      <c r="FQ93" s="78">
        <v>3</v>
      </c>
      <c r="FR93" s="78">
        <v>3</v>
      </c>
      <c r="FS93" s="78">
        <v>2</v>
      </c>
      <c r="FT93" s="78">
        <v>3</v>
      </c>
      <c r="FU93" s="78">
        <v>3</v>
      </c>
      <c r="FV93" s="78">
        <v>3</v>
      </c>
      <c r="FW93" s="78">
        <v>3</v>
      </c>
      <c r="FX93" s="78">
        <v>3</v>
      </c>
      <c r="FY93" s="78">
        <v>3</v>
      </c>
      <c r="FZ93" s="78">
        <v>3</v>
      </c>
      <c r="GA93" s="78">
        <v>8</v>
      </c>
      <c r="GB93" s="78">
        <v>3</v>
      </c>
      <c r="GC93" s="78">
        <v>2</v>
      </c>
      <c r="GD93" s="78">
        <v>3</v>
      </c>
      <c r="GE93" s="78">
        <v>3</v>
      </c>
      <c r="GF93" s="78">
        <v>3</v>
      </c>
      <c r="GG93" s="78">
        <v>3</v>
      </c>
      <c r="GH93" s="78">
        <v>3</v>
      </c>
      <c r="GI93" s="78">
        <v>4</v>
      </c>
      <c r="GJ93" s="78">
        <v>2</v>
      </c>
      <c r="GK93" s="78">
        <v>3</v>
      </c>
      <c r="GL93" s="78">
        <v>4</v>
      </c>
      <c r="GM93" s="78"/>
      <c r="GN93" s="78"/>
      <c r="GO93" s="78"/>
      <c r="GP93" s="78"/>
      <c r="GQ93" s="78"/>
      <c r="GR93" s="78"/>
    </row>
    <row r="94" spans="1:200" s="2" customFormat="1" x14ac:dyDescent="0.25">
      <c r="A94" s="2" t="s">
        <v>964</v>
      </c>
      <c r="B94" s="2" t="s">
        <v>363</v>
      </c>
      <c r="C94" s="2" t="s">
        <v>964</v>
      </c>
      <c r="D94" s="2">
        <v>17</v>
      </c>
      <c r="E94" s="2">
        <v>0</v>
      </c>
      <c r="F94" s="2">
        <v>10</v>
      </c>
      <c r="G94" s="2">
        <v>2</v>
      </c>
      <c r="H94" s="2">
        <v>17</v>
      </c>
      <c r="I94" s="2">
        <v>12</v>
      </c>
      <c r="J94" s="2">
        <v>56</v>
      </c>
      <c r="K94" s="2">
        <v>57</v>
      </c>
      <c r="L94" s="2">
        <v>61</v>
      </c>
      <c r="M94" s="2">
        <v>28</v>
      </c>
      <c r="N94" s="2">
        <v>0</v>
      </c>
      <c r="O94" s="2">
        <v>113</v>
      </c>
      <c r="P94" s="2">
        <v>174</v>
      </c>
      <c r="Q94" s="2">
        <v>202</v>
      </c>
      <c r="R94" s="2">
        <v>202</v>
      </c>
      <c r="S94" s="2">
        <v>56</v>
      </c>
      <c r="T94" s="2">
        <v>-5.2631578947368585E-2</v>
      </c>
      <c r="U94" s="2">
        <v>57</v>
      </c>
      <c r="V94" s="2">
        <v>-0.21052631578947389</v>
      </c>
      <c r="W94" s="2">
        <v>26</v>
      </c>
      <c r="X94" s="2">
        <v>-0.22222222222222232</v>
      </c>
      <c r="Y94" s="2">
        <v>5</v>
      </c>
      <c r="Z94" s="2">
        <v>2</v>
      </c>
      <c r="AA94" s="2">
        <v>6</v>
      </c>
      <c r="AB94" s="2">
        <v>4</v>
      </c>
      <c r="AC94" s="2">
        <v>4</v>
      </c>
      <c r="AD94" s="2">
        <v>5</v>
      </c>
      <c r="AE94" s="2">
        <v>2</v>
      </c>
      <c r="AF94" s="2">
        <v>1</v>
      </c>
      <c r="AG94" s="2">
        <v>2</v>
      </c>
      <c r="AH94" s="2">
        <v>1</v>
      </c>
      <c r="AI94" s="2">
        <v>4</v>
      </c>
      <c r="AJ94" s="2">
        <v>4</v>
      </c>
      <c r="AK94" s="2">
        <v>4</v>
      </c>
      <c r="AL94" s="2">
        <v>4</v>
      </c>
      <c r="AM94" s="2">
        <v>1005.335</v>
      </c>
      <c r="AN94" s="2">
        <v>1026.29</v>
      </c>
      <c r="AO94" s="2">
        <v>-20.954999999999927</v>
      </c>
      <c r="AP94" s="2">
        <v>202.00094000000001</v>
      </c>
      <c r="AQ94" s="65">
        <v>4</v>
      </c>
      <c r="AR94" s="65">
        <v>4</v>
      </c>
      <c r="AS94" s="65">
        <v>4</v>
      </c>
      <c r="AT94" s="65">
        <v>3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4</v>
      </c>
      <c r="BA94" s="65">
        <v>4</v>
      </c>
      <c r="BB94" s="65">
        <v>4</v>
      </c>
      <c r="BC94" s="65">
        <v>3</v>
      </c>
      <c r="BD94" s="65">
        <v>4</v>
      </c>
      <c r="BE94" s="65">
        <v>4</v>
      </c>
      <c r="BF94" s="65">
        <v>3</v>
      </c>
      <c r="BG94" s="65">
        <v>3</v>
      </c>
      <c r="BH94" s="65">
        <v>4</v>
      </c>
      <c r="BI94" s="65">
        <v>3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3</v>
      </c>
      <c r="BS94" s="65">
        <v>0</v>
      </c>
      <c r="BT94" s="65">
        <v>1</v>
      </c>
      <c r="BU94" s="65">
        <v>1</v>
      </c>
      <c r="BV94" s="65">
        <v>0</v>
      </c>
      <c r="BW94" s="65">
        <v>1</v>
      </c>
      <c r="BX94" s="65">
        <v>1</v>
      </c>
      <c r="BY94" s="65">
        <v>1</v>
      </c>
      <c r="BZ94" s="65">
        <v>1</v>
      </c>
      <c r="CA94" s="65">
        <v>2</v>
      </c>
      <c r="CB94" s="65">
        <v>1</v>
      </c>
      <c r="CC94" s="65">
        <v>1</v>
      </c>
      <c r="CD94" s="65">
        <v>1</v>
      </c>
      <c r="CE94" s="65">
        <v>1</v>
      </c>
      <c r="CF94" s="65">
        <v>1</v>
      </c>
      <c r="CG94" s="65">
        <v>0</v>
      </c>
      <c r="CH94" s="65">
        <v>0</v>
      </c>
      <c r="CI94" s="65">
        <v>0</v>
      </c>
      <c r="CJ94" s="65">
        <v>1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9</v>
      </c>
      <c r="CT94" s="65">
        <v>12</v>
      </c>
      <c r="CU94" s="65">
        <v>11</v>
      </c>
      <c r="CV94" s="65">
        <v>9</v>
      </c>
      <c r="CW94" s="65">
        <v>9</v>
      </c>
      <c r="CX94" s="65">
        <v>10</v>
      </c>
      <c r="CY94" s="65">
        <v>10</v>
      </c>
      <c r="CZ94" s="65">
        <v>10</v>
      </c>
      <c r="DA94" s="65">
        <v>9</v>
      </c>
      <c r="DB94" s="65">
        <v>10</v>
      </c>
      <c r="DC94" s="65">
        <v>13</v>
      </c>
      <c r="DD94" s="65">
        <v>15</v>
      </c>
      <c r="DE94" s="65">
        <v>8</v>
      </c>
      <c r="DF94" s="65">
        <v>12</v>
      </c>
      <c r="DG94" s="65">
        <v>12</v>
      </c>
      <c r="DH94" s="65">
        <v>10</v>
      </c>
      <c r="DI94" s="65">
        <v>13</v>
      </c>
      <c r="DJ94" s="65">
        <v>12</v>
      </c>
      <c r="DK94" s="65">
        <v>8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2</v>
      </c>
      <c r="DU94" s="2" t="s">
        <v>538</v>
      </c>
      <c r="DV94" s="2">
        <v>4</v>
      </c>
      <c r="DW94" s="2" t="s">
        <v>1</v>
      </c>
      <c r="DX94" s="2">
        <v>4</v>
      </c>
      <c r="DY94" s="78">
        <v>3</v>
      </c>
      <c r="DZ94" s="78">
        <v>3</v>
      </c>
      <c r="EA94" s="78">
        <v>3</v>
      </c>
      <c r="EB94" s="78">
        <v>2</v>
      </c>
      <c r="EC94" s="78">
        <v>3</v>
      </c>
      <c r="ED94" s="78">
        <v>4</v>
      </c>
      <c r="EE94" s="78">
        <v>2</v>
      </c>
      <c r="EF94" s="78">
        <v>3</v>
      </c>
      <c r="EG94" s="78">
        <v>2</v>
      </c>
      <c r="EH94" s="78">
        <v>3</v>
      </c>
      <c r="EI94" s="78">
        <v>3</v>
      </c>
      <c r="EJ94" s="78">
        <v>3</v>
      </c>
      <c r="EK94" s="78">
        <v>3</v>
      </c>
      <c r="EL94" s="78">
        <v>2</v>
      </c>
      <c r="EM94" s="78">
        <v>3</v>
      </c>
      <c r="EN94" s="78">
        <v>4</v>
      </c>
      <c r="EO94" s="78">
        <v>4</v>
      </c>
      <c r="EP94" s="78">
        <v>3</v>
      </c>
      <c r="EQ94" s="78">
        <v>3</v>
      </c>
      <c r="ER94" s="78">
        <v>2</v>
      </c>
      <c r="ES94" s="78">
        <v>3</v>
      </c>
      <c r="ET94" s="78">
        <v>2</v>
      </c>
      <c r="EU94" s="78">
        <v>3</v>
      </c>
      <c r="EV94" s="78">
        <v>3</v>
      </c>
      <c r="EW94" s="78">
        <v>4</v>
      </c>
      <c r="EX94" s="78">
        <v>4</v>
      </c>
      <c r="EY94" s="78">
        <v>2</v>
      </c>
      <c r="EZ94" s="78">
        <v>4</v>
      </c>
      <c r="FA94" s="78">
        <v>3</v>
      </c>
      <c r="FB94" s="78">
        <v>2</v>
      </c>
      <c r="FC94" s="78">
        <v>4</v>
      </c>
      <c r="FD94" s="78">
        <v>2</v>
      </c>
      <c r="FE94" s="78">
        <v>3</v>
      </c>
      <c r="FF94" s="78">
        <v>4</v>
      </c>
      <c r="FG94" s="78">
        <v>3</v>
      </c>
      <c r="FH94" s="78">
        <v>4</v>
      </c>
      <c r="FI94" s="78">
        <v>3</v>
      </c>
      <c r="FJ94" s="78">
        <v>2</v>
      </c>
      <c r="FK94" s="78">
        <v>2</v>
      </c>
      <c r="FL94" s="78">
        <v>3</v>
      </c>
      <c r="FM94" s="78">
        <v>3</v>
      </c>
      <c r="FN94" s="78">
        <v>4</v>
      </c>
      <c r="FO94" s="78">
        <v>3</v>
      </c>
      <c r="FP94" s="78">
        <v>2</v>
      </c>
      <c r="FQ94" s="78">
        <v>4</v>
      </c>
      <c r="FR94" s="78">
        <v>5</v>
      </c>
      <c r="FS94" s="78">
        <v>3</v>
      </c>
      <c r="FT94" s="78">
        <v>2</v>
      </c>
      <c r="FU94" s="78">
        <v>3</v>
      </c>
      <c r="FV94" s="78">
        <v>4</v>
      </c>
      <c r="FW94" s="78">
        <v>3</v>
      </c>
      <c r="FX94" s="78">
        <v>4</v>
      </c>
      <c r="FY94" s="78">
        <v>2</v>
      </c>
      <c r="FZ94" s="78">
        <v>3</v>
      </c>
      <c r="GA94" s="78">
        <v>5</v>
      </c>
      <c r="GB94" s="78">
        <v>3</v>
      </c>
      <c r="GC94" s="78">
        <v>3</v>
      </c>
      <c r="GD94" s="78">
        <v>2</v>
      </c>
      <c r="GE94" s="78">
        <v>3</v>
      </c>
      <c r="GF94" s="78">
        <v>3</v>
      </c>
      <c r="GG94" s="78">
        <v>2</v>
      </c>
      <c r="GH94" s="78">
        <v>5</v>
      </c>
      <c r="GI94" s="78">
        <v>4</v>
      </c>
      <c r="GJ94" s="78">
        <v>3</v>
      </c>
      <c r="GK94" s="78">
        <v>3</v>
      </c>
      <c r="GL94" s="78">
        <v>3</v>
      </c>
      <c r="GM94" s="78"/>
      <c r="GN94" s="78"/>
      <c r="GO94" s="78"/>
      <c r="GP94" s="78"/>
      <c r="GQ94" s="78"/>
      <c r="GR94" s="78"/>
    </row>
    <row r="95" spans="1:200" s="2" customFormat="1" x14ac:dyDescent="0.25">
      <c r="A95" s="2" t="s">
        <v>965</v>
      </c>
      <c r="B95" s="2" t="s">
        <v>350</v>
      </c>
      <c r="C95" s="2" t="s">
        <v>965</v>
      </c>
      <c r="D95" s="2">
        <v>14</v>
      </c>
      <c r="E95" s="2">
        <v>0</v>
      </c>
      <c r="F95" s="2">
        <v>10</v>
      </c>
      <c r="G95" s="2">
        <v>1</v>
      </c>
      <c r="H95" s="2">
        <v>14</v>
      </c>
      <c r="I95" s="2">
        <v>11</v>
      </c>
      <c r="J95" s="2">
        <v>57</v>
      </c>
      <c r="K95" s="2">
        <v>61</v>
      </c>
      <c r="L95" s="2">
        <v>57</v>
      </c>
      <c r="M95" s="2">
        <v>28</v>
      </c>
      <c r="N95" s="2">
        <v>0</v>
      </c>
      <c r="O95" s="2">
        <v>118</v>
      </c>
      <c r="P95" s="2">
        <v>175</v>
      </c>
      <c r="Q95" s="2">
        <v>203</v>
      </c>
      <c r="R95" s="2">
        <v>203</v>
      </c>
      <c r="S95" s="2">
        <v>57</v>
      </c>
      <c r="T95" s="2">
        <v>-0.21052631578947389</v>
      </c>
      <c r="U95" s="2">
        <v>61</v>
      </c>
      <c r="V95" s="2">
        <v>0.21052631578947389</v>
      </c>
      <c r="W95" s="2">
        <v>30</v>
      </c>
      <c r="X95" s="2">
        <v>0.22222222222222232</v>
      </c>
      <c r="Y95" s="2">
        <v>4</v>
      </c>
      <c r="Z95" s="2">
        <v>2</v>
      </c>
      <c r="AA95" s="2">
        <v>2</v>
      </c>
      <c r="AB95" s="2">
        <v>4</v>
      </c>
      <c r="AC95" s="2">
        <v>5</v>
      </c>
      <c r="AD95" s="2">
        <v>2</v>
      </c>
      <c r="AE95" s="2">
        <v>3</v>
      </c>
      <c r="AF95" s="2">
        <v>3</v>
      </c>
      <c r="AG95" s="2">
        <v>3</v>
      </c>
      <c r="AH95" s="2">
        <v>9</v>
      </c>
      <c r="AI95" s="2">
        <v>6</v>
      </c>
      <c r="AJ95" s="2">
        <v>5</v>
      </c>
      <c r="AK95" s="2">
        <v>5</v>
      </c>
      <c r="AL95" s="2">
        <v>5</v>
      </c>
      <c r="AM95" s="2">
        <v>999.50300000000004</v>
      </c>
      <c r="AN95" s="2">
        <v>969.745</v>
      </c>
      <c r="AO95" s="2">
        <v>29.758000000000038</v>
      </c>
      <c r="AP95" s="2">
        <v>203.00094999999999</v>
      </c>
      <c r="AQ95" s="65">
        <v>4</v>
      </c>
      <c r="AR95" s="65">
        <v>4</v>
      </c>
      <c r="AS95" s="65">
        <v>4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4</v>
      </c>
      <c r="BA95" s="65">
        <v>4</v>
      </c>
      <c r="BB95" s="65">
        <v>4</v>
      </c>
      <c r="BC95" s="65">
        <v>3</v>
      </c>
      <c r="BD95" s="65">
        <v>4</v>
      </c>
      <c r="BE95" s="65">
        <v>4</v>
      </c>
      <c r="BF95" s="65">
        <v>3</v>
      </c>
      <c r="BG95" s="65">
        <v>3</v>
      </c>
      <c r="BH95" s="65">
        <v>4</v>
      </c>
      <c r="BI95" s="65">
        <v>3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2</v>
      </c>
      <c r="BS95" s="65">
        <v>0</v>
      </c>
      <c r="BT95" s="65">
        <v>1</v>
      </c>
      <c r="BU95" s="65">
        <v>0</v>
      </c>
      <c r="BV95" s="65">
        <v>1</v>
      </c>
      <c r="BW95" s="65">
        <v>3</v>
      </c>
      <c r="BX95" s="65">
        <v>2</v>
      </c>
      <c r="BY95" s="65">
        <v>0</v>
      </c>
      <c r="BZ95" s="65">
        <v>1</v>
      </c>
      <c r="CA95" s="65">
        <v>0</v>
      </c>
      <c r="CB95" s="65">
        <v>0</v>
      </c>
      <c r="CC95" s="65">
        <v>1</v>
      </c>
      <c r="CD95" s="65">
        <v>0</v>
      </c>
      <c r="CE95" s="65">
        <v>0</v>
      </c>
      <c r="CF95" s="65">
        <v>1</v>
      </c>
      <c r="CG95" s="65">
        <v>0</v>
      </c>
      <c r="CH95" s="65">
        <v>1</v>
      </c>
      <c r="CI95" s="65">
        <v>0</v>
      </c>
      <c r="CJ95" s="65">
        <v>1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11</v>
      </c>
      <c r="CT95" s="65">
        <v>15</v>
      </c>
      <c r="CU95" s="65">
        <v>11</v>
      </c>
      <c r="CV95" s="65">
        <v>9</v>
      </c>
      <c r="CW95" s="65">
        <v>8</v>
      </c>
      <c r="CX95" s="65">
        <v>6</v>
      </c>
      <c r="CY95" s="65">
        <v>7</v>
      </c>
      <c r="CZ95" s="65">
        <v>9</v>
      </c>
      <c r="DA95" s="65">
        <v>8</v>
      </c>
      <c r="DB95" s="65">
        <v>13</v>
      </c>
      <c r="DC95" s="65">
        <v>13</v>
      </c>
      <c r="DD95" s="65">
        <v>16</v>
      </c>
      <c r="DE95" s="65">
        <v>10</v>
      </c>
      <c r="DF95" s="65">
        <v>13</v>
      </c>
      <c r="DG95" s="65">
        <v>11</v>
      </c>
      <c r="DH95" s="65">
        <v>10</v>
      </c>
      <c r="DI95" s="65">
        <v>12</v>
      </c>
      <c r="DJ95" s="65">
        <v>13</v>
      </c>
      <c r="DK95" s="65">
        <v>8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204</v>
      </c>
      <c r="DU95" s="2" t="s">
        <v>538</v>
      </c>
      <c r="DV95" s="2">
        <v>5</v>
      </c>
      <c r="DW95" s="2" t="s">
        <v>1</v>
      </c>
      <c r="DX95" s="2">
        <v>5</v>
      </c>
      <c r="DY95" s="78">
        <v>4</v>
      </c>
      <c r="DZ95" s="78">
        <v>3</v>
      </c>
      <c r="EA95" s="78">
        <v>3</v>
      </c>
      <c r="EB95" s="78">
        <v>3</v>
      </c>
      <c r="EC95" s="78">
        <v>3</v>
      </c>
      <c r="ED95" s="78">
        <v>2</v>
      </c>
      <c r="EE95" s="78">
        <v>2</v>
      </c>
      <c r="EF95" s="78">
        <v>3</v>
      </c>
      <c r="EG95" s="78">
        <v>2</v>
      </c>
      <c r="EH95" s="78">
        <v>3</v>
      </c>
      <c r="EI95" s="78">
        <v>3</v>
      </c>
      <c r="EJ95" s="78">
        <v>4</v>
      </c>
      <c r="EK95" s="78">
        <v>4</v>
      </c>
      <c r="EL95" s="78">
        <v>3</v>
      </c>
      <c r="EM95" s="78">
        <v>2</v>
      </c>
      <c r="EN95" s="78">
        <v>3</v>
      </c>
      <c r="EO95" s="78">
        <v>4</v>
      </c>
      <c r="EP95" s="78">
        <v>3</v>
      </c>
      <c r="EQ95" s="78">
        <v>3</v>
      </c>
      <c r="ER95" s="78">
        <v>2</v>
      </c>
      <c r="ES95" s="78">
        <v>3</v>
      </c>
      <c r="ET95" s="78">
        <v>3</v>
      </c>
      <c r="EU95" s="78">
        <v>3</v>
      </c>
      <c r="EV95" s="78">
        <v>3</v>
      </c>
      <c r="EW95" s="78">
        <v>2</v>
      </c>
      <c r="EX95" s="78">
        <v>3</v>
      </c>
      <c r="EY95" s="78">
        <v>3</v>
      </c>
      <c r="EZ95" s="78">
        <v>3</v>
      </c>
      <c r="FA95" s="78">
        <v>3</v>
      </c>
      <c r="FB95" s="78">
        <v>4</v>
      </c>
      <c r="FC95" s="78">
        <v>5</v>
      </c>
      <c r="FD95" s="78">
        <v>3</v>
      </c>
      <c r="FE95" s="78">
        <v>3</v>
      </c>
      <c r="FF95" s="78">
        <v>3</v>
      </c>
      <c r="FG95" s="78">
        <v>3</v>
      </c>
      <c r="FH95" s="78">
        <v>5</v>
      </c>
      <c r="FI95" s="78">
        <v>4</v>
      </c>
      <c r="FJ95" s="78">
        <v>3</v>
      </c>
      <c r="FK95" s="78">
        <v>3</v>
      </c>
      <c r="FL95" s="78">
        <v>5</v>
      </c>
      <c r="FM95" s="78">
        <v>3</v>
      </c>
      <c r="FN95" s="78">
        <v>3</v>
      </c>
      <c r="FO95" s="78">
        <v>2</v>
      </c>
      <c r="FP95" s="78">
        <v>2</v>
      </c>
      <c r="FQ95" s="78">
        <v>2</v>
      </c>
      <c r="FR95" s="78">
        <v>3</v>
      </c>
      <c r="FS95" s="78">
        <v>3</v>
      </c>
      <c r="FT95" s="78">
        <v>3</v>
      </c>
      <c r="FU95" s="78">
        <v>3</v>
      </c>
      <c r="FV95" s="78">
        <v>4</v>
      </c>
      <c r="FW95" s="78">
        <v>3</v>
      </c>
      <c r="FX95" s="78">
        <v>3</v>
      </c>
      <c r="FY95" s="78">
        <v>3</v>
      </c>
      <c r="FZ95" s="78">
        <v>4</v>
      </c>
      <c r="GA95" s="78">
        <v>3</v>
      </c>
      <c r="GB95" s="78">
        <v>3</v>
      </c>
      <c r="GC95" s="78">
        <v>2</v>
      </c>
      <c r="GD95" s="78">
        <v>2</v>
      </c>
      <c r="GE95" s="78">
        <v>4</v>
      </c>
      <c r="GF95" s="78">
        <v>2</v>
      </c>
      <c r="GG95" s="78">
        <v>4</v>
      </c>
      <c r="GH95" s="78">
        <v>3</v>
      </c>
      <c r="GI95" s="78">
        <v>3</v>
      </c>
      <c r="GJ95" s="78">
        <v>4</v>
      </c>
      <c r="GK95" s="78">
        <v>3</v>
      </c>
      <c r="GL95" s="78">
        <v>3</v>
      </c>
      <c r="GM95" s="78"/>
      <c r="GN95" s="78"/>
      <c r="GO95" s="78"/>
      <c r="GP95" s="78"/>
      <c r="GQ95" s="78"/>
      <c r="GR95" s="78"/>
    </row>
    <row r="96" spans="1:200" s="2" customFormat="1" x14ac:dyDescent="0.25">
      <c r="A96" s="2" t="s">
        <v>966</v>
      </c>
      <c r="B96" s="2" t="s">
        <v>682</v>
      </c>
      <c r="C96" s="2" t="s">
        <v>965</v>
      </c>
      <c r="D96" s="2">
        <v>18</v>
      </c>
      <c r="E96" s="2">
        <v>0</v>
      </c>
      <c r="F96" s="2">
        <v>7</v>
      </c>
      <c r="G96" s="2">
        <v>4</v>
      </c>
      <c r="H96" s="2">
        <v>18</v>
      </c>
      <c r="I96" s="2">
        <v>11</v>
      </c>
      <c r="J96" s="2">
        <v>58</v>
      </c>
      <c r="K96" s="2">
        <v>59</v>
      </c>
      <c r="L96" s="2">
        <v>59</v>
      </c>
      <c r="M96" s="2">
        <v>27</v>
      </c>
      <c r="N96" s="2">
        <v>0</v>
      </c>
      <c r="O96" s="2">
        <v>117</v>
      </c>
      <c r="P96" s="2">
        <v>176</v>
      </c>
      <c r="Q96" s="2">
        <v>203</v>
      </c>
      <c r="R96" s="2">
        <v>203</v>
      </c>
      <c r="S96" s="2">
        <v>58</v>
      </c>
      <c r="T96" s="2">
        <v>-5.2631578947368141E-2</v>
      </c>
      <c r="U96" s="2">
        <v>59</v>
      </c>
      <c r="V96" s="2">
        <v>0</v>
      </c>
      <c r="W96" s="2">
        <v>27</v>
      </c>
      <c r="X96" s="2">
        <v>0</v>
      </c>
      <c r="Y96" s="2">
        <v>6</v>
      </c>
      <c r="Z96" s="2">
        <v>4</v>
      </c>
      <c r="AA96" s="2">
        <v>4</v>
      </c>
      <c r="AB96" s="2">
        <v>2</v>
      </c>
      <c r="AC96" s="2">
        <v>4</v>
      </c>
      <c r="AD96" s="2">
        <v>3</v>
      </c>
      <c r="AE96" s="2">
        <v>4</v>
      </c>
      <c r="AF96" s="2">
        <v>2</v>
      </c>
      <c r="AG96" s="2">
        <v>7</v>
      </c>
      <c r="AH96" s="2">
        <v>8</v>
      </c>
      <c r="AI96" s="2">
        <v>8</v>
      </c>
      <c r="AJ96" s="2">
        <v>5</v>
      </c>
      <c r="AK96" s="2">
        <v>5</v>
      </c>
      <c r="AL96" s="2">
        <v>6</v>
      </c>
      <c r="AM96" s="2">
        <v>993.67200000000003</v>
      </c>
      <c r="AN96" s="2">
        <v>931.76</v>
      </c>
      <c r="AO96" s="2">
        <v>61.912000000000035</v>
      </c>
      <c r="AP96" s="2">
        <v>203.00095999999999</v>
      </c>
      <c r="AQ96" s="65">
        <v>4</v>
      </c>
      <c r="AR96" s="65">
        <v>4</v>
      </c>
      <c r="AS96" s="65">
        <v>4</v>
      </c>
      <c r="AT96" s="65">
        <v>3</v>
      </c>
      <c r="AU96" s="65">
        <v>3</v>
      </c>
      <c r="AV96" s="65">
        <v>3</v>
      </c>
      <c r="AW96" s="65">
        <v>3</v>
      </c>
      <c r="AX96" s="65">
        <v>3</v>
      </c>
      <c r="AY96" s="65">
        <v>3</v>
      </c>
      <c r="AZ96" s="65">
        <v>4</v>
      </c>
      <c r="BA96" s="65">
        <v>4</v>
      </c>
      <c r="BB96" s="65">
        <v>4</v>
      </c>
      <c r="BC96" s="65">
        <v>3</v>
      </c>
      <c r="BD96" s="65">
        <v>4</v>
      </c>
      <c r="BE96" s="65">
        <v>4</v>
      </c>
      <c r="BF96" s="65">
        <v>3</v>
      </c>
      <c r="BG96" s="65">
        <v>3</v>
      </c>
      <c r="BH96" s="65">
        <v>4</v>
      </c>
      <c r="BI96" s="65">
        <v>3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2</v>
      </c>
      <c r="BS96" s="65">
        <v>0</v>
      </c>
      <c r="BT96" s="65">
        <v>1</v>
      </c>
      <c r="BU96" s="65">
        <v>0</v>
      </c>
      <c r="BV96" s="65">
        <v>1</v>
      </c>
      <c r="BW96" s="65">
        <v>1</v>
      </c>
      <c r="BX96" s="65">
        <v>2</v>
      </c>
      <c r="BY96" s="65">
        <v>0</v>
      </c>
      <c r="BZ96" s="65">
        <v>1</v>
      </c>
      <c r="CA96" s="65">
        <v>2</v>
      </c>
      <c r="CB96" s="65">
        <v>3</v>
      </c>
      <c r="CC96" s="65">
        <v>0</v>
      </c>
      <c r="CD96" s="65">
        <v>1</v>
      </c>
      <c r="CE96" s="65">
        <v>0</v>
      </c>
      <c r="CF96" s="65">
        <v>3</v>
      </c>
      <c r="CG96" s="65">
        <v>0</v>
      </c>
      <c r="CH96" s="65">
        <v>0</v>
      </c>
      <c r="CI96" s="65">
        <v>0</v>
      </c>
      <c r="CJ96" s="65">
        <v>1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10</v>
      </c>
      <c r="CT96" s="65">
        <v>12</v>
      </c>
      <c r="CU96" s="65">
        <v>11</v>
      </c>
      <c r="CV96" s="65">
        <v>10</v>
      </c>
      <c r="CW96" s="65">
        <v>8</v>
      </c>
      <c r="CX96" s="65">
        <v>8</v>
      </c>
      <c r="CY96" s="65">
        <v>7</v>
      </c>
      <c r="CZ96" s="65">
        <v>14</v>
      </c>
      <c r="DA96" s="65">
        <v>8</v>
      </c>
      <c r="DB96" s="65">
        <v>10</v>
      </c>
      <c r="DC96" s="65">
        <v>9</v>
      </c>
      <c r="DD96" s="65">
        <v>17</v>
      </c>
      <c r="DE96" s="65">
        <v>8</v>
      </c>
      <c r="DF96" s="65">
        <v>14</v>
      </c>
      <c r="DG96" s="65">
        <v>9</v>
      </c>
      <c r="DH96" s="65">
        <v>11</v>
      </c>
      <c r="DI96" s="65">
        <v>12</v>
      </c>
      <c r="DJ96" s="65">
        <v>16</v>
      </c>
      <c r="DK96" s="65">
        <v>9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11</v>
      </c>
      <c r="DU96" s="2" t="s">
        <v>538</v>
      </c>
      <c r="DV96" s="2">
        <v>5</v>
      </c>
      <c r="DW96" s="2" t="s">
        <v>1</v>
      </c>
      <c r="DX96" s="2">
        <v>5</v>
      </c>
      <c r="DY96" s="78">
        <v>3</v>
      </c>
      <c r="DZ96" s="78">
        <v>3</v>
      </c>
      <c r="EA96" s="78">
        <v>3</v>
      </c>
      <c r="EB96" s="78">
        <v>3</v>
      </c>
      <c r="EC96" s="78">
        <v>3</v>
      </c>
      <c r="ED96" s="78">
        <v>2</v>
      </c>
      <c r="EE96" s="78">
        <v>2</v>
      </c>
      <c r="EF96" s="78">
        <v>3</v>
      </c>
      <c r="EG96" s="78">
        <v>2</v>
      </c>
      <c r="EH96" s="78">
        <v>2</v>
      </c>
      <c r="EI96" s="78">
        <v>2</v>
      </c>
      <c r="EJ96" s="78">
        <v>4</v>
      </c>
      <c r="EK96" s="78">
        <v>3</v>
      </c>
      <c r="EL96" s="78">
        <v>4</v>
      </c>
      <c r="EM96" s="78">
        <v>2</v>
      </c>
      <c r="EN96" s="78">
        <v>4</v>
      </c>
      <c r="EO96" s="78">
        <v>4</v>
      </c>
      <c r="EP96" s="78">
        <v>5</v>
      </c>
      <c r="EQ96" s="78">
        <v>4</v>
      </c>
      <c r="ER96" s="78">
        <v>3</v>
      </c>
      <c r="ES96" s="78">
        <v>3</v>
      </c>
      <c r="ET96" s="78">
        <v>3</v>
      </c>
      <c r="EU96" s="78">
        <v>4</v>
      </c>
      <c r="EV96" s="78">
        <v>2</v>
      </c>
      <c r="EW96" s="78">
        <v>3</v>
      </c>
      <c r="EX96" s="78">
        <v>2</v>
      </c>
      <c r="EY96" s="78">
        <v>6</v>
      </c>
      <c r="EZ96" s="78">
        <v>3</v>
      </c>
      <c r="FA96" s="78">
        <v>3</v>
      </c>
      <c r="FB96" s="78">
        <v>2</v>
      </c>
      <c r="FC96" s="78">
        <v>4</v>
      </c>
      <c r="FD96" s="78">
        <v>3</v>
      </c>
      <c r="FE96" s="78">
        <v>3</v>
      </c>
      <c r="FF96" s="78">
        <v>2</v>
      </c>
      <c r="FG96" s="78">
        <v>3</v>
      </c>
      <c r="FH96" s="78">
        <v>4</v>
      </c>
      <c r="FI96" s="78">
        <v>3</v>
      </c>
      <c r="FJ96" s="78">
        <v>3</v>
      </c>
      <c r="FK96" s="78">
        <v>2</v>
      </c>
      <c r="FL96" s="78">
        <v>3</v>
      </c>
      <c r="FM96" s="78">
        <v>3</v>
      </c>
      <c r="FN96" s="78">
        <v>3</v>
      </c>
      <c r="FO96" s="78">
        <v>3</v>
      </c>
      <c r="FP96" s="78">
        <v>3</v>
      </c>
      <c r="FQ96" s="78">
        <v>3</v>
      </c>
      <c r="FR96" s="78">
        <v>5</v>
      </c>
      <c r="FS96" s="78">
        <v>3</v>
      </c>
      <c r="FT96" s="78">
        <v>3</v>
      </c>
      <c r="FU96" s="78">
        <v>3</v>
      </c>
      <c r="FV96" s="78">
        <v>4</v>
      </c>
      <c r="FW96" s="78">
        <v>2</v>
      </c>
      <c r="FX96" s="78">
        <v>4</v>
      </c>
      <c r="FY96" s="78">
        <v>2</v>
      </c>
      <c r="FZ96" s="78">
        <v>4</v>
      </c>
      <c r="GA96" s="78">
        <v>4</v>
      </c>
      <c r="GB96" s="78">
        <v>3</v>
      </c>
      <c r="GC96" s="78">
        <v>2</v>
      </c>
      <c r="GD96" s="78">
        <v>2</v>
      </c>
      <c r="GE96" s="78">
        <v>3</v>
      </c>
      <c r="GF96" s="78">
        <v>2</v>
      </c>
      <c r="GG96" s="78">
        <v>2</v>
      </c>
      <c r="GH96" s="78">
        <v>2</v>
      </c>
      <c r="GI96" s="78">
        <v>5</v>
      </c>
      <c r="GJ96" s="78">
        <v>3</v>
      </c>
      <c r="GK96" s="78">
        <v>3</v>
      </c>
      <c r="GL96" s="78">
        <v>5</v>
      </c>
      <c r="GM96" s="78"/>
      <c r="GN96" s="78"/>
      <c r="GO96" s="78"/>
      <c r="GP96" s="78"/>
      <c r="GQ96" s="78"/>
      <c r="GR96" s="78"/>
    </row>
    <row r="97" spans="1:200" s="2" customFormat="1" x14ac:dyDescent="0.25">
      <c r="A97" s="2" t="s">
        <v>967</v>
      </c>
      <c r="B97" s="2" t="s">
        <v>683</v>
      </c>
      <c r="C97" s="2" t="s">
        <v>967</v>
      </c>
      <c r="D97" s="2">
        <v>19</v>
      </c>
      <c r="E97" s="2">
        <v>0</v>
      </c>
      <c r="F97" s="2">
        <v>9</v>
      </c>
      <c r="G97" s="2">
        <v>4</v>
      </c>
      <c r="H97" s="2">
        <v>19</v>
      </c>
      <c r="I97" s="2">
        <v>13</v>
      </c>
      <c r="J97" s="2">
        <v>64</v>
      </c>
      <c r="K97" s="2">
        <v>56</v>
      </c>
      <c r="L97" s="2">
        <v>54</v>
      </c>
      <c r="M97" s="2">
        <v>30</v>
      </c>
      <c r="N97" s="2">
        <v>0</v>
      </c>
      <c r="O97" s="2">
        <v>120</v>
      </c>
      <c r="P97" s="2">
        <v>174</v>
      </c>
      <c r="Q97" s="2">
        <v>204</v>
      </c>
      <c r="R97" s="2">
        <v>204</v>
      </c>
      <c r="S97" s="2">
        <v>64</v>
      </c>
      <c r="T97" s="2">
        <v>0.42105263157894735</v>
      </c>
      <c r="U97" s="2">
        <v>56</v>
      </c>
      <c r="V97" s="2">
        <v>0.10526315789473673</v>
      </c>
      <c r="W97" s="2">
        <v>26</v>
      </c>
      <c r="X97" s="2">
        <v>-0.44444444444444464</v>
      </c>
      <c r="Y97" s="2">
        <v>6</v>
      </c>
      <c r="Z97" s="2">
        <v>6</v>
      </c>
      <c r="AA97" s="2">
        <v>4</v>
      </c>
      <c r="AB97" s="2">
        <v>1</v>
      </c>
      <c r="AC97" s="2">
        <v>8</v>
      </c>
      <c r="AD97" s="2">
        <v>3</v>
      </c>
      <c r="AE97" s="2">
        <v>1</v>
      </c>
      <c r="AF97" s="2">
        <v>3</v>
      </c>
      <c r="AG97" s="2">
        <v>20</v>
      </c>
      <c r="AH97" s="2">
        <v>14</v>
      </c>
      <c r="AI97" s="2">
        <v>4</v>
      </c>
      <c r="AJ97" s="2">
        <v>7</v>
      </c>
      <c r="AK97" s="2">
        <v>7</v>
      </c>
      <c r="AL97" s="2">
        <v>7</v>
      </c>
      <c r="AM97" s="2">
        <v>1005.335</v>
      </c>
      <c r="AN97" s="2">
        <v>843.39599999999996</v>
      </c>
      <c r="AO97" s="2">
        <v>161.93900000000008</v>
      </c>
      <c r="AP97" s="2">
        <v>204.00097</v>
      </c>
      <c r="AQ97" s="65">
        <v>4</v>
      </c>
      <c r="AR97" s="65">
        <v>4</v>
      </c>
      <c r="AS97" s="65">
        <v>4</v>
      </c>
      <c r="AT97" s="65">
        <v>3</v>
      </c>
      <c r="AU97" s="65">
        <v>3</v>
      </c>
      <c r="AV97" s="65">
        <v>3</v>
      </c>
      <c r="AW97" s="65">
        <v>3</v>
      </c>
      <c r="AX97" s="65">
        <v>3</v>
      </c>
      <c r="AY97" s="65">
        <v>3</v>
      </c>
      <c r="AZ97" s="65">
        <v>4</v>
      </c>
      <c r="BA97" s="65">
        <v>4</v>
      </c>
      <c r="BB97" s="65">
        <v>4</v>
      </c>
      <c r="BC97" s="65">
        <v>3</v>
      </c>
      <c r="BD97" s="65">
        <v>4</v>
      </c>
      <c r="BE97" s="65">
        <v>4</v>
      </c>
      <c r="BF97" s="65">
        <v>3</v>
      </c>
      <c r="BG97" s="65">
        <v>3</v>
      </c>
      <c r="BH97" s="65">
        <v>4</v>
      </c>
      <c r="BI97" s="65">
        <v>3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0</v>
      </c>
      <c r="BT97" s="65">
        <v>1</v>
      </c>
      <c r="BU97" s="65">
        <v>1</v>
      </c>
      <c r="BV97" s="65">
        <v>0</v>
      </c>
      <c r="BW97" s="65">
        <v>1</v>
      </c>
      <c r="BX97" s="65">
        <v>1</v>
      </c>
      <c r="BY97" s="65">
        <v>1</v>
      </c>
      <c r="BZ97" s="65">
        <v>3</v>
      </c>
      <c r="CA97" s="65">
        <v>1</v>
      </c>
      <c r="CB97" s="65">
        <v>1</v>
      </c>
      <c r="CC97" s="65">
        <v>1</v>
      </c>
      <c r="CD97" s="65">
        <v>3</v>
      </c>
      <c r="CE97" s="65">
        <v>1</v>
      </c>
      <c r="CF97" s="65">
        <v>1</v>
      </c>
      <c r="CG97" s="65">
        <v>0</v>
      </c>
      <c r="CH97" s="65">
        <v>1</v>
      </c>
      <c r="CI97" s="65">
        <v>0</v>
      </c>
      <c r="CJ97" s="65">
        <v>1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14</v>
      </c>
      <c r="CT97" s="65">
        <v>13</v>
      </c>
      <c r="CU97" s="65">
        <v>11</v>
      </c>
      <c r="CV97" s="65">
        <v>8</v>
      </c>
      <c r="CW97" s="65">
        <v>9</v>
      </c>
      <c r="CX97" s="65">
        <v>8</v>
      </c>
      <c r="CY97" s="65">
        <v>9</v>
      </c>
      <c r="CZ97" s="65">
        <v>8</v>
      </c>
      <c r="DA97" s="65">
        <v>6</v>
      </c>
      <c r="DB97" s="65">
        <v>13</v>
      </c>
      <c r="DC97" s="65">
        <v>11</v>
      </c>
      <c r="DD97" s="65">
        <v>16</v>
      </c>
      <c r="DE97" s="65">
        <v>6</v>
      </c>
      <c r="DF97" s="65">
        <v>12</v>
      </c>
      <c r="DG97" s="65">
        <v>13</v>
      </c>
      <c r="DH97" s="65">
        <v>11</v>
      </c>
      <c r="DI97" s="65">
        <v>14</v>
      </c>
      <c r="DJ97" s="65">
        <v>13</v>
      </c>
      <c r="DK97" s="65">
        <v>9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361</v>
      </c>
      <c r="DU97" s="2" t="s">
        <v>538</v>
      </c>
      <c r="DV97" s="2">
        <v>7</v>
      </c>
      <c r="DW97" s="2" t="s">
        <v>1</v>
      </c>
      <c r="DX97" s="2">
        <v>7</v>
      </c>
      <c r="DY97" s="78">
        <v>5</v>
      </c>
      <c r="DZ97" s="78">
        <v>3</v>
      </c>
      <c r="EA97" s="78">
        <v>3</v>
      </c>
      <c r="EB97" s="78">
        <v>3</v>
      </c>
      <c r="EC97" s="78">
        <v>3</v>
      </c>
      <c r="ED97" s="78">
        <v>2</v>
      </c>
      <c r="EE97" s="78">
        <v>2</v>
      </c>
      <c r="EF97" s="78">
        <v>3</v>
      </c>
      <c r="EG97" s="78">
        <v>2</v>
      </c>
      <c r="EH97" s="78">
        <v>4</v>
      </c>
      <c r="EI97" s="78">
        <v>2</v>
      </c>
      <c r="EJ97" s="78">
        <v>3</v>
      </c>
      <c r="EK97" s="78">
        <v>2</v>
      </c>
      <c r="EL97" s="78">
        <v>3</v>
      </c>
      <c r="EM97" s="78">
        <v>5</v>
      </c>
      <c r="EN97" s="78">
        <v>5</v>
      </c>
      <c r="EO97" s="78">
        <v>7</v>
      </c>
      <c r="EP97" s="78">
        <v>3</v>
      </c>
      <c r="EQ97" s="78">
        <v>4</v>
      </c>
      <c r="ER97" s="78">
        <v>3</v>
      </c>
      <c r="ES97" s="78">
        <v>3</v>
      </c>
      <c r="ET97" s="78">
        <v>3</v>
      </c>
      <c r="EU97" s="78">
        <v>3</v>
      </c>
      <c r="EV97" s="78">
        <v>3</v>
      </c>
      <c r="EW97" s="78">
        <v>3</v>
      </c>
      <c r="EX97" s="78">
        <v>3</v>
      </c>
      <c r="EY97" s="78">
        <v>3</v>
      </c>
      <c r="EZ97" s="78">
        <v>2</v>
      </c>
      <c r="FA97" s="78">
        <v>3</v>
      </c>
      <c r="FB97" s="78">
        <v>3</v>
      </c>
      <c r="FC97" s="78">
        <v>4</v>
      </c>
      <c r="FD97" s="78">
        <v>2</v>
      </c>
      <c r="FE97" s="78">
        <v>4</v>
      </c>
      <c r="FF97" s="78">
        <v>3</v>
      </c>
      <c r="FG97" s="78">
        <v>3</v>
      </c>
      <c r="FH97" s="78">
        <v>3</v>
      </c>
      <c r="FI97" s="78">
        <v>3</v>
      </c>
      <c r="FJ97" s="78">
        <v>2</v>
      </c>
      <c r="FK97" s="78">
        <v>2</v>
      </c>
      <c r="FL97" s="78">
        <v>3</v>
      </c>
      <c r="FM97" s="78">
        <v>2</v>
      </c>
      <c r="FN97" s="78">
        <v>2</v>
      </c>
      <c r="FO97" s="78">
        <v>3</v>
      </c>
      <c r="FP97" s="78">
        <v>3</v>
      </c>
      <c r="FQ97" s="78">
        <v>4</v>
      </c>
      <c r="FR97" s="78">
        <v>2</v>
      </c>
      <c r="FS97" s="78">
        <v>2</v>
      </c>
      <c r="FT97" s="78">
        <v>4</v>
      </c>
      <c r="FU97" s="78">
        <v>3</v>
      </c>
      <c r="FV97" s="78">
        <v>5</v>
      </c>
      <c r="FW97" s="78">
        <v>2</v>
      </c>
      <c r="FX97" s="78">
        <v>2</v>
      </c>
      <c r="FY97" s="78">
        <v>2</v>
      </c>
      <c r="FZ97" s="78">
        <v>3</v>
      </c>
      <c r="GA97" s="78">
        <v>4</v>
      </c>
      <c r="GB97" s="78">
        <v>3</v>
      </c>
      <c r="GC97" s="78">
        <v>3</v>
      </c>
      <c r="GD97" s="78">
        <v>4</v>
      </c>
      <c r="GE97" s="78">
        <v>4</v>
      </c>
      <c r="GF97" s="78">
        <v>3</v>
      </c>
      <c r="GG97" s="78">
        <v>2</v>
      </c>
      <c r="GH97" s="78">
        <v>3</v>
      </c>
      <c r="GI97" s="78">
        <v>4</v>
      </c>
      <c r="GJ97" s="78">
        <v>3</v>
      </c>
      <c r="GK97" s="78">
        <v>3</v>
      </c>
      <c r="GL97" s="78">
        <v>4</v>
      </c>
      <c r="GM97" s="78"/>
      <c r="GN97" s="78"/>
      <c r="GO97" s="78"/>
      <c r="GP97" s="78"/>
      <c r="GQ97" s="78"/>
      <c r="GR97" s="78"/>
    </row>
    <row r="98" spans="1:200" x14ac:dyDescent="0.25">
      <c r="A98" s="2" t="s">
        <v>968</v>
      </c>
      <c r="B98" s="2" t="s">
        <v>599</v>
      </c>
      <c r="C98" s="2" t="s">
        <v>967</v>
      </c>
      <c r="D98" s="2">
        <v>14</v>
      </c>
      <c r="E98" s="2">
        <v>0</v>
      </c>
      <c r="F98" s="2">
        <v>11</v>
      </c>
      <c r="G98" s="2">
        <v>1</v>
      </c>
      <c r="H98" s="2">
        <v>14</v>
      </c>
      <c r="I98" s="2">
        <v>12</v>
      </c>
      <c r="J98" s="2">
        <v>57</v>
      </c>
      <c r="K98" s="2">
        <v>57</v>
      </c>
      <c r="L98" s="2">
        <v>62</v>
      </c>
      <c r="M98" s="2">
        <v>28</v>
      </c>
      <c r="N98" s="2">
        <v>0</v>
      </c>
      <c r="O98" s="2">
        <v>114</v>
      </c>
      <c r="P98" s="2">
        <v>176</v>
      </c>
      <c r="Q98" s="2">
        <v>204</v>
      </c>
      <c r="R98" s="2">
        <v>204</v>
      </c>
      <c r="S98" s="2">
        <v>57</v>
      </c>
      <c r="T98" s="2">
        <v>0</v>
      </c>
      <c r="U98" s="2">
        <v>57</v>
      </c>
      <c r="V98" s="2">
        <v>-0.26315789473684204</v>
      </c>
      <c r="W98" s="2">
        <v>31</v>
      </c>
      <c r="X98" s="2">
        <v>0.33333333333333348</v>
      </c>
      <c r="Y98" s="2">
        <v>6</v>
      </c>
      <c r="Z98" s="2">
        <v>4</v>
      </c>
      <c r="AA98" s="2">
        <v>4</v>
      </c>
      <c r="AB98" s="2">
        <v>2</v>
      </c>
      <c r="AC98" s="2">
        <v>2</v>
      </c>
      <c r="AD98" s="2">
        <v>4</v>
      </c>
      <c r="AE98" s="2">
        <v>2</v>
      </c>
      <c r="AF98" s="2">
        <v>2</v>
      </c>
      <c r="AG98" s="2">
        <v>3</v>
      </c>
      <c r="AH98" s="2">
        <v>2</v>
      </c>
      <c r="AI98" s="2">
        <v>8</v>
      </c>
      <c r="AJ98" s="2">
        <v>7</v>
      </c>
      <c r="AK98" s="2">
        <v>7</v>
      </c>
      <c r="AL98" s="2">
        <v>8</v>
      </c>
      <c r="AM98" s="2">
        <v>993.67200000000003</v>
      </c>
      <c r="AN98" s="2">
        <v>911.48500000000001</v>
      </c>
      <c r="AO98" s="2">
        <v>82.187000000000012</v>
      </c>
      <c r="AP98" s="2">
        <v>204.00098</v>
      </c>
      <c r="AQ98" s="65">
        <v>4</v>
      </c>
      <c r="AR98" s="65">
        <v>4</v>
      </c>
      <c r="AS98" s="65">
        <v>4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4</v>
      </c>
      <c r="BA98" s="65">
        <v>4</v>
      </c>
      <c r="BB98" s="65">
        <v>4</v>
      </c>
      <c r="BC98" s="65">
        <v>3</v>
      </c>
      <c r="BD98" s="65">
        <v>4</v>
      </c>
      <c r="BE98" s="65">
        <v>4</v>
      </c>
      <c r="BF98" s="65">
        <v>3</v>
      </c>
      <c r="BG98" s="65">
        <v>3</v>
      </c>
      <c r="BH98" s="65">
        <v>4</v>
      </c>
      <c r="BI98" s="65">
        <v>3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1</v>
      </c>
      <c r="BS98" s="65">
        <v>0</v>
      </c>
      <c r="BT98" s="65">
        <v>2</v>
      </c>
      <c r="BU98" s="65">
        <v>0</v>
      </c>
      <c r="BV98" s="65">
        <v>0</v>
      </c>
      <c r="BW98" s="65">
        <v>0</v>
      </c>
      <c r="BX98" s="65">
        <v>1</v>
      </c>
      <c r="BY98" s="65">
        <v>0</v>
      </c>
      <c r="BZ98" s="65">
        <v>2</v>
      </c>
      <c r="CA98" s="65">
        <v>2</v>
      </c>
      <c r="CB98" s="65">
        <v>0</v>
      </c>
      <c r="CC98" s="65">
        <v>0</v>
      </c>
      <c r="CD98" s="65">
        <v>1</v>
      </c>
      <c r="CE98" s="65">
        <v>1</v>
      </c>
      <c r="CF98" s="65">
        <v>1</v>
      </c>
      <c r="CG98" s="65">
        <v>0</v>
      </c>
      <c r="CH98" s="65">
        <v>2</v>
      </c>
      <c r="CI98" s="65">
        <v>0</v>
      </c>
      <c r="CJ98" s="65">
        <v>1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11</v>
      </c>
      <c r="CT98" s="65">
        <v>14</v>
      </c>
      <c r="CU98" s="65">
        <v>10</v>
      </c>
      <c r="CV98" s="65">
        <v>10</v>
      </c>
      <c r="CW98" s="65">
        <v>11</v>
      </c>
      <c r="CX98" s="65">
        <v>9</v>
      </c>
      <c r="CY98" s="65">
        <v>8</v>
      </c>
      <c r="CZ98" s="65">
        <v>9</v>
      </c>
      <c r="DA98" s="65">
        <v>7</v>
      </c>
      <c r="DB98" s="65">
        <v>10</v>
      </c>
      <c r="DC98" s="65">
        <v>13</v>
      </c>
      <c r="DD98" s="65">
        <v>16</v>
      </c>
      <c r="DE98" s="65">
        <v>9</v>
      </c>
      <c r="DF98" s="65">
        <v>12</v>
      </c>
      <c r="DG98" s="65">
        <v>11</v>
      </c>
      <c r="DH98" s="65">
        <v>10</v>
      </c>
      <c r="DI98" s="65">
        <v>10</v>
      </c>
      <c r="DJ98" s="65">
        <v>16</v>
      </c>
      <c r="DK98" s="65">
        <v>8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680</v>
      </c>
      <c r="DU98" s="2" t="s">
        <v>538</v>
      </c>
      <c r="DV98" s="2">
        <v>7</v>
      </c>
      <c r="DW98" s="2" t="s">
        <v>1</v>
      </c>
      <c r="DX98" s="2">
        <v>7</v>
      </c>
      <c r="DY98" s="78">
        <v>3</v>
      </c>
      <c r="DZ98" s="78">
        <v>3</v>
      </c>
      <c r="EA98" s="78">
        <v>2</v>
      </c>
      <c r="EB98" s="78">
        <v>4</v>
      </c>
      <c r="EC98" s="78">
        <v>3</v>
      </c>
      <c r="ED98" s="78">
        <v>3</v>
      </c>
      <c r="EE98" s="78">
        <v>2</v>
      </c>
      <c r="EF98" s="78">
        <v>3</v>
      </c>
      <c r="EG98" s="78">
        <v>2</v>
      </c>
      <c r="EH98" s="78">
        <v>2</v>
      </c>
      <c r="EI98" s="78">
        <v>4</v>
      </c>
      <c r="EJ98" s="78">
        <v>4</v>
      </c>
      <c r="EK98" s="78">
        <v>3</v>
      </c>
      <c r="EL98" s="78">
        <v>2</v>
      </c>
      <c r="EM98" s="78">
        <v>3</v>
      </c>
      <c r="EN98" s="78">
        <v>4</v>
      </c>
      <c r="EO98" s="78">
        <v>3</v>
      </c>
      <c r="EP98" s="78">
        <v>4</v>
      </c>
      <c r="EQ98" s="78">
        <v>3</v>
      </c>
      <c r="ER98" s="78">
        <v>3</v>
      </c>
      <c r="ES98" s="78">
        <v>3</v>
      </c>
      <c r="ET98" s="78">
        <v>3</v>
      </c>
      <c r="EU98" s="78">
        <v>3</v>
      </c>
      <c r="EV98" s="78">
        <v>4</v>
      </c>
      <c r="EW98" s="78">
        <v>3</v>
      </c>
      <c r="EX98" s="78">
        <v>3</v>
      </c>
      <c r="EY98" s="78">
        <v>3</v>
      </c>
      <c r="EZ98" s="78">
        <v>2</v>
      </c>
      <c r="FA98" s="78">
        <v>2</v>
      </c>
      <c r="FB98" s="78">
        <v>3</v>
      </c>
      <c r="FC98" s="78">
        <v>4</v>
      </c>
      <c r="FD98" s="78">
        <v>2</v>
      </c>
      <c r="FE98" s="78">
        <v>3</v>
      </c>
      <c r="FF98" s="78">
        <v>2</v>
      </c>
      <c r="FG98" s="78">
        <v>3</v>
      </c>
      <c r="FH98" s="78">
        <v>4</v>
      </c>
      <c r="FI98" s="78">
        <v>4</v>
      </c>
      <c r="FJ98" s="78">
        <v>3</v>
      </c>
      <c r="FK98" s="78">
        <v>3</v>
      </c>
      <c r="FL98" s="78">
        <v>4</v>
      </c>
      <c r="FM98" s="78">
        <v>3</v>
      </c>
      <c r="FN98" s="78">
        <v>3</v>
      </c>
      <c r="FO98" s="78">
        <v>4</v>
      </c>
      <c r="FP98" s="78">
        <v>3</v>
      </c>
      <c r="FQ98" s="78">
        <v>3</v>
      </c>
      <c r="FR98" s="78">
        <v>3</v>
      </c>
      <c r="FS98" s="78">
        <v>3</v>
      </c>
      <c r="FT98" s="78">
        <v>3</v>
      </c>
      <c r="FU98" s="78">
        <v>3</v>
      </c>
      <c r="FV98" s="78">
        <v>4</v>
      </c>
      <c r="FW98" s="78">
        <v>4</v>
      </c>
      <c r="FX98" s="78">
        <v>3</v>
      </c>
      <c r="FY98" s="78">
        <v>3</v>
      </c>
      <c r="FZ98" s="78">
        <v>3</v>
      </c>
      <c r="GA98" s="78">
        <v>3</v>
      </c>
      <c r="GB98" s="78">
        <v>5</v>
      </c>
      <c r="GC98" s="78">
        <v>2</v>
      </c>
      <c r="GD98" s="78">
        <v>2</v>
      </c>
      <c r="GE98" s="78">
        <v>4</v>
      </c>
      <c r="GF98" s="78">
        <v>2</v>
      </c>
      <c r="GG98" s="78">
        <v>3</v>
      </c>
      <c r="GH98" s="78">
        <v>3</v>
      </c>
      <c r="GI98" s="78">
        <v>4</v>
      </c>
      <c r="GJ98" s="78">
        <v>4</v>
      </c>
      <c r="GK98" s="78">
        <v>3</v>
      </c>
      <c r="GL98" s="78">
        <v>3</v>
      </c>
    </row>
    <row r="99" spans="1:200" x14ac:dyDescent="0.25">
      <c r="A99" s="2" t="s">
        <v>969</v>
      </c>
      <c r="B99" s="2" t="s">
        <v>7</v>
      </c>
      <c r="C99" s="2" t="s">
        <v>969</v>
      </c>
      <c r="D99" s="2">
        <v>16</v>
      </c>
      <c r="E99" s="2">
        <v>0</v>
      </c>
      <c r="F99" s="2">
        <v>15</v>
      </c>
      <c r="G99" s="2">
        <v>1</v>
      </c>
      <c r="H99" s="2">
        <v>16</v>
      </c>
      <c r="I99" s="2">
        <v>16</v>
      </c>
      <c r="J99" s="2">
        <v>55</v>
      </c>
      <c r="K99" s="2">
        <v>59</v>
      </c>
      <c r="L99" s="2">
        <v>65</v>
      </c>
      <c r="M99" s="2">
        <v>27</v>
      </c>
      <c r="N99" s="2">
        <v>0</v>
      </c>
      <c r="O99" s="2">
        <v>114</v>
      </c>
      <c r="P99" s="2">
        <v>179</v>
      </c>
      <c r="Q99" s="2">
        <v>206</v>
      </c>
      <c r="R99" s="2">
        <v>206</v>
      </c>
      <c r="S99" s="2">
        <v>55</v>
      </c>
      <c r="T99" s="2">
        <v>-0.21052631578947345</v>
      </c>
      <c r="U99" s="2">
        <v>59</v>
      </c>
      <c r="V99" s="2">
        <v>-0.31578947368421062</v>
      </c>
      <c r="W99" s="2">
        <v>33</v>
      </c>
      <c r="X99" s="2">
        <v>0.66666666666666652</v>
      </c>
      <c r="Y99" s="2">
        <v>6</v>
      </c>
      <c r="Z99" s="2">
        <v>2</v>
      </c>
      <c r="AA99" s="2">
        <v>5</v>
      </c>
      <c r="AB99" s="2">
        <v>5</v>
      </c>
      <c r="AC99" s="2">
        <v>3</v>
      </c>
      <c r="AD99" s="2">
        <v>8</v>
      </c>
      <c r="AE99" s="2">
        <v>2</v>
      </c>
      <c r="AF99" s="2">
        <v>1</v>
      </c>
      <c r="AG99" s="2">
        <v>1</v>
      </c>
      <c r="AH99" s="2">
        <v>2</v>
      </c>
      <c r="AI99" s="2">
        <v>12</v>
      </c>
      <c r="AJ99" s="2">
        <v>9</v>
      </c>
      <c r="AK99" s="2">
        <v>9</v>
      </c>
      <c r="AL99" s="2">
        <v>9</v>
      </c>
      <c r="AM99" s="2">
        <v>976.178</v>
      </c>
      <c r="AN99" s="2">
        <v>906.72699999999998</v>
      </c>
      <c r="AO99" s="2">
        <v>69.451000000000022</v>
      </c>
      <c r="AP99" s="2">
        <v>206.00099</v>
      </c>
      <c r="AQ99" s="65">
        <v>4</v>
      </c>
      <c r="AR99" s="65">
        <v>4</v>
      </c>
      <c r="AS99" s="65">
        <v>4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4</v>
      </c>
      <c r="BA99" s="65">
        <v>4</v>
      </c>
      <c r="BB99" s="65">
        <v>4</v>
      </c>
      <c r="BC99" s="65">
        <v>3</v>
      </c>
      <c r="BD99" s="65">
        <v>4</v>
      </c>
      <c r="BE99" s="65">
        <v>4</v>
      </c>
      <c r="BF99" s="65">
        <v>3</v>
      </c>
      <c r="BG99" s="65">
        <v>3</v>
      </c>
      <c r="BH99" s="65">
        <v>4</v>
      </c>
      <c r="BI99" s="65">
        <v>3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2</v>
      </c>
      <c r="BS99" s="65">
        <v>0</v>
      </c>
      <c r="BT99" s="65">
        <v>1</v>
      </c>
      <c r="BU99" s="65">
        <v>0</v>
      </c>
      <c r="BV99" s="65">
        <v>2</v>
      </c>
      <c r="BW99" s="65">
        <v>1</v>
      </c>
      <c r="BX99" s="65">
        <v>0</v>
      </c>
      <c r="BY99" s="65">
        <v>1</v>
      </c>
      <c r="BZ99" s="65">
        <v>1</v>
      </c>
      <c r="CA99" s="65">
        <v>1</v>
      </c>
      <c r="CB99" s="65">
        <v>3</v>
      </c>
      <c r="CC99" s="65">
        <v>0</v>
      </c>
      <c r="CD99" s="65">
        <v>0</v>
      </c>
      <c r="CE99" s="65">
        <v>1</v>
      </c>
      <c r="CF99" s="65">
        <v>1</v>
      </c>
      <c r="CG99" s="65">
        <v>0</v>
      </c>
      <c r="CH99" s="65">
        <v>2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12</v>
      </c>
      <c r="CT99" s="65">
        <v>13</v>
      </c>
      <c r="CU99" s="65">
        <v>12</v>
      </c>
      <c r="CV99" s="65">
        <v>10</v>
      </c>
      <c r="CW99" s="65">
        <v>7</v>
      </c>
      <c r="CX99" s="65">
        <v>9</v>
      </c>
      <c r="CY99" s="65">
        <v>9</v>
      </c>
      <c r="CZ99" s="65">
        <v>8</v>
      </c>
      <c r="DA99" s="65">
        <v>9</v>
      </c>
      <c r="DB99" s="65">
        <v>11</v>
      </c>
      <c r="DC99" s="65">
        <v>9</v>
      </c>
      <c r="DD99" s="65">
        <v>18</v>
      </c>
      <c r="DE99" s="65">
        <v>9</v>
      </c>
      <c r="DF99" s="65">
        <v>12</v>
      </c>
      <c r="DG99" s="65">
        <v>11</v>
      </c>
      <c r="DH99" s="65">
        <v>12</v>
      </c>
      <c r="DI99" s="65">
        <v>10</v>
      </c>
      <c r="DJ99" s="65">
        <v>15</v>
      </c>
      <c r="DK99" s="65">
        <v>10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597</v>
      </c>
      <c r="DU99" s="2" t="s">
        <v>538</v>
      </c>
      <c r="DV99" s="2">
        <v>9</v>
      </c>
      <c r="DW99" s="2" t="s">
        <v>1</v>
      </c>
      <c r="DX99" s="2">
        <v>9</v>
      </c>
      <c r="DY99" s="78">
        <v>2</v>
      </c>
      <c r="DZ99" s="78">
        <v>3</v>
      </c>
      <c r="EA99" s="78">
        <v>3</v>
      </c>
      <c r="EB99" s="78">
        <v>3</v>
      </c>
      <c r="EC99" s="78">
        <v>3</v>
      </c>
      <c r="ED99" s="78">
        <v>2</v>
      </c>
      <c r="EE99" s="78">
        <v>3</v>
      </c>
      <c r="EF99" s="78">
        <v>2</v>
      </c>
      <c r="EG99" s="78">
        <v>2</v>
      </c>
      <c r="EH99" s="78">
        <v>3</v>
      </c>
      <c r="EI99" s="78">
        <v>2</v>
      </c>
      <c r="EJ99" s="78">
        <v>4</v>
      </c>
      <c r="EK99" s="78">
        <v>3</v>
      </c>
      <c r="EL99" s="78">
        <v>3</v>
      </c>
      <c r="EM99" s="78">
        <v>3</v>
      </c>
      <c r="EN99" s="78">
        <v>4</v>
      </c>
      <c r="EO99" s="78">
        <v>3</v>
      </c>
      <c r="EP99" s="78">
        <v>4</v>
      </c>
      <c r="EQ99" s="78">
        <v>3</v>
      </c>
      <c r="ER99" s="78">
        <v>2</v>
      </c>
      <c r="ES99" s="78">
        <v>4</v>
      </c>
      <c r="ET99" s="78">
        <v>2</v>
      </c>
      <c r="EU99" s="78">
        <v>4</v>
      </c>
      <c r="EV99" s="78">
        <v>2</v>
      </c>
      <c r="EW99" s="78">
        <v>4</v>
      </c>
      <c r="EX99" s="78">
        <v>3</v>
      </c>
      <c r="EY99" s="78">
        <v>3</v>
      </c>
      <c r="EZ99" s="78">
        <v>3</v>
      </c>
      <c r="FA99" s="78">
        <v>3</v>
      </c>
      <c r="FB99" s="78">
        <v>2</v>
      </c>
      <c r="FC99" s="78">
        <v>4</v>
      </c>
      <c r="FD99" s="78">
        <v>3</v>
      </c>
      <c r="FE99" s="78">
        <v>3</v>
      </c>
      <c r="FF99" s="78">
        <v>2</v>
      </c>
      <c r="FG99" s="78">
        <v>4</v>
      </c>
      <c r="FH99" s="78">
        <v>4</v>
      </c>
      <c r="FI99" s="78">
        <v>4</v>
      </c>
      <c r="FJ99" s="78">
        <v>3</v>
      </c>
      <c r="FK99" s="78">
        <v>4</v>
      </c>
      <c r="FL99" s="78">
        <v>3</v>
      </c>
      <c r="FM99" s="78">
        <v>4</v>
      </c>
      <c r="FN99" s="78">
        <v>3</v>
      </c>
      <c r="FO99" s="78">
        <v>2</v>
      </c>
      <c r="FP99" s="78">
        <v>3</v>
      </c>
      <c r="FQ99" s="78">
        <v>3</v>
      </c>
      <c r="FR99" s="78">
        <v>3</v>
      </c>
      <c r="FS99" s="78">
        <v>4</v>
      </c>
      <c r="FT99" s="78">
        <v>2</v>
      </c>
      <c r="FU99" s="78">
        <v>3</v>
      </c>
      <c r="FV99" s="78">
        <v>6</v>
      </c>
      <c r="FW99" s="78">
        <v>3</v>
      </c>
      <c r="FX99" s="78">
        <v>4</v>
      </c>
      <c r="FY99" s="78">
        <v>3</v>
      </c>
      <c r="FZ99" s="78">
        <v>4</v>
      </c>
      <c r="GA99" s="78">
        <v>3</v>
      </c>
      <c r="GB99" s="78">
        <v>4</v>
      </c>
      <c r="GC99" s="78">
        <v>4</v>
      </c>
      <c r="GD99" s="78">
        <v>4</v>
      </c>
      <c r="GE99" s="78">
        <v>3</v>
      </c>
      <c r="GF99" s="78">
        <v>3</v>
      </c>
      <c r="GG99" s="78">
        <v>3</v>
      </c>
      <c r="GH99" s="78">
        <v>2</v>
      </c>
      <c r="GI99" s="78">
        <v>4</v>
      </c>
      <c r="GJ99" s="78">
        <v>2</v>
      </c>
      <c r="GK99" s="78">
        <v>3</v>
      </c>
      <c r="GL99" s="78">
        <v>3</v>
      </c>
    </row>
    <row r="100" spans="1:200" x14ac:dyDescent="0.25">
      <c r="A100" s="2" t="s">
        <v>970</v>
      </c>
      <c r="B100" s="2" t="s">
        <v>5</v>
      </c>
      <c r="C100" s="2" t="s">
        <v>970</v>
      </c>
      <c r="D100" s="2">
        <v>14</v>
      </c>
      <c r="E100" s="2">
        <v>0</v>
      </c>
      <c r="F100" s="2">
        <v>14</v>
      </c>
      <c r="G100" s="2">
        <v>1</v>
      </c>
      <c r="H100" s="2">
        <v>14</v>
      </c>
      <c r="I100" s="2">
        <v>15</v>
      </c>
      <c r="J100" s="2">
        <v>60</v>
      </c>
      <c r="K100" s="2">
        <v>56</v>
      </c>
      <c r="L100" s="2">
        <v>59</v>
      </c>
      <c r="M100" s="2">
        <v>32</v>
      </c>
      <c r="N100" s="2">
        <v>0</v>
      </c>
      <c r="O100" s="2">
        <v>116</v>
      </c>
      <c r="P100" s="2">
        <v>175</v>
      </c>
      <c r="Q100" s="2">
        <v>207</v>
      </c>
      <c r="R100" s="2">
        <v>207</v>
      </c>
      <c r="S100" s="2">
        <v>60</v>
      </c>
      <c r="T100" s="2">
        <v>0.21052631578947389</v>
      </c>
      <c r="U100" s="2">
        <v>56</v>
      </c>
      <c r="V100" s="2">
        <v>-0.15789473684210531</v>
      </c>
      <c r="W100" s="2">
        <v>27</v>
      </c>
      <c r="X100" s="2">
        <v>-0.55555555555555536</v>
      </c>
      <c r="Y100" s="2">
        <v>5</v>
      </c>
      <c r="Z100" s="2">
        <v>6</v>
      </c>
      <c r="AA100" s="2">
        <v>3</v>
      </c>
      <c r="AB100" s="2">
        <v>0</v>
      </c>
      <c r="AC100" s="2">
        <v>5</v>
      </c>
      <c r="AD100" s="2">
        <v>5</v>
      </c>
      <c r="AE100" s="2">
        <v>1</v>
      </c>
      <c r="AF100" s="2">
        <v>4</v>
      </c>
      <c r="AG100" s="2">
        <v>11</v>
      </c>
      <c r="AH100" s="2">
        <v>6</v>
      </c>
      <c r="AI100" s="2">
        <v>6</v>
      </c>
      <c r="AJ100" s="2">
        <v>10</v>
      </c>
      <c r="AK100" s="2">
        <v>10</v>
      </c>
      <c r="AL100" s="2">
        <v>10</v>
      </c>
      <c r="AM100" s="2">
        <v>999.50300000000004</v>
      </c>
      <c r="AN100" s="2">
        <v>1024.43</v>
      </c>
      <c r="AO100" s="2">
        <v>-24.927000000000021</v>
      </c>
      <c r="AP100" s="2">
        <v>207.001</v>
      </c>
      <c r="AQ100" s="65">
        <v>4</v>
      </c>
      <c r="AR100" s="65">
        <v>4</v>
      </c>
      <c r="AS100" s="65">
        <v>4</v>
      </c>
      <c r="AT100" s="65">
        <v>3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4</v>
      </c>
      <c r="BA100" s="65">
        <v>4</v>
      </c>
      <c r="BB100" s="65">
        <v>4</v>
      </c>
      <c r="BC100" s="65">
        <v>3</v>
      </c>
      <c r="BD100" s="65">
        <v>4</v>
      </c>
      <c r="BE100" s="65">
        <v>4</v>
      </c>
      <c r="BF100" s="65">
        <v>3</v>
      </c>
      <c r="BG100" s="65">
        <v>3</v>
      </c>
      <c r="BH100" s="65">
        <v>4</v>
      </c>
      <c r="BI100" s="65">
        <v>3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1</v>
      </c>
      <c r="BS100" s="65">
        <v>0</v>
      </c>
      <c r="BT100" s="65">
        <v>0</v>
      </c>
      <c r="BU100" s="65">
        <v>0</v>
      </c>
      <c r="BV100" s="65">
        <v>1</v>
      </c>
      <c r="BW100" s="65">
        <v>0</v>
      </c>
      <c r="BX100" s="65">
        <v>1</v>
      </c>
      <c r="BY100" s="65">
        <v>0</v>
      </c>
      <c r="BZ100" s="65">
        <v>0</v>
      </c>
      <c r="CA100" s="65">
        <v>2</v>
      </c>
      <c r="CB100" s="65">
        <v>0</v>
      </c>
      <c r="CC100" s="65">
        <v>1</v>
      </c>
      <c r="CD100" s="65">
        <v>0</v>
      </c>
      <c r="CE100" s="65">
        <v>1</v>
      </c>
      <c r="CF100" s="65">
        <v>3</v>
      </c>
      <c r="CG100" s="65">
        <v>0</v>
      </c>
      <c r="CH100" s="65">
        <v>3</v>
      </c>
      <c r="CI100" s="65">
        <v>0</v>
      </c>
      <c r="CJ100" s="65">
        <v>1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13</v>
      </c>
      <c r="CT100" s="65">
        <v>14</v>
      </c>
      <c r="CU100" s="65">
        <v>13</v>
      </c>
      <c r="CV100" s="65">
        <v>9</v>
      </c>
      <c r="CW100" s="65">
        <v>8</v>
      </c>
      <c r="CX100" s="65">
        <v>11</v>
      </c>
      <c r="CY100" s="65">
        <v>10</v>
      </c>
      <c r="CZ100" s="65">
        <v>11</v>
      </c>
      <c r="DA100" s="65">
        <v>10</v>
      </c>
      <c r="DB100" s="65">
        <v>10</v>
      </c>
      <c r="DC100" s="65">
        <v>13</v>
      </c>
      <c r="DD100" s="65">
        <v>16</v>
      </c>
      <c r="DE100" s="65">
        <v>9</v>
      </c>
      <c r="DF100" s="65">
        <v>12</v>
      </c>
      <c r="DG100" s="65">
        <v>9</v>
      </c>
      <c r="DH100" s="65">
        <v>10</v>
      </c>
      <c r="DI100" s="65">
        <v>9</v>
      </c>
      <c r="DJ100" s="65">
        <v>12</v>
      </c>
      <c r="DK100" s="65">
        <v>8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0</v>
      </c>
      <c r="DU100" s="2" t="s">
        <v>538</v>
      </c>
      <c r="DV100" s="2">
        <v>10</v>
      </c>
      <c r="DW100" s="2" t="s">
        <v>1</v>
      </c>
      <c r="DX100" s="2">
        <v>10</v>
      </c>
      <c r="DY100" s="78">
        <v>2</v>
      </c>
      <c r="DZ100" s="78">
        <v>4</v>
      </c>
      <c r="EA100" s="78">
        <v>4</v>
      </c>
      <c r="EB100" s="78">
        <v>3</v>
      </c>
      <c r="EC100" s="78">
        <v>3</v>
      </c>
      <c r="ED100" s="78">
        <v>4</v>
      </c>
      <c r="EE100" s="78">
        <v>4</v>
      </c>
      <c r="EF100" s="78">
        <v>4</v>
      </c>
      <c r="EG100" s="78">
        <v>4</v>
      </c>
      <c r="EH100" s="78">
        <v>2</v>
      </c>
      <c r="EI100" s="78">
        <v>3</v>
      </c>
      <c r="EJ100" s="78">
        <v>3</v>
      </c>
      <c r="EK100" s="78">
        <v>3</v>
      </c>
      <c r="EL100" s="78">
        <v>3</v>
      </c>
      <c r="EM100" s="78">
        <v>2</v>
      </c>
      <c r="EN100" s="78">
        <v>3</v>
      </c>
      <c r="EO100" s="78">
        <v>3</v>
      </c>
      <c r="EP100" s="78">
        <v>3</v>
      </c>
      <c r="EQ100" s="78">
        <v>3</v>
      </c>
      <c r="ER100" s="78">
        <v>3</v>
      </c>
      <c r="ES100" s="78">
        <v>3</v>
      </c>
      <c r="ET100" s="78">
        <v>3</v>
      </c>
      <c r="EU100" s="78">
        <v>3</v>
      </c>
      <c r="EV100" s="78">
        <v>3</v>
      </c>
      <c r="EW100" s="78">
        <v>3</v>
      </c>
      <c r="EX100" s="78">
        <v>2</v>
      </c>
      <c r="EY100" s="78">
        <v>3</v>
      </c>
      <c r="EZ100" s="78">
        <v>3</v>
      </c>
      <c r="FA100" s="78">
        <v>2</v>
      </c>
      <c r="FB100" s="78">
        <v>3</v>
      </c>
      <c r="FC100" s="78">
        <v>4</v>
      </c>
      <c r="FD100" s="78">
        <v>3</v>
      </c>
      <c r="FE100" s="78">
        <v>3</v>
      </c>
      <c r="FF100" s="78">
        <v>3</v>
      </c>
      <c r="FG100" s="78">
        <v>3</v>
      </c>
      <c r="FH100" s="78">
        <v>3</v>
      </c>
      <c r="FI100" s="78">
        <v>3</v>
      </c>
      <c r="FJ100" s="78">
        <v>3</v>
      </c>
      <c r="FK100" s="78">
        <v>3</v>
      </c>
      <c r="FL100" s="78">
        <v>3</v>
      </c>
      <c r="FM100" s="78">
        <v>3</v>
      </c>
      <c r="FN100" s="78">
        <v>3</v>
      </c>
      <c r="FO100" s="78">
        <v>2</v>
      </c>
      <c r="FP100" s="78">
        <v>4</v>
      </c>
      <c r="FQ100" s="78">
        <v>4</v>
      </c>
      <c r="FR100" s="78">
        <v>4</v>
      </c>
      <c r="FS100" s="78">
        <v>3</v>
      </c>
      <c r="FT100" s="78">
        <v>3</v>
      </c>
      <c r="FU100" s="78">
        <v>3</v>
      </c>
      <c r="FV100" s="78">
        <v>5</v>
      </c>
      <c r="FW100" s="78">
        <v>3</v>
      </c>
      <c r="FX100" s="78">
        <v>2</v>
      </c>
      <c r="FY100" s="78">
        <v>2</v>
      </c>
      <c r="FZ100" s="78">
        <v>4</v>
      </c>
      <c r="GA100" s="78">
        <v>3</v>
      </c>
      <c r="GB100" s="78">
        <v>3</v>
      </c>
      <c r="GC100" s="78">
        <v>2</v>
      </c>
      <c r="GD100" s="78">
        <v>5</v>
      </c>
      <c r="GE100" s="78">
        <v>4</v>
      </c>
      <c r="GF100" s="78">
        <v>3</v>
      </c>
      <c r="GG100" s="78">
        <v>3</v>
      </c>
      <c r="GH100" s="78">
        <v>4</v>
      </c>
      <c r="GI100" s="78">
        <v>4</v>
      </c>
      <c r="GJ100" s="78">
        <v>4</v>
      </c>
      <c r="GK100" s="78">
        <v>2</v>
      </c>
      <c r="GL100" s="78">
        <v>3</v>
      </c>
    </row>
    <row r="101" spans="1:200" x14ac:dyDescent="0.25">
      <c r="A101" s="2" t="s">
        <v>971</v>
      </c>
      <c r="B101" s="2" t="s">
        <v>429</v>
      </c>
      <c r="C101" s="2" t="s">
        <v>970</v>
      </c>
      <c r="D101" s="2">
        <v>12</v>
      </c>
      <c r="E101" s="2">
        <v>0</v>
      </c>
      <c r="F101" s="2">
        <v>5</v>
      </c>
      <c r="G101" s="2">
        <v>4</v>
      </c>
      <c r="H101" s="2">
        <v>12</v>
      </c>
      <c r="I101" s="2">
        <v>9</v>
      </c>
      <c r="J101" s="2">
        <v>59</v>
      </c>
      <c r="K101" s="2">
        <v>62</v>
      </c>
      <c r="L101" s="2">
        <v>59</v>
      </c>
      <c r="M101" s="2">
        <v>27</v>
      </c>
      <c r="N101" s="2">
        <v>0</v>
      </c>
      <c r="O101" s="2">
        <v>121</v>
      </c>
      <c r="P101" s="2">
        <v>180</v>
      </c>
      <c r="Q101" s="2">
        <v>207</v>
      </c>
      <c r="R101" s="2">
        <v>207</v>
      </c>
      <c r="S101" s="2">
        <v>59</v>
      </c>
      <c r="T101" s="2">
        <v>-0.15789473684210531</v>
      </c>
      <c r="U101" s="2">
        <v>62</v>
      </c>
      <c r="V101" s="2">
        <v>0.15789473684210531</v>
      </c>
      <c r="W101" s="2">
        <v>26</v>
      </c>
      <c r="X101" s="2">
        <v>-0.11111111111111116</v>
      </c>
      <c r="Y101" s="2">
        <v>5</v>
      </c>
      <c r="Z101" s="2">
        <v>3</v>
      </c>
      <c r="AA101" s="2">
        <v>2</v>
      </c>
      <c r="AB101" s="2">
        <v>3</v>
      </c>
      <c r="AC101" s="2">
        <v>3</v>
      </c>
      <c r="AD101" s="2">
        <v>2</v>
      </c>
      <c r="AE101" s="2">
        <v>2</v>
      </c>
      <c r="AF101" s="2">
        <v>1</v>
      </c>
      <c r="AG101" s="2">
        <v>9</v>
      </c>
      <c r="AH101" s="2">
        <v>15</v>
      </c>
      <c r="AI101" s="2">
        <v>14</v>
      </c>
      <c r="AJ101" s="2">
        <v>10</v>
      </c>
      <c r="AK101" s="2">
        <v>10</v>
      </c>
      <c r="AL101" s="2">
        <v>11</v>
      </c>
      <c r="AM101" s="2">
        <v>970.346</v>
      </c>
      <c r="AN101" s="2">
        <v>865.80600000000004</v>
      </c>
      <c r="AO101" s="2">
        <v>104.53999999999996</v>
      </c>
      <c r="AP101" s="2">
        <v>207.00101000000001</v>
      </c>
      <c r="AQ101" s="65">
        <v>4</v>
      </c>
      <c r="AR101" s="65">
        <v>4</v>
      </c>
      <c r="AS101" s="65">
        <v>4</v>
      </c>
      <c r="AT101" s="65">
        <v>3</v>
      </c>
      <c r="AU101" s="65">
        <v>3</v>
      </c>
      <c r="AV101" s="65">
        <v>3</v>
      </c>
      <c r="AW101" s="65">
        <v>3</v>
      </c>
      <c r="AX101" s="65">
        <v>3</v>
      </c>
      <c r="AY101" s="65">
        <v>3</v>
      </c>
      <c r="AZ101" s="65">
        <v>4</v>
      </c>
      <c r="BA101" s="65">
        <v>4</v>
      </c>
      <c r="BB101" s="65">
        <v>4</v>
      </c>
      <c r="BC101" s="65">
        <v>3</v>
      </c>
      <c r="BD101" s="65">
        <v>4</v>
      </c>
      <c r="BE101" s="65">
        <v>4</v>
      </c>
      <c r="BF101" s="65">
        <v>3</v>
      </c>
      <c r="BG101" s="65">
        <v>3</v>
      </c>
      <c r="BH101" s="65">
        <v>4</v>
      </c>
      <c r="BI101" s="65">
        <v>3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0</v>
      </c>
      <c r="BT101" s="65">
        <v>2</v>
      </c>
      <c r="BU101" s="65">
        <v>0</v>
      </c>
      <c r="BV101" s="65">
        <v>1</v>
      </c>
      <c r="BW101" s="65">
        <v>0</v>
      </c>
      <c r="BX101" s="65">
        <v>0</v>
      </c>
      <c r="BY101" s="65">
        <v>0</v>
      </c>
      <c r="BZ101" s="65">
        <v>0</v>
      </c>
      <c r="CA101" s="65">
        <v>1</v>
      </c>
      <c r="CB101" s="65">
        <v>1</v>
      </c>
      <c r="CC101" s="65">
        <v>0</v>
      </c>
      <c r="CD101" s="65">
        <v>2</v>
      </c>
      <c r="CE101" s="65">
        <v>1</v>
      </c>
      <c r="CF101" s="65">
        <v>0</v>
      </c>
      <c r="CG101" s="65">
        <v>0</v>
      </c>
      <c r="CH101" s="65">
        <v>2</v>
      </c>
      <c r="CI101" s="65">
        <v>0</v>
      </c>
      <c r="CJ101" s="65">
        <v>1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11</v>
      </c>
      <c r="CT101" s="65">
        <v>14</v>
      </c>
      <c r="CU101" s="65">
        <v>10</v>
      </c>
      <c r="CV101" s="65">
        <v>11</v>
      </c>
      <c r="CW101" s="65">
        <v>8</v>
      </c>
      <c r="CX101" s="65">
        <v>9</v>
      </c>
      <c r="CY101" s="65">
        <v>9</v>
      </c>
      <c r="CZ101" s="65">
        <v>9</v>
      </c>
      <c r="DA101" s="65">
        <v>11</v>
      </c>
      <c r="DB101" s="65">
        <v>14</v>
      </c>
      <c r="DC101" s="65">
        <v>11</v>
      </c>
      <c r="DD101" s="65">
        <v>17</v>
      </c>
      <c r="DE101" s="65">
        <v>7</v>
      </c>
      <c r="DF101" s="65">
        <v>14</v>
      </c>
      <c r="DG101" s="65">
        <v>12</v>
      </c>
      <c r="DH101" s="65">
        <v>10</v>
      </c>
      <c r="DI101" s="65">
        <v>10</v>
      </c>
      <c r="DJ101" s="65">
        <v>12</v>
      </c>
      <c r="DK101" s="65">
        <v>8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425</v>
      </c>
      <c r="DU101" s="2" t="s">
        <v>538</v>
      </c>
      <c r="DV101" s="2">
        <v>10</v>
      </c>
      <c r="DW101" s="2" t="s">
        <v>1</v>
      </c>
      <c r="DX101" s="2">
        <v>10</v>
      </c>
      <c r="DY101" s="78">
        <v>3</v>
      </c>
      <c r="DZ101" s="78">
        <v>3</v>
      </c>
      <c r="EA101" s="78">
        <v>2</v>
      </c>
      <c r="EB101" s="78">
        <v>3</v>
      </c>
      <c r="EC101" s="78">
        <v>2</v>
      </c>
      <c r="ED101" s="78">
        <v>3</v>
      </c>
      <c r="EE101" s="78">
        <v>3</v>
      </c>
      <c r="EF101" s="78">
        <v>3</v>
      </c>
      <c r="EG101" s="78">
        <v>4</v>
      </c>
      <c r="EH101" s="78">
        <v>4</v>
      </c>
      <c r="EI101" s="78">
        <v>3</v>
      </c>
      <c r="EJ101" s="78">
        <v>4</v>
      </c>
      <c r="EK101" s="78">
        <v>2</v>
      </c>
      <c r="EL101" s="78">
        <v>6</v>
      </c>
      <c r="EM101" s="78">
        <v>3</v>
      </c>
      <c r="EN101" s="78">
        <v>3</v>
      </c>
      <c r="EO101" s="78">
        <v>3</v>
      </c>
      <c r="EP101" s="78">
        <v>3</v>
      </c>
      <c r="EQ101" s="78">
        <v>2</v>
      </c>
      <c r="ER101" s="78">
        <v>2</v>
      </c>
      <c r="ES101" s="78">
        <v>5</v>
      </c>
      <c r="ET101" s="78">
        <v>3</v>
      </c>
      <c r="EU101" s="78">
        <v>3</v>
      </c>
      <c r="EV101" s="78">
        <v>3</v>
      </c>
      <c r="EW101" s="78">
        <v>3</v>
      </c>
      <c r="EX101" s="78">
        <v>3</v>
      </c>
      <c r="EY101" s="78">
        <v>3</v>
      </c>
      <c r="EZ101" s="78">
        <v>3</v>
      </c>
      <c r="FA101" s="78">
        <v>5</v>
      </c>
      <c r="FB101" s="78">
        <v>3</v>
      </c>
      <c r="FC101" s="78">
        <v>4</v>
      </c>
      <c r="FD101" s="78">
        <v>3</v>
      </c>
      <c r="FE101" s="78">
        <v>3</v>
      </c>
      <c r="FF101" s="78">
        <v>3</v>
      </c>
      <c r="FG101" s="78">
        <v>4</v>
      </c>
      <c r="FH101" s="78">
        <v>3</v>
      </c>
      <c r="FI101" s="78">
        <v>3</v>
      </c>
      <c r="FJ101" s="78">
        <v>3</v>
      </c>
      <c r="FK101" s="78">
        <v>3</v>
      </c>
      <c r="FL101" s="78">
        <v>3</v>
      </c>
      <c r="FM101" s="78">
        <v>2</v>
      </c>
      <c r="FN101" s="78">
        <v>5</v>
      </c>
      <c r="FO101" s="78">
        <v>3</v>
      </c>
      <c r="FP101" s="78">
        <v>3</v>
      </c>
      <c r="FQ101" s="78">
        <v>3</v>
      </c>
      <c r="FR101" s="78">
        <v>3</v>
      </c>
      <c r="FS101" s="78">
        <v>4</v>
      </c>
      <c r="FT101" s="78">
        <v>2</v>
      </c>
      <c r="FU101" s="78">
        <v>3</v>
      </c>
      <c r="FV101" s="78">
        <v>4</v>
      </c>
      <c r="FW101" s="78">
        <v>2</v>
      </c>
      <c r="FX101" s="78">
        <v>3</v>
      </c>
      <c r="FY101" s="78">
        <v>3</v>
      </c>
      <c r="FZ101" s="78">
        <v>3</v>
      </c>
      <c r="GA101" s="78">
        <v>4</v>
      </c>
      <c r="GB101" s="78">
        <v>3</v>
      </c>
      <c r="GC101" s="78">
        <v>3</v>
      </c>
      <c r="GD101" s="78">
        <v>3</v>
      </c>
      <c r="GE101" s="78">
        <v>3</v>
      </c>
      <c r="GF101" s="78">
        <v>3</v>
      </c>
      <c r="GG101" s="78">
        <v>3</v>
      </c>
      <c r="GH101" s="78">
        <v>2</v>
      </c>
      <c r="GI101" s="78">
        <v>5</v>
      </c>
      <c r="GJ101" s="78">
        <v>2</v>
      </c>
      <c r="GK101" s="78">
        <v>3</v>
      </c>
      <c r="GL101" s="78">
        <v>3</v>
      </c>
    </row>
    <row r="102" spans="1:200" x14ac:dyDescent="0.25">
      <c r="A102" s="2" t="s">
        <v>972</v>
      </c>
      <c r="B102" s="2" t="s">
        <v>364</v>
      </c>
      <c r="C102" s="2" t="s">
        <v>972</v>
      </c>
      <c r="D102" s="2">
        <v>15</v>
      </c>
      <c r="E102" s="2">
        <v>0</v>
      </c>
      <c r="F102" s="2">
        <v>14</v>
      </c>
      <c r="G102" s="2">
        <v>2</v>
      </c>
      <c r="H102" s="2">
        <v>15</v>
      </c>
      <c r="I102" s="2">
        <v>16</v>
      </c>
      <c r="J102" s="2">
        <v>57</v>
      </c>
      <c r="K102" s="2">
        <v>62</v>
      </c>
      <c r="L102" s="2">
        <v>59</v>
      </c>
      <c r="M102" s="2">
        <v>30</v>
      </c>
      <c r="N102" s="2">
        <v>0</v>
      </c>
      <c r="O102" s="2">
        <v>119</v>
      </c>
      <c r="P102" s="2">
        <v>178</v>
      </c>
      <c r="Q102" s="2">
        <v>208</v>
      </c>
      <c r="R102" s="2">
        <v>208</v>
      </c>
      <c r="S102" s="2">
        <v>57</v>
      </c>
      <c r="T102" s="2">
        <v>-0.26315789473684204</v>
      </c>
      <c r="U102" s="2">
        <v>62</v>
      </c>
      <c r="V102" s="2">
        <v>0.15789473684210531</v>
      </c>
      <c r="W102" s="2">
        <v>30</v>
      </c>
      <c r="X102" s="2">
        <v>0</v>
      </c>
      <c r="Y102" s="2">
        <v>6</v>
      </c>
      <c r="Z102" s="2">
        <v>4</v>
      </c>
      <c r="AA102" s="2">
        <v>4</v>
      </c>
      <c r="AB102" s="2">
        <v>6</v>
      </c>
      <c r="AC102" s="2">
        <v>4</v>
      </c>
      <c r="AD102" s="2">
        <v>3</v>
      </c>
      <c r="AE102" s="2">
        <v>1</v>
      </c>
      <c r="AF102" s="2">
        <v>3</v>
      </c>
      <c r="AG102" s="2">
        <v>3</v>
      </c>
      <c r="AH102" s="2">
        <v>13</v>
      </c>
      <c r="AI102" s="2">
        <v>10</v>
      </c>
      <c r="AJ102" s="2">
        <v>12</v>
      </c>
      <c r="AK102" s="2">
        <v>12</v>
      </c>
      <c r="AL102" s="2">
        <v>12</v>
      </c>
      <c r="AM102" s="2">
        <v>982.00900000000001</v>
      </c>
      <c r="AN102" s="2">
        <v>974.702</v>
      </c>
      <c r="AO102" s="2">
        <v>7.3070000000000164</v>
      </c>
      <c r="AP102" s="2">
        <v>208.00102000000001</v>
      </c>
      <c r="AQ102" s="65">
        <v>4</v>
      </c>
      <c r="AR102" s="65">
        <v>4</v>
      </c>
      <c r="AS102" s="65">
        <v>4</v>
      </c>
      <c r="AT102" s="65">
        <v>3</v>
      </c>
      <c r="AU102" s="65">
        <v>3</v>
      </c>
      <c r="AV102" s="65">
        <v>3</v>
      </c>
      <c r="AW102" s="65">
        <v>3</v>
      </c>
      <c r="AX102" s="65">
        <v>3</v>
      </c>
      <c r="AY102" s="65">
        <v>3</v>
      </c>
      <c r="AZ102" s="65">
        <v>4</v>
      </c>
      <c r="BA102" s="65">
        <v>4</v>
      </c>
      <c r="BB102" s="65">
        <v>4</v>
      </c>
      <c r="BC102" s="65">
        <v>3</v>
      </c>
      <c r="BD102" s="65">
        <v>4</v>
      </c>
      <c r="BE102" s="65">
        <v>4</v>
      </c>
      <c r="BF102" s="65">
        <v>3</v>
      </c>
      <c r="BG102" s="65">
        <v>3</v>
      </c>
      <c r="BH102" s="65">
        <v>4</v>
      </c>
      <c r="BI102" s="65">
        <v>3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2</v>
      </c>
      <c r="BU102" s="65">
        <v>2</v>
      </c>
      <c r="BV102" s="65">
        <v>0</v>
      </c>
      <c r="BW102" s="65">
        <v>0</v>
      </c>
      <c r="BX102" s="65">
        <v>1</v>
      </c>
      <c r="BY102" s="65">
        <v>1</v>
      </c>
      <c r="BZ102" s="65">
        <v>0</v>
      </c>
      <c r="CA102" s="65">
        <v>0</v>
      </c>
      <c r="CB102" s="65">
        <v>1</v>
      </c>
      <c r="CC102" s="65">
        <v>2</v>
      </c>
      <c r="CD102" s="65">
        <v>0</v>
      </c>
      <c r="CE102" s="65">
        <v>1</v>
      </c>
      <c r="CF102" s="65">
        <v>1</v>
      </c>
      <c r="CG102" s="65">
        <v>0</v>
      </c>
      <c r="CH102" s="65">
        <v>1</v>
      </c>
      <c r="CI102" s="65">
        <v>0</v>
      </c>
      <c r="CJ102" s="65">
        <v>2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14</v>
      </c>
      <c r="CT102" s="65">
        <v>13</v>
      </c>
      <c r="CU102" s="65">
        <v>10</v>
      </c>
      <c r="CV102" s="65">
        <v>8</v>
      </c>
      <c r="CW102" s="65">
        <v>10</v>
      </c>
      <c r="CX102" s="65">
        <v>9</v>
      </c>
      <c r="CY102" s="65">
        <v>8</v>
      </c>
      <c r="CZ102" s="65">
        <v>10</v>
      </c>
      <c r="DA102" s="65">
        <v>9</v>
      </c>
      <c r="DB102" s="65">
        <v>14</v>
      </c>
      <c r="DC102" s="65">
        <v>11</v>
      </c>
      <c r="DD102" s="65">
        <v>15</v>
      </c>
      <c r="DE102" s="65">
        <v>9</v>
      </c>
      <c r="DF102" s="65">
        <v>15</v>
      </c>
      <c r="DG102" s="65">
        <v>12</v>
      </c>
      <c r="DH102" s="65">
        <v>10</v>
      </c>
      <c r="DI102" s="65">
        <v>11</v>
      </c>
      <c r="DJ102" s="65">
        <v>12</v>
      </c>
      <c r="DK102" s="65">
        <v>8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3</v>
      </c>
      <c r="DU102" s="2" t="s">
        <v>538</v>
      </c>
      <c r="DV102" s="2">
        <v>12</v>
      </c>
      <c r="DW102" s="2" t="s">
        <v>1</v>
      </c>
      <c r="DX102" s="2">
        <v>12</v>
      </c>
      <c r="DY102" s="78">
        <v>2</v>
      </c>
      <c r="DZ102" s="78">
        <v>4</v>
      </c>
      <c r="EA102" s="78">
        <v>3</v>
      </c>
      <c r="EB102" s="78">
        <v>2</v>
      </c>
      <c r="EC102" s="78">
        <v>3</v>
      </c>
      <c r="ED102" s="78">
        <v>3</v>
      </c>
      <c r="EE102" s="78">
        <v>3</v>
      </c>
      <c r="EF102" s="78">
        <v>2</v>
      </c>
      <c r="EG102" s="78">
        <v>3</v>
      </c>
      <c r="EH102" s="78">
        <v>4</v>
      </c>
      <c r="EI102" s="78">
        <v>2</v>
      </c>
      <c r="EJ102" s="78">
        <v>3</v>
      </c>
      <c r="EK102" s="78">
        <v>3</v>
      </c>
      <c r="EL102" s="78">
        <v>4</v>
      </c>
      <c r="EM102" s="78">
        <v>2</v>
      </c>
      <c r="EN102" s="78">
        <v>3</v>
      </c>
      <c r="EO102" s="78">
        <v>4</v>
      </c>
      <c r="EP102" s="78">
        <v>3</v>
      </c>
      <c r="EQ102" s="78">
        <v>4</v>
      </c>
      <c r="ER102" s="78">
        <v>5</v>
      </c>
      <c r="ES102" s="78">
        <v>3</v>
      </c>
      <c r="ET102" s="78">
        <v>3</v>
      </c>
      <c r="EU102" s="78">
        <v>4</v>
      </c>
      <c r="EV102" s="78">
        <v>4</v>
      </c>
      <c r="EW102" s="78">
        <v>3</v>
      </c>
      <c r="EX102" s="78">
        <v>2</v>
      </c>
      <c r="EY102" s="78">
        <v>4</v>
      </c>
      <c r="EZ102" s="78">
        <v>3</v>
      </c>
      <c r="FA102" s="78">
        <v>3</v>
      </c>
      <c r="FB102" s="78">
        <v>3</v>
      </c>
      <c r="FC102" s="78">
        <v>3</v>
      </c>
      <c r="FD102" s="78">
        <v>3</v>
      </c>
      <c r="FE102" s="78">
        <v>2</v>
      </c>
      <c r="FF102" s="78">
        <v>4</v>
      </c>
      <c r="FG102" s="78">
        <v>4</v>
      </c>
      <c r="FH102" s="78">
        <v>4</v>
      </c>
      <c r="FI102" s="78">
        <v>3</v>
      </c>
      <c r="FJ102" s="78">
        <v>2</v>
      </c>
      <c r="FK102" s="78">
        <v>3</v>
      </c>
      <c r="FL102" s="78">
        <v>3</v>
      </c>
      <c r="FM102" s="78">
        <v>2</v>
      </c>
      <c r="FN102" s="78">
        <v>2</v>
      </c>
      <c r="FO102" s="78">
        <v>3</v>
      </c>
      <c r="FP102" s="78">
        <v>3</v>
      </c>
      <c r="FQ102" s="78">
        <v>3</v>
      </c>
      <c r="FR102" s="78">
        <v>4</v>
      </c>
      <c r="FS102" s="78">
        <v>3</v>
      </c>
      <c r="FT102" s="78">
        <v>4</v>
      </c>
      <c r="FU102" s="78">
        <v>3</v>
      </c>
      <c r="FV102" s="78">
        <v>4</v>
      </c>
      <c r="FW102" s="78">
        <v>3</v>
      </c>
      <c r="FX102" s="78">
        <v>5</v>
      </c>
      <c r="FY102" s="78">
        <v>3</v>
      </c>
      <c r="FZ102" s="78">
        <v>3</v>
      </c>
      <c r="GA102" s="78">
        <v>3</v>
      </c>
      <c r="GB102" s="78">
        <v>3</v>
      </c>
      <c r="GC102" s="78">
        <v>2</v>
      </c>
      <c r="GD102" s="78">
        <v>4</v>
      </c>
      <c r="GE102" s="78">
        <v>3</v>
      </c>
      <c r="GF102" s="78">
        <v>2</v>
      </c>
      <c r="GG102" s="78">
        <v>3</v>
      </c>
      <c r="GH102" s="78">
        <v>3</v>
      </c>
      <c r="GI102" s="78">
        <v>5</v>
      </c>
      <c r="GJ102" s="78">
        <v>4</v>
      </c>
      <c r="GK102" s="78">
        <v>3</v>
      </c>
      <c r="GL102" s="78">
        <v>3</v>
      </c>
    </row>
    <row r="103" spans="1:200" x14ac:dyDescent="0.25">
      <c r="A103" s="2" t="s">
        <v>973</v>
      </c>
      <c r="B103" s="2" t="s">
        <v>435</v>
      </c>
      <c r="C103" s="2" t="s">
        <v>972</v>
      </c>
      <c r="D103" s="2">
        <v>13</v>
      </c>
      <c r="E103" s="2">
        <v>0</v>
      </c>
      <c r="F103" s="2">
        <v>14</v>
      </c>
      <c r="G103" s="2">
        <v>1</v>
      </c>
      <c r="H103" s="2">
        <v>13</v>
      </c>
      <c r="I103" s="2">
        <v>15</v>
      </c>
      <c r="J103" s="2">
        <v>63</v>
      </c>
      <c r="K103" s="2">
        <v>58</v>
      </c>
      <c r="L103" s="2">
        <v>59</v>
      </c>
      <c r="M103" s="2">
        <v>28</v>
      </c>
      <c r="N103" s="2">
        <v>0</v>
      </c>
      <c r="O103" s="2">
        <v>121</v>
      </c>
      <c r="P103" s="2">
        <v>180</v>
      </c>
      <c r="Q103" s="2">
        <v>208</v>
      </c>
      <c r="R103" s="2">
        <v>208</v>
      </c>
      <c r="S103" s="2">
        <v>63</v>
      </c>
      <c r="T103" s="2">
        <v>0.26315789473684204</v>
      </c>
      <c r="U103" s="2">
        <v>58</v>
      </c>
      <c r="V103" s="2">
        <v>-5.2631578947368141E-2</v>
      </c>
      <c r="W103" s="2">
        <v>28</v>
      </c>
      <c r="X103" s="2">
        <v>0</v>
      </c>
      <c r="Y103" s="2">
        <v>3</v>
      </c>
      <c r="Z103" s="2">
        <v>7</v>
      </c>
      <c r="AA103" s="2">
        <v>3</v>
      </c>
      <c r="AB103" s="2">
        <v>2</v>
      </c>
      <c r="AC103" s="2">
        <v>5</v>
      </c>
      <c r="AD103" s="2">
        <v>4</v>
      </c>
      <c r="AE103" s="2">
        <v>2</v>
      </c>
      <c r="AF103" s="2">
        <v>2</v>
      </c>
      <c r="AG103" s="2">
        <v>18</v>
      </c>
      <c r="AH103" s="2">
        <v>15</v>
      </c>
      <c r="AI103" s="2">
        <v>14</v>
      </c>
      <c r="AJ103" s="2">
        <v>12</v>
      </c>
      <c r="AK103" s="2">
        <v>12</v>
      </c>
      <c r="AL103" s="2">
        <v>13</v>
      </c>
      <c r="AM103" s="2">
        <v>970.346</v>
      </c>
      <c r="AN103" s="2">
        <v>910.22799999999995</v>
      </c>
      <c r="AO103" s="2">
        <v>60.118000000000052</v>
      </c>
      <c r="AP103" s="2">
        <v>208.00102999999999</v>
      </c>
      <c r="AQ103" s="65">
        <v>4</v>
      </c>
      <c r="AR103" s="65">
        <v>4</v>
      </c>
      <c r="AS103" s="65">
        <v>4</v>
      </c>
      <c r="AT103" s="65">
        <v>3</v>
      </c>
      <c r="AU103" s="65">
        <v>3</v>
      </c>
      <c r="AV103" s="65">
        <v>3</v>
      </c>
      <c r="AW103" s="65">
        <v>3</v>
      </c>
      <c r="AX103" s="65">
        <v>3</v>
      </c>
      <c r="AY103" s="65">
        <v>3</v>
      </c>
      <c r="AZ103" s="65">
        <v>4</v>
      </c>
      <c r="BA103" s="65">
        <v>4</v>
      </c>
      <c r="BB103" s="65">
        <v>4</v>
      </c>
      <c r="BC103" s="65">
        <v>3</v>
      </c>
      <c r="BD103" s="65">
        <v>4</v>
      </c>
      <c r="BE103" s="65">
        <v>4</v>
      </c>
      <c r="BF103" s="65">
        <v>3</v>
      </c>
      <c r="BG103" s="65">
        <v>3</v>
      </c>
      <c r="BH103" s="65">
        <v>4</v>
      </c>
      <c r="BI103" s="65">
        <v>3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4</v>
      </c>
      <c r="BS103" s="65">
        <v>0</v>
      </c>
      <c r="BT103" s="65">
        <v>1</v>
      </c>
      <c r="BU103" s="65">
        <v>1</v>
      </c>
      <c r="BV103" s="65">
        <v>0</v>
      </c>
      <c r="BW103" s="65">
        <v>0</v>
      </c>
      <c r="BX103" s="65">
        <v>1</v>
      </c>
      <c r="BY103" s="65">
        <v>0</v>
      </c>
      <c r="BZ103" s="65">
        <v>2</v>
      </c>
      <c r="CA103" s="65">
        <v>1</v>
      </c>
      <c r="CB103" s="65">
        <v>1</v>
      </c>
      <c r="CC103" s="65">
        <v>0</v>
      </c>
      <c r="CD103" s="65">
        <v>0</v>
      </c>
      <c r="CE103" s="65">
        <v>1</v>
      </c>
      <c r="CF103" s="65">
        <v>0</v>
      </c>
      <c r="CG103" s="65">
        <v>0</v>
      </c>
      <c r="CH103" s="65">
        <v>0</v>
      </c>
      <c r="CI103" s="65">
        <v>0</v>
      </c>
      <c r="CJ103" s="65">
        <v>1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8</v>
      </c>
      <c r="CT103" s="65">
        <v>13</v>
      </c>
      <c r="CU103" s="65">
        <v>11</v>
      </c>
      <c r="CV103" s="65">
        <v>9</v>
      </c>
      <c r="CW103" s="65">
        <v>9</v>
      </c>
      <c r="CX103" s="65">
        <v>11</v>
      </c>
      <c r="CY103" s="65">
        <v>8</v>
      </c>
      <c r="CZ103" s="65">
        <v>9</v>
      </c>
      <c r="DA103" s="65">
        <v>8</v>
      </c>
      <c r="DB103" s="65">
        <v>12</v>
      </c>
      <c r="DC103" s="65">
        <v>11</v>
      </c>
      <c r="DD103" s="65">
        <v>16</v>
      </c>
      <c r="DE103" s="65">
        <v>10</v>
      </c>
      <c r="DF103" s="65">
        <v>12</v>
      </c>
      <c r="DG103" s="65">
        <v>14</v>
      </c>
      <c r="DH103" s="65">
        <v>10</v>
      </c>
      <c r="DI103" s="65">
        <v>14</v>
      </c>
      <c r="DJ103" s="65">
        <v>15</v>
      </c>
      <c r="DK103" s="65">
        <v>8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340</v>
      </c>
      <c r="DU103" s="2" t="s">
        <v>538</v>
      </c>
      <c r="DV103" s="2">
        <v>12</v>
      </c>
      <c r="DW103" s="2" t="s">
        <v>1</v>
      </c>
      <c r="DX103" s="2">
        <v>12</v>
      </c>
      <c r="DY103" s="78">
        <v>2</v>
      </c>
      <c r="DZ103" s="78">
        <v>4</v>
      </c>
      <c r="EA103" s="78">
        <v>3</v>
      </c>
      <c r="EB103" s="78">
        <v>4</v>
      </c>
      <c r="EC103" s="78">
        <v>3</v>
      </c>
      <c r="ED103" s="78">
        <v>4</v>
      </c>
      <c r="EE103" s="78">
        <v>3</v>
      </c>
      <c r="EF103" s="78">
        <v>3</v>
      </c>
      <c r="EG103" s="78">
        <v>2</v>
      </c>
      <c r="EH103" s="78">
        <v>4</v>
      </c>
      <c r="EI103" s="78">
        <v>2</v>
      </c>
      <c r="EJ103" s="78">
        <v>4</v>
      </c>
      <c r="EK103" s="78">
        <v>4</v>
      </c>
      <c r="EL103" s="78">
        <v>3</v>
      </c>
      <c r="EM103" s="78">
        <v>3</v>
      </c>
      <c r="EN103" s="78">
        <v>3</v>
      </c>
      <c r="EO103" s="78">
        <v>5</v>
      </c>
      <c r="EP103" s="78">
        <v>4</v>
      </c>
      <c r="EQ103" s="78">
        <v>3</v>
      </c>
      <c r="ER103" s="78">
        <v>2</v>
      </c>
      <c r="ES103" s="78">
        <v>3</v>
      </c>
      <c r="ET103" s="78">
        <v>3</v>
      </c>
      <c r="EU103" s="78">
        <v>3</v>
      </c>
      <c r="EV103" s="78">
        <v>3</v>
      </c>
      <c r="EW103" s="78">
        <v>3</v>
      </c>
      <c r="EX103" s="78">
        <v>2</v>
      </c>
      <c r="EY103" s="78">
        <v>3</v>
      </c>
      <c r="EZ103" s="78">
        <v>4</v>
      </c>
      <c r="FA103" s="78">
        <v>3</v>
      </c>
      <c r="FB103" s="78">
        <v>3</v>
      </c>
      <c r="FC103" s="78">
        <v>4</v>
      </c>
      <c r="FD103" s="78">
        <v>3</v>
      </c>
      <c r="FE103" s="78">
        <v>2</v>
      </c>
      <c r="FF103" s="78">
        <v>4</v>
      </c>
      <c r="FG103" s="78">
        <v>3</v>
      </c>
      <c r="FH103" s="78">
        <v>4</v>
      </c>
      <c r="FI103" s="78">
        <v>3</v>
      </c>
      <c r="FJ103" s="78">
        <v>3</v>
      </c>
      <c r="FK103" s="78">
        <v>2</v>
      </c>
      <c r="FL103" s="78">
        <v>3</v>
      </c>
      <c r="FM103" s="78">
        <v>2</v>
      </c>
      <c r="FN103" s="78">
        <v>2</v>
      </c>
      <c r="FO103" s="78">
        <v>3</v>
      </c>
      <c r="FP103" s="78">
        <v>4</v>
      </c>
      <c r="FQ103" s="78">
        <v>3</v>
      </c>
      <c r="FR103" s="78">
        <v>3</v>
      </c>
      <c r="FS103" s="78">
        <v>2</v>
      </c>
      <c r="FT103" s="78">
        <v>3</v>
      </c>
      <c r="FU103" s="78">
        <v>3</v>
      </c>
      <c r="FV103" s="78">
        <v>4</v>
      </c>
      <c r="FW103" s="78">
        <v>3</v>
      </c>
      <c r="FX103" s="78">
        <v>3</v>
      </c>
      <c r="FY103" s="78">
        <v>3</v>
      </c>
      <c r="FZ103" s="78">
        <v>4</v>
      </c>
      <c r="GA103" s="78">
        <v>5</v>
      </c>
      <c r="GB103" s="78">
        <v>5</v>
      </c>
      <c r="GC103" s="78">
        <v>2</v>
      </c>
      <c r="GD103" s="78">
        <v>2</v>
      </c>
      <c r="GE103" s="78">
        <v>3</v>
      </c>
      <c r="GF103" s="78">
        <v>3</v>
      </c>
      <c r="GG103" s="78">
        <v>2</v>
      </c>
      <c r="GH103" s="78">
        <v>3</v>
      </c>
      <c r="GI103" s="78">
        <v>4</v>
      </c>
      <c r="GJ103" s="78">
        <v>4</v>
      </c>
      <c r="GK103" s="78">
        <v>4</v>
      </c>
      <c r="GL103" s="78">
        <v>3</v>
      </c>
    </row>
    <row r="104" spans="1:200" x14ac:dyDescent="0.25">
      <c r="A104" s="2" t="s">
        <v>974</v>
      </c>
      <c r="B104" s="2" t="s">
        <v>543</v>
      </c>
      <c r="C104" s="2" t="s">
        <v>974</v>
      </c>
      <c r="D104" s="2">
        <v>10</v>
      </c>
      <c r="E104" s="2">
        <v>0</v>
      </c>
      <c r="F104" s="2">
        <v>10</v>
      </c>
      <c r="G104" s="2">
        <v>2</v>
      </c>
      <c r="H104" s="2">
        <v>10</v>
      </c>
      <c r="I104" s="2">
        <v>12</v>
      </c>
      <c r="J104" s="2">
        <v>59</v>
      </c>
      <c r="K104" s="2">
        <v>59</v>
      </c>
      <c r="L104" s="2">
        <v>60</v>
      </c>
      <c r="M104" s="2">
        <v>31</v>
      </c>
      <c r="N104" s="2">
        <v>0</v>
      </c>
      <c r="O104" s="2">
        <v>118</v>
      </c>
      <c r="P104" s="2">
        <v>178</v>
      </c>
      <c r="Q104" s="2">
        <v>209</v>
      </c>
      <c r="R104" s="2">
        <v>209</v>
      </c>
      <c r="S104" s="2">
        <v>59</v>
      </c>
      <c r="T104" s="2">
        <v>0</v>
      </c>
      <c r="U104" s="2">
        <v>59</v>
      </c>
      <c r="V104" s="2">
        <v>-5.2631578947368585E-2</v>
      </c>
      <c r="W104" s="2">
        <v>28</v>
      </c>
      <c r="X104" s="2">
        <v>-0.33333333333333348</v>
      </c>
      <c r="Y104" s="2">
        <v>4</v>
      </c>
      <c r="Z104" s="2">
        <v>3</v>
      </c>
      <c r="AA104" s="2">
        <v>3</v>
      </c>
      <c r="AB104" s="2">
        <v>3</v>
      </c>
      <c r="AC104" s="2">
        <v>2</v>
      </c>
      <c r="AD104" s="2">
        <v>3</v>
      </c>
      <c r="AE104" s="2">
        <v>1</v>
      </c>
      <c r="AF104" s="2">
        <v>3</v>
      </c>
      <c r="AG104" s="2">
        <v>9</v>
      </c>
      <c r="AH104" s="2">
        <v>9</v>
      </c>
      <c r="AI104" s="2">
        <v>10</v>
      </c>
      <c r="AJ104" s="2">
        <v>14</v>
      </c>
      <c r="AK104" s="2">
        <v>14</v>
      </c>
      <c r="AL104" s="2">
        <v>14</v>
      </c>
      <c r="AM104" s="2">
        <v>982.00900000000001</v>
      </c>
      <c r="AN104" s="2">
        <v>938.09500000000003</v>
      </c>
      <c r="AO104" s="2">
        <v>43.913999999999987</v>
      </c>
      <c r="AP104" s="2">
        <v>209.00103999999999</v>
      </c>
      <c r="AQ104" s="65">
        <v>4</v>
      </c>
      <c r="AR104" s="65">
        <v>4</v>
      </c>
      <c r="AS104" s="65">
        <v>4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4</v>
      </c>
      <c r="BA104" s="65">
        <v>4</v>
      </c>
      <c r="BB104" s="65">
        <v>4</v>
      </c>
      <c r="BC104" s="65">
        <v>3</v>
      </c>
      <c r="BD104" s="65">
        <v>4</v>
      </c>
      <c r="BE104" s="65">
        <v>4</v>
      </c>
      <c r="BF104" s="65">
        <v>3</v>
      </c>
      <c r="BG104" s="65">
        <v>3</v>
      </c>
      <c r="BH104" s="65">
        <v>4</v>
      </c>
      <c r="BI104" s="65">
        <v>3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2</v>
      </c>
      <c r="BU104" s="65">
        <v>0</v>
      </c>
      <c r="BV104" s="65">
        <v>0</v>
      </c>
      <c r="BW104" s="65">
        <v>0</v>
      </c>
      <c r="BX104" s="65">
        <v>1</v>
      </c>
      <c r="BY104" s="65">
        <v>0</v>
      </c>
      <c r="BZ104" s="65">
        <v>1</v>
      </c>
      <c r="CA104" s="65">
        <v>0</v>
      </c>
      <c r="CB104" s="65">
        <v>1</v>
      </c>
      <c r="CC104" s="65">
        <v>2</v>
      </c>
      <c r="CD104" s="65">
        <v>0</v>
      </c>
      <c r="CE104" s="65">
        <v>1</v>
      </c>
      <c r="CF104" s="65">
        <v>0</v>
      </c>
      <c r="CG104" s="65">
        <v>1</v>
      </c>
      <c r="CH104" s="65">
        <v>1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13</v>
      </c>
      <c r="CT104" s="65">
        <v>13</v>
      </c>
      <c r="CU104" s="65">
        <v>10</v>
      </c>
      <c r="CV104" s="65">
        <v>9</v>
      </c>
      <c r="CW104" s="65">
        <v>9</v>
      </c>
      <c r="CX104" s="65">
        <v>9</v>
      </c>
      <c r="CY104" s="65">
        <v>9</v>
      </c>
      <c r="CZ104" s="65">
        <v>9</v>
      </c>
      <c r="DA104" s="65">
        <v>10</v>
      </c>
      <c r="DB104" s="65">
        <v>13</v>
      </c>
      <c r="DC104" s="65">
        <v>11</v>
      </c>
      <c r="DD104" s="65">
        <v>14</v>
      </c>
      <c r="DE104" s="65">
        <v>10</v>
      </c>
      <c r="DF104" s="65">
        <v>15</v>
      </c>
      <c r="DG104" s="65">
        <v>12</v>
      </c>
      <c r="DH104" s="65">
        <v>8</v>
      </c>
      <c r="DI104" s="65">
        <v>12</v>
      </c>
      <c r="DJ104" s="65">
        <v>14</v>
      </c>
      <c r="DK104" s="65">
        <v>9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200</v>
      </c>
      <c r="DU104" s="2" t="s">
        <v>538</v>
      </c>
      <c r="DV104" s="2">
        <v>14</v>
      </c>
      <c r="DW104" s="2" t="s">
        <v>1</v>
      </c>
      <c r="DX104" s="2">
        <v>14</v>
      </c>
      <c r="DY104" s="78">
        <v>3</v>
      </c>
      <c r="DZ104" s="78">
        <v>3</v>
      </c>
      <c r="EA104" s="78">
        <v>2</v>
      </c>
      <c r="EB104" s="78">
        <v>3</v>
      </c>
      <c r="EC104" s="78">
        <v>3</v>
      </c>
      <c r="ED104" s="78">
        <v>3</v>
      </c>
      <c r="EE104" s="78">
        <v>2</v>
      </c>
      <c r="EF104" s="78">
        <v>3</v>
      </c>
      <c r="EG104" s="78">
        <v>4</v>
      </c>
      <c r="EH104" s="78">
        <v>3</v>
      </c>
      <c r="EI104" s="78">
        <v>3</v>
      </c>
      <c r="EJ104" s="78">
        <v>3</v>
      </c>
      <c r="EK104" s="78">
        <v>4</v>
      </c>
      <c r="EL104" s="78">
        <v>5</v>
      </c>
      <c r="EM104" s="78">
        <v>3</v>
      </c>
      <c r="EN104" s="78">
        <v>2</v>
      </c>
      <c r="EO104" s="78">
        <v>4</v>
      </c>
      <c r="EP104" s="78">
        <v>3</v>
      </c>
      <c r="EQ104" s="78">
        <v>3</v>
      </c>
      <c r="ER104" s="78">
        <v>3</v>
      </c>
      <c r="ES104" s="78">
        <v>3</v>
      </c>
      <c r="ET104" s="78">
        <v>2</v>
      </c>
      <c r="EU104" s="78">
        <v>3</v>
      </c>
      <c r="EV104" s="78">
        <v>3</v>
      </c>
      <c r="EW104" s="78">
        <v>3</v>
      </c>
      <c r="EX104" s="78">
        <v>3</v>
      </c>
      <c r="EY104" s="78">
        <v>3</v>
      </c>
      <c r="EZ104" s="78">
        <v>2</v>
      </c>
      <c r="FA104" s="78">
        <v>4</v>
      </c>
      <c r="FB104" s="78">
        <v>3</v>
      </c>
      <c r="FC104" s="78">
        <v>3</v>
      </c>
      <c r="FD104" s="78">
        <v>3</v>
      </c>
      <c r="FE104" s="78">
        <v>3</v>
      </c>
      <c r="FF104" s="78">
        <v>3</v>
      </c>
      <c r="FG104" s="78">
        <v>3</v>
      </c>
      <c r="FH104" s="78">
        <v>5</v>
      </c>
      <c r="FI104" s="78">
        <v>4</v>
      </c>
      <c r="FJ104" s="78">
        <v>3</v>
      </c>
      <c r="FK104" s="78">
        <v>3</v>
      </c>
      <c r="FL104" s="78">
        <v>4</v>
      </c>
      <c r="FM104" s="78">
        <v>3</v>
      </c>
      <c r="FN104" s="78">
        <v>3</v>
      </c>
      <c r="FO104" s="78">
        <v>3</v>
      </c>
      <c r="FP104" s="78">
        <v>3</v>
      </c>
      <c r="FQ104" s="78">
        <v>4</v>
      </c>
      <c r="FR104" s="78">
        <v>3</v>
      </c>
      <c r="FS104" s="78">
        <v>4</v>
      </c>
      <c r="FT104" s="78">
        <v>3</v>
      </c>
      <c r="FU104" s="78">
        <v>3</v>
      </c>
      <c r="FV104" s="78">
        <v>4</v>
      </c>
      <c r="FW104" s="78">
        <v>3</v>
      </c>
      <c r="FX104" s="78">
        <v>2</v>
      </c>
      <c r="FY104" s="78">
        <v>3</v>
      </c>
      <c r="FZ104" s="78">
        <v>3</v>
      </c>
      <c r="GA104" s="78">
        <v>3</v>
      </c>
      <c r="GB104" s="78">
        <v>3</v>
      </c>
      <c r="GC104" s="78">
        <v>3</v>
      </c>
      <c r="GD104" s="78">
        <v>4</v>
      </c>
      <c r="GE104" s="78">
        <v>3</v>
      </c>
      <c r="GF104" s="78">
        <v>3</v>
      </c>
      <c r="GG104" s="78">
        <v>3</v>
      </c>
      <c r="GH104" s="78">
        <v>2</v>
      </c>
      <c r="GI104" s="78">
        <v>4</v>
      </c>
      <c r="GJ104" s="78">
        <v>5</v>
      </c>
      <c r="GK104" s="78">
        <v>3</v>
      </c>
      <c r="GL104" s="78">
        <v>4</v>
      </c>
    </row>
    <row r="105" spans="1:200" x14ac:dyDescent="0.25">
      <c r="A105" s="2" t="s">
        <v>975</v>
      </c>
      <c r="B105" s="2" t="s">
        <v>436</v>
      </c>
      <c r="C105" s="2" t="s">
        <v>974</v>
      </c>
      <c r="D105" s="2">
        <v>11</v>
      </c>
      <c r="E105" s="2">
        <v>0</v>
      </c>
      <c r="F105" s="2">
        <v>9</v>
      </c>
      <c r="G105" s="2">
        <v>3</v>
      </c>
      <c r="H105" s="2">
        <v>11</v>
      </c>
      <c r="I105" s="2">
        <v>12</v>
      </c>
      <c r="J105" s="2">
        <v>65</v>
      </c>
      <c r="K105" s="2">
        <v>61</v>
      </c>
      <c r="L105" s="2">
        <v>54</v>
      </c>
      <c r="M105" s="2">
        <v>29</v>
      </c>
      <c r="N105" s="2">
        <v>0</v>
      </c>
      <c r="O105" s="2">
        <v>126</v>
      </c>
      <c r="P105" s="2">
        <v>180</v>
      </c>
      <c r="Q105" s="2">
        <v>209</v>
      </c>
      <c r="R105" s="2">
        <v>209</v>
      </c>
      <c r="S105" s="2">
        <v>65</v>
      </c>
      <c r="T105" s="2">
        <v>0.21052631578947345</v>
      </c>
      <c r="U105" s="2">
        <v>61</v>
      </c>
      <c r="V105" s="2">
        <v>0.3684210526315792</v>
      </c>
      <c r="W105" s="2">
        <v>30</v>
      </c>
      <c r="X105" s="2">
        <v>0.11111111111111116</v>
      </c>
      <c r="Y105" s="2">
        <v>1</v>
      </c>
      <c r="Z105" s="2">
        <v>6</v>
      </c>
      <c r="AA105" s="2">
        <v>2</v>
      </c>
      <c r="AB105" s="2">
        <v>3</v>
      </c>
      <c r="AC105" s="2">
        <v>8</v>
      </c>
      <c r="AD105" s="2">
        <v>2</v>
      </c>
      <c r="AE105" s="2">
        <v>0</v>
      </c>
      <c r="AF105" s="2">
        <v>1</v>
      </c>
      <c r="AG105" s="2">
        <v>26</v>
      </c>
      <c r="AH105" s="2">
        <v>20</v>
      </c>
      <c r="AI105" s="2">
        <v>14</v>
      </c>
      <c r="AJ105" s="2">
        <v>14</v>
      </c>
      <c r="AK105" s="2">
        <v>14</v>
      </c>
      <c r="AL105" s="2">
        <v>15</v>
      </c>
      <c r="AM105" s="2">
        <v>970.346</v>
      </c>
      <c r="AN105" s="2">
        <v>925.327</v>
      </c>
      <c r="AO105" s="2">
        <v>45.019000000000005</v>
      </c>
      <c r="AP105" s="2">
        <v>209.00104999999999</v>
      </c>
      <c r="AQ105" s="65">
        <v>4</v>
      </c>
      <c r="AR105" s="65">
        <v>4</v>
      </c>
      <c r="AS105" s="65">
        <v>4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4</v>
      </c>
      <c r="BA105" s="65">
        <v>4</v>
      </c>
      <c r="BB105" s="65">
        <v>4</v>
      </c>
      <c r="BC105" s="65">
        <v>3</v>
      </c>
      <c r="BD105" s="65">
        <v>4</v>
      </c>
      <c r="BE105" s="65">
        <v>4</v>
      </c>
      <c r="BF105" s="65">
        <v>3</v>
      </c>
      <c r="BG105" s="65">
        <v>3</v>
      </c>
      <c r="BH105" s="65">
        <v>4</v>
      </c>
      <c r="BI105" s="65">
        <v>3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1</v>
      </c>
      <c r="BT105" s="65">
        <v>1</v>
      </c>
      <c r="BU105" s="65">
        <v>1</v>
      </c>
      <c r="BV105" s="65">
        <v>0</v>
      </c>
      <c r="BW105" s="65">
        <v>0</v>
      </c>
      <c r="BX105" s="65">
        <v>1</v>
      </c>
      <c r="BY105" s="65">
        <v>0</v>
      </c>
      <c r="BZ105" s="65">
        <v>2</v>
      </c>
      <c r="CA105" s="65">
        <v>0</v>
      </c>
      <c r="CB105" s="65">
        <v>0</v>
      </c>
      <c r="CC105" s="65">
        <v>0</v>
      </c>
      <c r="CD105" s="65">
        <v>1</v>
      </c>
      <c r="CE105" s="65">
        <v>0</v>
      </c>
      <c r="CF105" s="65">
        <v>0</v>
      </c>
      <c r="CG105" s="65">
        <v>1</v>
      </c>
      <c r="CH105" s="65">
        <v>1</v>
      </c>
      <c r="CI105" s="65">
        <v>0</v>
      </c>
      <c r="CJ105" s="65">
        <v>1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12</v>
      </c>
      <c r="CT105" s="65">
        <v>11</v>
      </c>
      <c r="CU105" s="65">
        <v>12</v>
      </c>
      <c r="CV105" s="65">
        <v>8</v>
      </c>
      <c r="CW105" s="65">
        <v>9</v>
      </c>
      <c r="CX105" s="65">
        <v>9</v>
      </c>
      <c r="CY105" s="65">
        <v>8</v>
      </c>
      <c r="CZ105" s="65">
        <v>10</v>
      </c>
      <c r="DA105" s="65">
        <v>9</v>
      </c>
      <c r="DB105" s="65">
        <v>12</v>
      </c>
      <c r="DC105" s="65">
        <v>12</v>
      </c>
      <c r="DD105" s="65">
        <v>18</v>
      </c>
      <c r="DE105" s="65">
        <v>8</v>
      </c>
      <c r="DF105" s="65">
        <v>14</v>
      </c>
      <c r="DG105" s="65">
        <v>13</v>
      </c>
      <c r="DH105" s="65">
        <v>9</v>
      </c>
      <c r="DI105" s="65">
        <v>14</v>
      </c>
      <c r="DJ105" s="65">
        <v>12</v>
      </c>
      <c r="DK105" s="65">
        <v>9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7</v>
      </c>
      <c r="DU105" s="2" t="s">
        <v>538</v>
      </c>
      <c r="DV105" s="2">
        <v>14</v>
      </c>
      <c r="DW105" s="2" t="s">
        <v>1</v>
      </c>
      <c r="DX105" s="2">
        <v>14</v>
      </c>
      <c r="DY105" s="78">
        <v>3</v>
      </c>
      <c r="DZ105" s="78">
        <v>2</v>
      </c>
      <c r="EA105" s="78">
        <v>4</v>
      </c>
      <c r="EB105" s="78">
        <v>3</v>
      </c>
      <c r="EC105" s="78">
        <v>3</v>
      </c>
      <c r="ED105" s="78">
        <v>3</v>
      </c>
      <c r="EE105" s="78">
        <v>3</v>
      </c>
      <c r="EF105" s="78">
        <v>3</v>
      </c>
      <c r="EG105" s="78">
        <v>5</v>
      </c>
      <c r="EH105" s="78">
        <v>3</v>
      </c>
      <c r="EI105" s="78">
        <v>3</v>
      </c>
      <c r="EJ105" s="78">
        <v>4</v>
      </c>
      <c r="EK105" s="78">
        <v>3</v>
      </c>
      <c r="EL105" s="78">
        <v>4</v>
      </c>
      <c r="EM105" s="78">
        <v>3</v>
      </c>
      <c r="EN105" s="78">
        <v>4</v>
      </c>
      <c r="EO105" s="78">
        <v>5</v>
      </c>
      <c r="EP105" s="78">
        <v>3</v>
      </c>
      <c r="EQ105" s="78">
        <v>4</v>
      </c>
      <c r="ER105" s="78">
        <v>3</v>
      </c>
      <c r="ES105" s="78">
        <v>3</v>
      </c>
      <c r="ET105" s="78">
        <v>2</v>
      </c>
      <c r="EU105" s="78">
        <v>3</v>
      </c>
      <c r="EV105" s="78">
        <v>3</v>
      </c>
      <c r="EW105" s="78">
        <v>3</v>
      </c>
      <c r="EX105" s="78">
        <v>3</v>
      </c>
      <c r="EY105" s="78">
        <v>4</v>
      </c>
      <c r="EZ105" s="78">
        <v>2</v>
      </c>
      <c r="FA105" s="78">
        <v>3</v>
      </c>
      <c r="FB105" s="78">
        <v>3</v>
      </c>
      <c r="FC105" s="78">
        <v>4</v>
      </c>
      <c r="FD105" s="78">
        <v>3</v>
      </c>
      <c r="FE105" s="78">
        <v>3</v>
      </c>
      <c r="FF105" s="78">
        <v>4</v>
      </c>
      <c r="FG105" s="78">
        <v>3</v>
      </c>
      <c r="FH105" s="78">
        <v>6</v>
      </c>
      <c r="FI105" s="78">
        <v>3</v>
      </c>
      <c r="FJ105" s="78">
        <v>3</v>
      </c>
      <c r="FK105" s="78">
        <v>2</v>
      </c>
      <c r="FL105" s="78">
        <v>3</v>
      </c>
      <c r="FM105" s="78">
        <v>3</v>
      </c>
      <c r="FN105" s="78">
        <v>2</v>
      </c>
      <c r="FO105" s="78">
        <v>3</v>
      </c>
      <c r="FP105" s="78">
        <v>3</v>
      </c>
      <c r="FQ105" s="78">
        <v>2</v>
      </c>
      <c r="FR105" s="78">
        <v>3</v>
      </c>
      <c r="FS105" s="78">
        <v>2</v>
      </c>
      <c r="FT105" s="78">
        <v>3</v>
      </c>
      <c r="FU105" s="78">
        <v>3</v>
      </c>
      <c r="FV105" s="78">
        <v>6</v>
      </c>
      <c r="FW105" s="78">
        <v>2</v>
      </c>
      <c r="FX105" s="78">
        <v>4</v>
      </c>
      <c r="FY105" s="78">
        <v>3</v>
      </c>
      <c r="FZ105" s="78">
        <v>2</v>
      </c>
      <c r="GA105" s="78">
        <v>3</v>
      </c>
      <c r="GB105" s="78">
        <v>3</v>
      </c>
      <c r="GC105" s="78">
        <v>2</v>
      </c>
      <c r="GD105" s="78">
        <v>4</v>
      </c>
      <c r="GE105" s="78">
        <v>3</v>
      </c>
      <c r="GF105" s="78">
        <v>3</v>
      </c>
      <c r="GG105" s="78">
        <v>3</v>
      </c>
      <c r="GH105" s="78">
        <v>3</v>
      </c>
      <c r="GI105" s="78">
        <v>4</v>
      </c>
      <c r="GJ105" s="78">
        <v>3</v>
      </c>
      <c r="GK105" s="78">
        <v>3</v>
      </c>
      <c r="GL105" s="78">
        <v>3</v>
      </c>
    </row>
    <row r="106" spans="1:200" x14ac:dyDescent="0.25">
      <c r="A106" s="2" t="s">
        <v>976</v>
      </c>
      <c r="B106" s="2" t="s">
        <v>377</v>
      </c>
      <c r="C106" s="2" t="s">
        <v>976</v>
      </c>
      <c r="D106" s="2">
        <v>9</v>
      </c>
      <c r="E106" s="2">
        <v>0</v>
      </c>
      <c r="F106" s="2">
        <v>8</v>
      </c>
      <c r="G106" s="2">
        <v>4</v>
      </c>
      <c r="H106" s="2">
        <v>9</v>
      </c>
      <c r="I106" s="2">
        <v>12</v>
      </c>
      <c r="J106" s="2">
        <v>64</v>
      </c>
      <c r="K106" s="2">
        <v>62</v>
      </c>
      <c r="L106" s="2">
        <v>58</v>
      </c>
      <c r="M106" s="2">
        <v>28</v>
      </c>
      <c r="N106" s="2">
        <v>0</v>
      </c>
      <c r="O106" s="2">
        <v>126</v>
      </c>
      <c r="P106" s="2">
        <v>184</v>
      </c>
      <c r="Q106" s="2">
        <v>212</v>
      </c>
      <c r="R106" s="2">
        <v>212</v>
      </c>
      <c r="S106" s="2">
        <v>64</v>
      </c>
      <c r="T106" s="2">
        <v>0.10526315789473673</v>
      </c>
      <c r="U106" s="2">
        <v>62</v>
      </c>
      <c r="V106" s="2">
        <v>0.21052631578947345</v>
      </c>
      <c r="W106" s="2">
        <v>25</v>
      </c>
      <c r="X106" s="2">
        <v>-0.33333333333333348</v>
      </c>
      <c r="Y106" s="2">
        <v>2</v>
      </c>
      <c r="Z106" s="2">
        <v>5</v>
      </c>
      <c r="AA106" s="2">
        <v>1</v>
      </c>
      <c r="AB106" s="2">
        <v>4</v>
      </c>
      <c r="AC106" s="2">
        <v>4</v>
      </c>
      <c r="AD106" s="2">
        <v>2</v>
      </c>
      <c r="AE106" s="2">
        <v>2</v>
      </c>
      <c r="AF106" s="2">
        <v>1</v>
      </c>
      <c r="AG106" s="2">
        <v>20</v>
      </c>
      <c r="AH106" s="2">
        <v>20</v>
      </c>
      <c r="AI106" s="2">
        <v>17</v>
      </c>
      <c r="AJ106" s="2">
        <v>16</v>
      </c>
      <c r="AK106" s="2">
        <v>16</v>
      </c>
      <c r="AL106" s="2">
        <v>16</v>
      </c>
      <c r="AM106" s="2">
        <v>947.02099999999996</v>
      </c>
      <c r="AN106" s="2">
        <v>915.25599999999997</v>
      </c>
      <c r="AO106" s="2">
        <v>31.764999999999986</v>
      </c>
      <c r="AP106" s="2">
        <v>212.00106</v>
      </c>
      <c r="AQ106" s="65">
        <v>4</v>
      </c>
      <c r="AR106" s="65">
        <v>4</v>
      </c>
      <c r="AS106" s="65">
        <v>4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4</v>
      </c>
      <c r="BA106" s="65">
        <v>4</v>
      </c>
      <c r="BB106" s="65">
        <v>4</v>
      </c>
      <c r="BC106" s="65">
        <v>3</v>
      </c>
      <c r="BD106" s="65">
        <v>4</v>
      </c>
      <c r="BE106" s="65">
        <v>4</v>
      </c>
      <c r="BF106" s="65">
        <v>3</v>
      </c>
      <c r="BG106" s="65">
        <v>3</v>
      </c>
      <c r="BH106" s="65">
        <v>4</v>
      </c>
      <c r="BI106" s="65">
        <v>3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1</v>
      </c>
      <c r="BS106" s="65">
        <v>0</v>
      </c>
      <c r="BT106" s="65">
        <v>2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2</v>
      </c>
      <c r="CA106" s="65">
        <v>1</v>
      </c>
      <c r="CB106" s="65">
        <v>1</v>
      </c>
      <c r="CC106" s="65">
        <v>1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1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14</v>
      </c>
      <c r="CT106" s="65">
        <v>12</v>
      </c>
      <c r="CU106" s="65">
        <v>10</v>
      </c>
      <c r="CV106" s="65">
        <v>9</v>
      </c>
      <c r="CW106" s="65">
        <v>9</v>
      </c>
      <c r="CX106" s="65">
        <v>10</v>
      </c>
      <c r="CY106" s="65">
        <v>9</v>
      </c>
      <c r="CZ106" s="65">
        <v>10</v>
      </c>
      <c r="DA106" s="65">
        <v>8</v>
      </c>
      <c r="DB106" s="65">
        <v>12</v>
      </c>
      <c r="DC106" s="65">
        <v>11</v>
      </c>
      <c r="DD106" s="65">
        <v>15</v>
      </c>
      <c r="DE106" s="65">
        <v>11</v>
      </c>
      <c r="DF106" s="65">
        <v>12</v>
      </c>
      <c r="DG106" s="65">
        <v>13</v>
      </c>
      <c r="DH106" s="65">
        <v>10</v>
      </c>
      <c r="DI106" s="65">
        <v>12</v>
      </c>
      <c r="DJ106" s="65">
        <v>15</v>
      </c>
      <c r="DK106" s="65">
        <v>10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350</v>
      </c>
      <c r="DU106" s="2" t="s">
        <v>538</v>
      </c>
      <c r="DV106" s="2">
        <v>16</v>
      </c>
      <c r="DW106" s="2" t="s">
        <v>1</v>
      </c>
      <c r="DX106" s="2">
        <v>16</v>
      </c>
      <c r="DY106" s="78">
        <v>4</v>
      </c>
      <c r="DZ106" s="78">
        <v>3</v>
      </c>
      <c r="EA106" s="78">
        <v>3</v>
      </c>
      <c r="EB106" s="78">
        <v>3</v>
      </c>
      <c r="EC106" s="78">
        <v>3</v>
      </c>
      <c r="ED106" s="78">
        <v>3</v>
      </c>
      <c r="EE106" s="78">
        <v>3</v>
      </c>
      <c r="EF106" s="78">
        <v>4</v>
      </c>
      <c r="EG106" s="78">
        <v>2</v>
      </c>
      <c r="EH106" s="78">
        <v>3</v>
      </c>
      <c r="EI106" s="78">
        <v>3</v>
      </c>
      <c r="EJ106" s="78">
        <v>4</v>
      </c>
      <c r="EK106" s="78">
        <v>5</v>
      </c>
      <c r="EL106" s="78">
        <v>3</v>
      </c>
      <c r="EM106" s="78">
        <v>3</v>
      </c>
      <c r="EN106" s="78">
        <v>4</v>
      </c>
      <c r="EO106" s="78">
        <v>4</v>
      </c>
      <c r="EP106" s="78">
        <v>5</v>
      </c>
      <c r="EQ106" s="78">
        <v>2</v>
      </c>
      <c r="ER106" s="78">
        <v>3</v>
      </c>
      <c r="ES106" s="78">
        <v>3</v>
      </c>
      <c r="ET106" s="78">
        <v>2</v>
      </c>
      <c r="EU106" s="78">
        <v>3</v>
      </c>
      <c r="EV106" s="78">
        <v>3</v>
      </c>
      <c r="EW106" s="78">
        <v>3</v>
      </c>
      <c r="EX106" s="78">
        <v>3</v>
      </c>
      <c r="EY106" s="78">
        <v>3</v>
      </c>
      <c r="EZ106" s="78">
        <v>4</v>
      </c>
      <c r="FA106" s="78">
        <v>4</v>
      </c>
      <c r="FB106" s="78">
        <v>3</v>
      </c>
      <c r="FC106" s="78">
        <v>4</v>
      </c>
      <c r="FD106" s="78">
        <v>3</v>
      </c>
      <c r="FE106" s="78">
        <v>3</v>
      </c>
      <c r="FF106" s="78">
        <v>4</v>
      </c>
      <c r="FG106" s="78">
        <v>3</v>
      </c>
      <c r="FH106" s="78">
        <v>4</v>
      </c>
      <c r="FI106" s="78">
        <v>4</v>
      </c>
      <c r="FJ106" s="78">
        <v>3</v>
      </c>
      <c r="FK106" s="78">
        <v>2</v>
      </c>
      <c r="FL106" s="78">
        <v>3</v>
      </c>
      <c r="FM106" s="78">
        <v>3</v>
      </c>
      <c r="FN106" s="78">
        <v>3</v>
      </c>
      <c r="FO106" s="78">
        <v>3</v>
      </c>
      <c r="FP106" s="78">
        <v>4</v>
      </c>
      <c r="FQ106" s="78">
        <v>3</v>
      </c>
      <c r="FR106" s="78">
        <v>3</v>
      </c>
      <c r="FS106" s="78">
        <v>2</v>
      </c>
      <c r="FT106" s="78">
        <v>2</v>
      </c>
      <c r="FU106" s="78">
        <v>3</v>
      </c>
      <c r="FV106" s="78">
        <v>3</v>
      </c>
      <c r="FW106" s="78">
        <v>3</v>
      </c>
      <c r="FX106" s="78">
        <v>3</v>
      </c>
      <c r="FY106" s="78">
        <v>3</v>
      </c>
      <c r="FZ106" s="78">
        <v>3</v>
      </c>
      <c r="GA106" s="78">
        <v>4</v>
      </c>
      <c r="GB106" s="78">
        <v>3</v>
      </c>
      <c r="GC106" s="78">
        <v>5</v>
      </c>
      <c r="GD106" s="78">
        <v>5</v>
      </c>
      <c r="GE106" s="78">
        <v>3</v>
      </c>
      <c r="GF106" s="78">
        <v>2</v>
      </c>
      <c r="GG106" s="78">
        <v>3</v>
      </c>
      <c r="GH106" s="78">
        <v>2</v>
      </c>
      <c r="GI106" s="78">
        <v>4</v>
      </c>
      <c r="GJ106" s="78">
        <v>3</v>
      </c>
      <c r="GK106" s="78">
        <v>3</v>
      </c>
      <c r="GL106" s="78">
        <v>3</v>
      </c>
    </row>
    <row r="107" spans="1:200" x14ac:dyDescent="0.25">
      <c r="A107" s="2" t="s">
        <v>977</v>
      </c>
      <c r="B107" s="2" t="s">
        <v>431</v>
      </c>
      <c r="C107" s="2" t="s">
        <v>977</v>
      </c>
      <c r="D107" s="2">
        <v>9</v>
      </c>
      <c r="E107" s="2">
        <v>0</v>
      </c>
      <c r="F107" s="2">
        <v>17</v>
      </c>
      <c r="G107" s="2">
        <v>0</v>
      </c>
      <c r="H107" s="2">
        <v>9</v>
      </c>
      <c r="I107" s="2">
        <v>17</v>
      </c>
      <c r="J107" s="2">
        <v>63</v>
      </c>
      <c r="K107" s="2">
        <v>59</v>
      </c>
      <c r="L107" s="2">
        <v>61</v>
      </c>
      <c r="M107" s="2">
        <v>30</v>
      </c>
      <c r="N107" s="2">
        <v>0</v>
      </c>
      <c r="O107" s="2">
        <v>122</v>
      </c>
      <c r="P107" s="2">
        <v>183</v>
      </c>
      <c r="Q107" s="2">
        <v>213</v>
      </c>
      <c r="R107" s="2">
        <v>213</v>
      </c>
      <c r="S107" s="2">
        <v>63</v>
      </c>
      <c r="T107" s="2">
        <v>0.21052631578947389</v>
      </c>
      <c r="U107" s="2">
        <v>59</v>
      </c>
      <c r="V107" s="2">
        <v>-0.10526315789473717</v>
      </c>
      <c r="W107" s="2">
        <v>31</v>
      </c>
      <c r="X107" s="2">
        <v>0.11111111111111116</v>
      </c>
      <c r="Y107" s="2">
        <v>3</v>
      </c>
      <c r="Z107" s="2">
        <v>7</v>
      </c>
      <c r="AA107" s="2">
        <v>3</v>
      </c>
      <c r="AB107" s="2">
        <v>3</v>
      </c>
      <c r="AC107" s="2">
        <v>3</v>
      </c>
      <c r="AD107" s="2">
        <v>5</v>
      </c>
      <c r="AE107" s="2">
        <v>0</v>
      </c>
      <c r="AF107" s="2">
        <v>2</v>
      </c>
      <c r="AG107" s="2">
        <v>1</v>
      </c>
      <c r="AH107" s="2">
        <v>1</v>
      </c>
      <c r="AI107" s="2">
        <v>1</v>
      </c>
      <c r="AJ107" s="2">
        <v>1</v>
      </c>
      <c r="AK107" s="2">
        <v>1</v>
      </c>
      <c r="AL107" s="2">
        <v>17</v>
      </c>
      <c r="AM107" s="2">
        <v>952.85199999999998</v>
      </c>
      <c r="AN107" s="2">
        <v>839.92700000000002</v>
      </c>
      <c r="AO107" s="2">
        <v>112.92499999999995</v>
      </c>
      <c r="AP107" s="2">
        <v>213.00107</v>
      </c>
      <c r="AQ107" s="65">
        <v>4</v>
      </c>
      <c r="AR107" s="65">
        <v>4</v>
      </c>
      <c r="AS107" s="65">
        <v>4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4</v>
      </c>
      <c r="BA107" s="65">
        <v>4</v>
      </c>
      <c r="BB107" s="65">
        <v>4</v>
      </c>
      <c r="BC107" s="65">
        <v>3</v>
      </c>
      <c r="BD107" s="65">
        <v>4</v>
      </c>
      <c r="BE107" s="65">
        <v>4</v>
      </c>
      <c r="BF107" s="65">
        <v>3</v>
      </c>
      <c r="BG107" s="65">
        <v>3</v>
      </c>
      <c r="BH107" s="65">
        <v>4</v>
      </c>
      <c r="BI107" s="65">
        <v>3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1</v>
      </c>
      <c r="BV107" s="65">
        <v>0</v>
      </c>
      <c r="BW107" s="65">
        <v>1</v>
      </c>
      <c r="BX107" s="65">
        <v>0</v>
      </c>
      <c r="BY107" s="65">
        <v>0</v>
      </c>
      <c r="BZ107" s="65">
        <v>3</v>
      </c>
      <c r="CA107" s="65">
        <v>1</v>
      </c>
      <c r="CB107" s="65">
        <v>0</v>
      </c>
      <c r="CC107" s="65">
        <v>0</v>
      </c>
      <c r="CD107" s="65">
        <v>0</v>
      </c>
      <c r="CE107" s="65">
        <v>0</v>
      </c>
      <c r="CF107" s="65">
        <v>0</v>
      </c>
      <c r="CG107" s="65">
        <v>0</v>
      </c>
      <c r="CH107" s="65">
        <v>2</v>
      </c>
      <c r="CI107" s="65">
        <v>0</v>
      </c>
      <c r="CJ107" s="65">
        <v>1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14</v>
      </c>
      <c r="CT107" s="65">
        <v>13</v>
      </c>
      <c r="CU107" s="65">
        <v>12</v>
      </c>
      <c r="CV107" s="65">
        <v>10</v>
      </c>
      <c r="CW107" s="65">
        <v>10</v>
      </c>
      <c r="CX107" s="65">
        <v>8</v>
      </c>
      <c r="CY107" s="65">
        <v>9</v>
      </c>
      <c r="CZ107" s="65">
        <v>10</v>
      </c>
      <c r="DA107" s="65">
        <v>6</v>
      </c>
      <c r="DB107" s="65">
        <v>12</v>
      </c>
      <c r="DC107" s="65">
        <v>12</v>
      </c>
      <c r="DD107" s="65">
        <v>17</v>
      </c>
      <c r="DE107" s="65">
        <v>11</v>
      </c>
      <c r="DF107" s="65">
        <v>13</v>
      </c>
      <c r="DG107" s="65">
        <v>14</v>
      </c>
      <c r="DH107" s="65">
        <v>10</v>
      </c>
      <c r="DI107" s="65">
        <v>10</v>
      </c>
      <c r="DJ107" s="65">
        <v>14</v>
      </c>
      <c r="DK107" s="65">
        <v>8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210</v>
      </c>
      <c r="DU107" s="2" t="s">
        <v>540</v>
      </c>
      <c r="DV107" s="2">
        <v>17</v>
      </c>
      <c r="DW107" s="2" t="s">
        <v>16</v>
      </c>
      <c r="DX107" s="2">
        <v>1</v>
      </c>
      <c r="DY107" s="78">
        <v>3</v>
      </c>
      <c r="DZ107" s="78">
        <v>4</v>
      </c>
      <c r="EA107" s="78">
        <v>3</v>
      </c>
      <c r="EB107" s="78">
        <v>4</v>
      </c>
      <c r="EC107" s="78">
        <v>4</v>
      </c>
      <c r="ED107" s="78">
        <v>3</v>
      </c>
      <c r="EE107" s="78">
        <v>3</v>
      </c>
      <c r="EF107" s="78">
        <v>4</v>
      </c>
      <c r="EG107" s="78">
        <v>2</v>
      </c>
      <c r="EH107" s="78">
        <v>2</v>
      </c>
      <c r="EI107" s="78">
        <v>3</v>
      </c>
      <c r="EJ107" s="78">
        <v>4</v>
      </c>
      <c r="EK107" s="78">
        <v>4</v>
      </c>
      <c r="EL107" s="78">
        <v>3</v>
      </c>
      <c r="EM107" s="78">
        <v>4</v>
      </c>
      <c r="EN107" s="78">
        <v>3</v>
      </c>
      <c r="EO107" s="78">
        <v>3</v>
      </c>
      <c r="EP107" s="78">
        <v>4</v>
      </c>
      <c r="EQ107" s="78">
        <v>3</v>
      </c>
      <c r="ER107" s="78">
        <v>3</v>
      </c>
      <c r="ES107" s="78">
        <v>3</v>
      </c>
      <c r="ET107" s="78">
        <v>3</v>
      </c>
      <c r="EU107" s="78">
        <v>4</v>
      </c>
      <c r="EV107" s="78">
        <v>3</v>
      </c>
      <c r="EW107" s="78">
        <v>3</v>
      </c>
      <c r="EX107" s="78">
        <v>3</v>
      </c>
      <c r="EY107" s="78">
        <v>3</v>
      </c>
      <c r="EZ107" s="78">
        <v>2</v>
      </c>
      <c r="FA107" s="78">
        <v>4</v>
      </c>
      <c r="FB107" s="78">
        <v>3</v>
      </c>
      <c r="FC107" s="78">
        <v>4</v>
      </c>
      <c r="FD107" s="78">
        <v>3</v>
      </c>
      <c r="FE107" s="78">
        <v>4</v>
      </c>
      <c r="FF107" s="78">
        <v>3</v>
      </c>
      <c r="FG107" s="78">
        <v>3</v>
      </c>
      <c r="FH107" s="78">
        <v>3</v>
      </c>
      <c r="FI107" s="78">
        <v>3</v>
      </c>
      <c r="FJ107" s="78">
        <v>2</v>
      </c>
      <c r="FK107" s="78">
        <v>4</v>
      </c>
      <c r="FL107" s="78">
        <v>3</v>
      </c>
      <c r="FM107" s="78">
        <v>3</v>
      </c>
      <c r="FN107" s="78">
        <v>2</v>
      </c>
      <c r="FO107" s="78">
        <v>3</v>
      </c>
      <c r="FP107" s="78">
        <v>2</v>
      </c>
      <c r="FQ107" s="78">
        <v>3</v>
      </c>
      <c r="FR107" s="78">
        <v>3</v>
      </c>
      <c r="FS107" s="78">
        <v>2</v>
      </c>
      <c r="FT107" s="78">
        <v>3</v>
      </c>
      <c r="FU107" s="78">
        <v>3</v>
      </c>
      <c r="FV107" s="78">
        <v>5</v>
      </c>
      <c r="FW107" s="78">
        <v>4</v>
      </c>
      <c r="FX107" s="78">
        <v>3</v>
      </c>
      <c r="FY107" s="78">
        <v>3</v>
      </c>
      <c r="FZ107" s="78">
        <v>4</v>
      </c>
      <c r="GA107" s="78">
        <v>4</v>
      </c>
      <c r="GB107" s="78">
        <v>4</v>
      </c>
      <c r="GC107" s="78">
        <v>3</v>
      </c>
      <c r="GD107" s="78">
        <v>4</v>
      </c>
      <c r="GE107" s="78">
        <v>3</v>
      </c>
      <c r="GF107" s="78">
        <v>3</v>
      </c>
      <c r="GG107" s="78">
        <v>3</v>
      </c>
      <c r="GH107" s="78">
        <v>3</v>
      </c>
      <c r="GI107" s="78">
        <v>4</v>
      </c>
      <c r="GJ107" s="78">
        <v>3</v>
      </c>
      <c r="GK107" s="78">
        <v>4</v>
      </c>
      <c r="GL107" s="78">
        <v>3</v>
      </c>
    </row>
    <row r="108" spans="1:200" x14ac:dyDescent="0.25">
      <c r="A108" s="2" t="s">
        <v>978</v>
      </c>
      <c r="B108" s="2" t="s">
        <v>221</v>
      </c>
      <c r="C108" s="2" t="s">
        <v>978</v>
      </c>
      <c r="D108" s="2">
        <v>7</v>
      </c>
      <c r="E108" s="2">
        <v>0</v>
      </c>
      <c r="F108" s="2">
        <v>8</v>
      </c>
      <c r="G108" s="2">
        <v>5</v>
      </c>
      <c r="H108" s="2">
        <v>7</v>
      </c>
      <c r="I108" s="2">
        <v>13</v>
      </c>
      <c r="J108" s="2">
        <v>67</v>
      </c>
      <c r="K108" s="2">
        <v>58</v>
      </c>
      <c r="L108" s="2">
        <v>62</v>
      </c>
      <c r="M108" s="2">
        <v>29</v>
      </c>
      <c r="N108" s="2">
        <v>0</v>
      </c>
      <c r="O108" s="2">
        <v>125</v>
      </c>
      <c r="P108" s="2">
        <v>187</v>
      </c>
      <c r="Q108" s="2">
        <v>216</v>
      </c>
      <c r="R108" s="2">
        <v>216</v>
      </c>
      <c r="S108" s="2">
        <v>67</v>
      </c>
      <c r="T108" s="2">
        <v>0.47368421052631549</v>
      </c>
      <c r="U108" s="2">
        <v>58</v>
      </c>
      <c r="V108" s="2">
        <v>-0.21052631578947345</v>
      </c>
      <c r="W108" s="2">
        <v>29</v>
      </c>
      <c r="X108" s="2">
        <v>0</v>
      </c>
      <c r="Y108" s="2">
        <v>2</v>
      </c>
      <c r="Z108" s="2">
        <v>6</v>
      </c>
      <c r="AA108" s="2">
        <v>3</v>
      </c>
      <c r="AB108" s="2">
        <v>2</v>
      </c>
      <c r="AC108" s="2">
        <v>2</v>
      </c>
      <c r="AD108" s="2">
        <v>4</v>
      </c>
      <c r="AE108" s="2">
        <v>0</v>
      </c>
      <c r="AF108" s="2">
        <v>1</v>
      </c>
      <c r="AG108" s="2">
        <v>32</v>
      </c>
      <c r="AH108" s="2">
        <v>18</v>
      </c>
      <c r="AI108" s="2">
        <v>19</v>
      </c>
      <c r="AJ108" s="2">
        <v>17</v>
      </c>
      <c r="AK108" s="2">
        <v>17</v>
      </c>
      <c r="AL108" s="2">
        <v>18</v>
      </c>
      <c r="AM108" s="2">
        <v>929.52700000000004</v>
      </c>
      <c r="AN108" s="2">
        <v>881.25900000000001</v>
      </c>
      <c r="AO108" s="2">
        <v>48.268000000000029</v>
      </c>
      <c r="AP108" s="2">
        <v>216.00108</v>
      </c>
      <c r="AQ108" s="65">
        <v>4</v>
      </c>
      <c r="AR108" s="65">
        <v>4</v>
      </c>
      <c r="AS108" s="65">
        <v>4</v>
      </c>
      <c r="AT108" s="65">
        <v>3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4</v>
      </c>
      <c r="BA108" s="65">
        <v>4</v>
      </c>
      <c r="BB108" s="65">
        <v>4</v>
      </c>
      <c r="BC108" s="65">
        <v>3</v>
      </c>
      <c r="BD108" s="65">
        <v>4</v>
      </c>
      <c r="BE108" s="65">
        <v>4</v>
      </c>
      <c r="BF108" s="65">
        <v>3</v>
      </c>
      <c r="BG108" s="65">
        <v>3</v>
      </c>
      <c r="BH108" s="65">
        <v>4</v>
      </c>
      <c r="BI108" s="65">
        <v>3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1</v>
      </c>
      <c r="BS108" s="65">
        <v>0</v>
      </c>
      <c r="BT108" s="65">
        <v>0</v>
      </c>
      <c r="BU108" s="65">
        <v>1</v>
      </c>
      <c r="BV108" s="65">
        <v>0</v>
      </c>
      <c r="BW108" s="65">
        <v>1</v>
      </c>
      <c r="BX108" s="65">
        <v>0</v>
      </c>
      <c r="BY108" s="65">
        <v>0</v>
      </c>
      <c r="BZ108" s="65">
        <v>0</v>
      </c>
      <c r="CA108" s="65">
        <v>0</v>
      </c>
      <c r="CB108" s="65">
        <v>0</v>
      </c>
      <c r="CC108" s="65">
        <v>0</v>
      </c>
      <c r="CD108" s="65">
        <v>0</v>
      </c>
      <c r="CE108" s="65">
        <v>1</v>
      </c>
      <c r="CF108" s="65">
        <v>0</v>
      </c>
      <c r="CG108" s="65">
        <v>1</v>
      </c>
      <c r="CH108" s="65">
        <v>1</v>
      </c>
      <c r="CI108" s="65">
        <v>0</v>
      </c>
      <c r="CJ108" s="65">
        <v>1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13</v>
      </c>
      <c r="CT108" s="65">
        <v>12</v>
      </c>
      <c r="CU108" s="65">
        <v>12</v>
      </c>
      <c r="CV108" s="65">
        <v>10</v>
      </c>
      <c r="CW108" s="65">
        <v>9</v>
      </c>
      <c r="CX108" s="65">
        <v>8</v>
      </c>
      <c r="CY108" s="65">
        <v>9</v>
      </c>
      <c r="CZ108" s="65">
        <v>11</v>
      </c>
      <c r="DA108" s="65">
        <v>11</v>
      </c>
      <c r="DB108" s="65">
        <v>12</v>
      </c>
      <c r="DC108" s="65">
        <v>12</v>
      </c>
      <c r="DD108" s="65">
        <v>17</v>
      </c>
      <c r="DE108" s="65">
        <v>9</v>
      </c>
      <c r="DF108" s="65">
        <v>11</v>
      </c>
      <c r="DG108" s="65">
        <v>12</v>
      </c>
      <c r="DH108" s="65">
        <v>10</v>
      </c>
      <c r="DI108" s="65">
        <v>13</v>
      </c>
      <c r="DJ108" s="65">
        <v>17</v>
      </c>
      <c r="DK108" s="65">
        <v>8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681</v>
      </c>
      <c r="DU108" s="2" t="s">
        <v>538</v>
      </c>
      <c r="DV108" s="2">
        <v>18</v>
      </c>
      <c r="DW108" s="2" t="s">
        <v>1</v>
      </c>
      <c r="DX108" s="2">
        <v>17</v>
      </c>
      <c r="DY108" s="78">
        <v>5</v>
      </c>
      <c r="DZ108" s="78">
        <v>3</v>
      </c>
      <c r="EA108" s="78">
        <v>3</v>
      </c>
      <c r="EB108" s="78">
        <v>2</v>
      </c>
      <c r="EC108" s="78">
        <v>3</v>
      </c>
      <c r="ED108" s="78">
        <v>2</v>
      </c>
      <c r="EE108" s="78">
        <v>3</v>
      </c>
      <c r="EF108" s="78">
        <v>4</v>
      </c>
      <c r="EG108" s="78">
        <v>3</v>
      </c>
      <c r="EH108" s="78">
        <v>3</v>
      </c>
      <c r="EI108" s="78">
        <v>3</v>
      </c>
      <c r="EJ108" s="78">
        <v>5</v>
      </c>
      <c r="EK108" s="78">
        <v>3</v>
      </c>
      <c r="EL108" s="78">
        <v>3</v>
      </c>
      <c r="EM108" s="78">
        <v>3</v>
      </c>
      <c r="EN108" s="78">
        <v>5</v>
      </c>
      <c r="EO108" s="78">
        <v>6</v>
      </c>
      <c r="EP108" s="78">
        <v>5</v>
      </c>
      <c r="EQ108" s="78">
        <v>3</v>
      </c>
      <c r="ER108" s="78">
        <v>2</v>
      </c>
      <c r="ES108" s="78">
        <v>3</v>
      </c>
      <c r="ET108" s="78">
        <v>3</v>
      </c>
      <c r="EU108" s="78">
        <v>3</v>
      </c>
      <c r="EV108" s="78">
        <v>3</v>
      </c>
      <c r="EW108" s="78">
        <v>3</v>
      </c>
      <c r="EX108" s="78">
        <v>3</v>
      </c>
      <c r="EY108" s="78">
        <v>3</v>
      </c>
      <c r="EZ108" s="78">
        <v>4</v>
      </c>
      <c r="FA108" s="78">
        <v>3</v>
      </c>
      <c r="FB108" s="78">
        <v>3</v>
      </c>
      <c r="FC108" s="78">
        <v>4</v>
      </c>
      <c r="FD108" s="78">
        <v>3</v>
      </c>
      <c r="FE108" s="78">
        <v>2</v>
      </c>
      <c r="FF108" s="78">
        <v>3</v>
      </c>
      <c r="FG108" s="78">
        <v>3</v>
      </c>
      <c r="FH108" s="78">
        <v>4</v>
      </c>
      <c r="FI108" s="78">
        <v>4</v>
      </c>
      <c r="FJ108" s="78">
        <v>2</v>
      </c>
      <c r="FK108" s="78">
        <v>3</v>
      </c>
      <c r="FL108" s="78">
        <v>3</v>
      </c>
      <c r="FM108" s="78">
        <v>3</v>
      </c>
      <c r="FN108" s="78">
        <v>5</v>
      </c>
      <c r="FO108" s="78">
        <v>3</v>
      </c>
      <c r="FP108" s="78">
        <v>3</v>
      </c>
      <c r="FQ108" s="78">
        <v>3</v>
      </c>
      <c r="FR108" s="78">
        <v>4</v>
      </c>
      <c r="FS108" s="78">
        <v>4</v>
      </c>
      <c r="FT108" s="78">
        <v>3</v>
      </c>
      <c r="FU108" s="78">
        <v>3</v>
      </c>
      <c r="FV108" s="78">
        <v>4</v>
      </c>
      <c r="FW108" s="78">
        <v>3</v>
      </c>
      <c r="FX108" s="78">
        <v>3</v>
      </c>
      <c r="FY108" s="78">
        <v>3</v>
      </c>
      <c r="FZ108" s="78">
        <v>2</v>
      </c>
      <c r="GA108" s="78">
        <v>3</v>
      </c>
      <c r="GB108" s="78">
        <v>4</v>
      </c>
      <c r="GC108" s="78">
        <v>3</v>
      </c>
      <c r="GD108" s="78">
        <v>3</v>
      </c>
      <c r="GE108" s="78">
        <v>3</v>
      </c>
      <c r="GF108" s="78">
        <v>3</v>
      </c>
      <c r="GG108" s="78">
        <v>3</v>
      </c>
      <c r="GH108" s="78">
        <v>3</v>
      </c>
      <c r="GI108" s="78">
        <v>4</v>
      </c>
      <c r="GJ108" s="78">
        <v>3</v>
      </c>
      <c r="GK108" s="78">
        <v>3</v>
      </c>
      <c r="GL108" s="78">
        <v>4</v>
      </c>
    </row>
    <row r="109" spans="1:200" x14ac:dyDescent="0.25">
      <c r="A109" s="2" t="s">
        <v>979</v>
      </c>
      <c r="B109" s="2" t="s">
        <v>19</v>
      </c>
      <c r="C109" s="2" t="s">
        <v>979</v>
      </c>
      <c r="D109" s="2">
        <v>7</v>
      </c>
      <c r="E109" s="2">
        <v>0</v>
      </c>
      <c r="F109" s="2">
        <v>16</v>
      </c>
      <c r="G109" s="2">
        <v>2</v>
      </c>
      <c r="H109" s="2">
        <v>7</v>
      </c>
      <c r="I109" s="2">
        <v>18</v>
      </c>
      <c r="J109" s="2">
        <v>60</v>
      </c>
      <c r="K109" s="2">
        <v>65</v>
      </c>
      <c r="L109" s="2">
        <v>63</v>
      </c>
      <c r="M109" s="2">
        <v>30</v>
      </c>
      <c r="N109" s="2">
        <v>0</v>
      </c>
      <c r="O109" s="2">
        <v>125</v>
      </c>
      <c r="P109" s="2">
        <v>188</v>
      </c>
      <c r="Q109" s="2">
        <v>218</v>
      </c>
      <c r="R109" s="2">
        <v>218</v>
      </c>
      <c r="S109" s="2">
        <v>60</v>
      </c>
      <c r="T109" s="2">
        <v>-0.26315789473684204</v>
      </c>
      <c r="U109" s="2">
        <v>65</v>
      </c>
      <c r="V109" s="2">
        <v>0.10526315789473673</v>
      </c>
      <c r="W109" s="2">
        <v>30</v>
      </c>
      <c r="X109" s="2">
        <v>0</v>
      </c>
      <c r="Y109" s="2">
        <v>4</v>
      </c>
      <c r="Z109" s="2">
        <v>4</v>
      </c>
      <c r="AA109" s="2">
        <v>1</v>
      </c>
      <c r="AB109" s="2">
        <v>7</v>
      </c>
      <c r="AC109" s="2">
        <v>1</v>
      </c>
      <c r="AD109" s="2">
        <v>5</v>
      </c>
      <c r="AE109" s="2">
        <v>1</v>
      </c>
      <c r="AF109" s="2">
        <v>2</v>
      </c>
      <c r="AG109" s="2">
        <v>11</v>
      </c>
      <c r="AH109" s="2">
        <v>18</v>
      </c>
      <c r="AI109" s="2">
        <v>21</v>
      </c>
      <c r="AJ109" s="2">
        <v>18</v>
      </c>
      <c r="AK109" s="2">
        <v>18</v>
      </c>
      <c r="AL109" s="2">
        <v>19</v>
      </c>
      <c r="AM109" s="2">
        <v>923.69500000000005</v>
      </c>
      <c r="AN109" s="2">
        <v>891.28800000000001</v>
      </c>
      <c r="AO109" s="2">
        <v>32.407000000000039</v>
      </c>
      <c r="AP109" s="2">
        <v>218.00109</v>
      </c>
      <c r="AQ109" s="65">
        <v>4</v>
      </c>
      <c r="AR109" s="65">
        <v>4</v>
      </c>
      <c r="AS109" s="65">
        <v>4</v>
      </c>
      <c r="AT109" s="65">
        <v>3</v>
      </c>
      <c r="AU109" s="65">
        <v>3</v>
      </c>
      <c r="AV109" s="65">
        <v>3</v>
      </c>
      <c r="AW109" s="65">
        <v>3</v>
      </c>
      <c r="AX109" s="65">
        <v>3</v>
      </c>
      <c r="AY109" s="65">
        <v>3</v>
      </c>
      <c r="AZ109" s="65">
        <v>4</v>
      </c>
      <c r="BA109" s="65">
        <v>4</v>
      </c>
      <c r="BB109" s="65">
        <v>4</v>
      </c>
      <c r="BC109" s="65">
        <v>3</v>
      </c>
      <c r="BD109" s="65">
        <v>4</v>
      </c>
      <c r="BE109" s="65">
        <v>4</v>
      </c>
      <c r="BF109" s="65">
        <v>3</v>
      </c>
      <c r="BG109" s="65">
        <v>3</v>
      </c>
      <c r="BH109" s="65">
        <v>4</v>
      </c>
      <c r="BI109" s="65">
        <v>3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1</v>
      </c>
      <c r="CA109" s="65">
        <v>1</v>
      </c>
      <c r="CB109" s="65">
        <v>0</v>
      </c>
      <c r="CC109" s="65">
        <v>0</v>
      </c>
      <c r="CD109" s="65">
        <v>2</v>
      </c>
      <c r="CE109" s="65">
        <v>0</v>
      </c>
      <c r="CF109" s="65">
        <v>0</v>
      </c>
      <c r="CG109" s="65">
        <v>0</v>
      </c>
      <c r="CH109" s="65">
        <v>2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13</v>
      </c>
      <c r="CT109" s="65">
        <v>13</v>
      </c>
      <c r="CU109" s="65">
        <v>12</v>
      </c>
      <c r="CV109" s="65">
        <v>13</v>
      </c>
      <c r="CW109" s="65">
        <v>9</v>
      </c>
      <c r="CX109" s="65">
        <v>10</v>
      </c>
      <c r="CY109" s="65">
        <v>11</v>
      </c>
      <c r="CZ109" s="65">
        <v>11</v>
      </c>
      <c r="DA109" s="65">
        <v>8</v>
      </c>
      <c r="DB109" s="65">
        <v>11</v>
      </c>
      <c r="DC109" s="65">
        <v>12</v>
      </c>
      <c r="DD109" s="65">
        <v>16</v>
      </c>
      <c r="DE109" s="65">
        <v>7</v>
      </c>
      <c r="DF109" s="65">
        <v>14</v>
      </c>
      <c r="DG109" s="65">
        <v>12</v>
      </c>
      <c r="DH109" s="65">
        <v>10</v>
      </c>
      <c r="DI109" s="65">
        <v>10</v>
      </c>
      <c r="DJ109" s="65">
        <v>16</v>
      </c>
      <c r="DK109" s="65">
        <v>10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355</v>
      </c>
      <c r="DU109" s="2" t="s">
        <v>538</v>
      </c>
      <c r="DV109" s="2">
        <v>19</v>
      </c>
      <c r="DW109" s="2" t="s">
        <v>1</v>
      </c>
      <c r="DX109" s="2">
        <v>18</v>
      </c>
      <c r="DY109" s="78">
        <v>2</v>
      </c>
      <c r="DZ109" s="78">
        <v>3</v>
      </c>
      <c r="EA109" s="78">
        <v>3</v>
      </c>
      <c r="EB109" s="78">
        <v>5</v>
      </c>
      <c r="EC109" s="78">
        <v>3</v>
      </c>
      <c r="ED109" s="78">
        <v>4</v>
      </c>
      <c r="EE109" s="78">
        <v>4</v>
      </c>
      <c r="EF109" s="78">
        <v>3</v>
      </c>
      <c r="EG109" s="78">
        <v>2</v>
      </c>
      <c r="EH109" s="78">
        <v>3</v>
      </c>
      <c r="EI109" s="78">
        <v>3</v>
      </c>
      <c r="EJ109" s="78">
        <v>4</v>
      </c>
      <c r="EK109" s="78">
        <v>2</v>
      </c>
      <c r="EL109" s="78">
        <v>3</v>
      </c>
      <c r="EM109" s="78">
        <v>3</v>
      </c>
      <c r="EN109" s="78">
        <v>3</v>
      </c>
      <c r="EO109" s="78">
        <v>3</v>
      </c>
      <c r="EP109" s="78">
        <v>4</v>
      </c>
      <c r="EQ109" s="78">
        <v>3</v>
      </c>
      <c r="ER109" s="78">
        <v>4</v>
      </c>
      <c r="ES109" s="78">
        <v>3</v>
      </c>
      <c r="ET109" s="78">
        <v>3</v>
      </c>
      <c r="EU109" s="78">
        <v>4</v>
      </c>
      <c r="EV109" s="78">
        <v>3</v>
      </c>
      <c r="EW109" s="78">
        <v>3</v>
      </c>
      <c r="EX109" s="78">
        <v>4</v>
      </c>
      <c r="EY109" s="78">
        <v>4</v>
      </c>
      <c r="EZ109" s="78">
        <v>3</v>
      </c>
      <c r="FA109" s="78">
        <v>3</v>
      </c>
      <c r="FB109" s="78">
        <v>3</v>
      </c>
      <c r="FC109" s="78">
        <v>4</v>
      </c>
      <c r="FD109" s="78">
        <v>3</v>
      </c>
      <c r="FE109" s="78">
        <v>4</v>
      </c>
      <c r="FF109" s="78">
        <v>3</v>
      </c>
      <c r="FG109" s="78">
        <v>4</v>
      </c>
      <c r="FH109" s="78">
        <v>3</v>
      </c>
      <c r="FI109" s="78">
        <v>4</v>
      </c>
      <c r="FJ109" s="78">
        <v>3</v>
      </c>
      <c r="FK109" s="78">
        <v>4</v>
      </c>
      <c r="FL109" s="78">
        <v>4</v>
      </c>
      <c r="FM109" s="78">
        <v>3</v>
      </c>
      <c r="FN109" s="78">
        <v>4</v>
      </c>
      <c r="FO109" s="78">
        <v>3</v>
      </c>
      <c r="FP109" s="78">
        <v>3</v>
      </c>
      <c r="FQ109" s="78">
        <v>3</v>
      </c>
      <c r="FR109" s="78">
        <v>4</v>
      </c>
      <c r="FS109" s="78">
        <v>3</v>
      </c>
      <c r="FT109" s="78">
        <v>3</v>
      </c>
      <c r="FU109" s="78">
        <v>3</v>
      </c>
      <c r="FV109" s="78">
        <v>4</v>
      </c>
      <c r="FW109" s="78">
        <v>2</v>
      </c>
      <c r="FX109" s="78">
        <v>3</v>
      </c>
      <c r="FY109" s="78">
        <v>3</v>
      </c>
      <c r="FZ109" s="78">
        <v>3</v>
      </c>
      <c r="GA109" s="78">
        <v>4</v>
      </c>
      <c r="GB109" s="78">
        <v>3</v>
      </c>
      <c r="GC109" s="78">
        <v>4</v>
      </c>
      <c r="GD109" s="78">
        <v>3</v>
      </c>
      <c r="GE109" s="78">
        <v>3</v>
      </c>
      <c r="GF109" s="78">
        <v>3</v>
      </c>
      <c r="GG109" s="78">
        <v>2</v>
      </c>
      <c r="GH109" s="78">
        <v>3</v>
      </c>
      <c r="GI109" s="78">
        <v>4</v>
      </c>
      <c r="GJ109" s="78">
        <v>4</v>
      </c>
      <c r="GK109" s="78">
        <v>3</v>
      </c>
      <c r="GL109" s="78">
        <v>5</v>
      </c>
    </row>
    <row r="110" spans="1:200" x14ac:dyDescent="0.25">
      <c r="A110" s="2" t="s">
        <v>980</v>
      </c>
      <c r="B110" s="2" t="s">
        <v>355</v>
      </c>
      <c r="C110" s="2" t="s">
        <v>980</v>
      </c>
      <c r="D110" s="2">
        <v>3</v>
      </c>
      <c r="E110" s="2">
        <v>0</v>
      </c>
      <c r="F110" s="2">
        <v>15</v>
      </c>
      <c r="G110" s="2">
        <v>1</v>
      </c>
      <c r="H110" s="2">
        <v>3</v>
      </c>
      <c r="I110" s="2">
        <v>16</v>
      </c>
      <c r="J110" s="2">
        <v>63</v>
      </c>
      <c r="K110" s="2">
        <v>60</v>
      </c>
      <c r="L110" s="2">
        <v>62</v>
      </c>
      <c r="M110" s="2">
        <v>34</v>
      </c>
      <c r="N110" s="2">
        <v>0</v>
      </c>
      <c r="O110" s="2">
        <v>123</v>
      </c>
      <c r="P110" s="2">
        <v>185</v>
      </c>
      <c r="Q110" s="2">
        <v>219</v>
      </c>
      <c r="R110" s="2">
        <v>219</v>
      </c>
      <c r="S110" s="2">
        <v>63</v>
      </c>
      <c r="T110" s="2">
        <v>0.15789473684210531</v>
      </c>
      <c r="U110" s="2">
        <v>60</v>
      </c>
      <c r="V110" s="2">
        <v>-0.10526315789473673</v>
      </c>
      <c r="W110" s="2">
        <v>28</v>
      </c>
      <c r="X110" s="2">
        <v>-0.66666666666666652</v>
      </c>
      <c r="Y110" s="2">
        <v>0</v>
      </c>
      <c r="Z110" s="2">
        <v>4</v>
      </c>
      <c r="AA110" s="2">
        <v>2</v>
      </c>
      <c r="AB110" s="2">
        <v>3</v>
      </c>
      <c r="AC110" s="2">
        <v>1</v>
      </c>
      <c r="AD110" s="2">
        <v>4</v>
      </c>
      <c r="AE110" s="2">
        <v>0</v>
      </c>
      <c r="AF110" s="2">
        <v>5</v>
      </c>
      <c r="AG110" s="2">
        <v>18</v>
      </c>
      <c r="AH110" s="2">
        <v>17</v>
      </c>
      <c r="AI110" s="2">
        <v>18</v>
      </c>
      <c r="AJ110" s="2">
        <v>19</v>
      </c>
      <c r="AK110" s="2">
        <v>19</v>
      </c>
      <c r="AL110" s="2">
        <v>20</v>
      </c>
      <c r="AM110" s="2">
        <v>941.18899999999996</v>
      </c>
      <c r="AN110" s="2">
        <v>903.31899999999996</v>
      </c>
      <c r="AO110" s="2">
        <v>37.870000000000005</v>
      </c>
      <c r="AP110" s="2">
        <v>219.00110000000001</v>
      </c>
      <c r="AQ110" s="65">
        <v>4</v>
      </c>
      <c r="AR110" s="65">
        <v>4</v>
      </c>
      <c r="AS110" s="65">
        <v>4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4</v>
      </c>
      <c r="BA110" s="65">
        <v>4</v>
      </c>
      <c r="BB110" s="65">
        <v>4</v>
      </c>
      <c r="BC110" s="65">
        <v>3</v>
      </c>
      <c r="BD110" s="65">
        <v>4</v>
      </c>
      <c r="BE110" s="65">
        <v>4</v>
      </c>
      <c r="BF110" s="65">
        <v>3</v>
      </c>
      <c r="BG110" s="65">
        <v>3</v>
      </c>
      <c r="BH110" s="65">
        <v>4</v>
      </c>
      <c r="BI110" s="65">
        <v>3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1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1</v>
      </c>
      <c r="CA110" s="65">
        <v>0</v>
      </c>
      <c r="CB110" s="65">
        <v>1</v>
      </c>
      <c r="CC110" s="65">
        <v>0</v>
      </c>
      <c r="CD110" s="65">
        <v>0</v>
      </c>
      <c r="CE110" s="65">
        <v>0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14</v>
      </c>
      <c r="CT110" s="65">
        <v>12</v>
      </c>
      <c r="CU110" s="65">
        <v>12</v>
      </c>
      <c r="CV110" s="65">
        <v>10</v>
      </c>
      <c r="CW110" s="65">
        <v>9</v>
      </c>
      <c r="CX110" s="65">
        <v>9</v>
      </c>
      <c r="CY110" s="65">
        <v>10</v>
      </c>
      <c r="CZ110" s="65">
        <v>10</v>
      </c>
      <c r="DA110" s="65">
        <v>10</v>
      </c>
      <c r="DB110" s="65">
        <v>13</v>
      </c>
      <c r="DC110" s="65">
        <v>12</v>
      </c>
      <c r="DD110" s="65">
        <v>18</v>
      </c>
      <c r="DE110" s="65">
        <v>9</v>
      </c>
      <c r="DF110" s="65">
        <v>12</v>
      </c>
      <c r="DG110" s="65">
        <v>13</v>
      </c>
      <c r="DH110" s="65">
        <v>10</v>
      </c>
      <c r="DI110" s="65">
        <v>12</v>
      </c>
      <c r="DJ110" s="65">
        <v>14</v>
      </c>
      <c r="DK110" s="65">
        <v>10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19</v>
      </c>
      <c r="DU110" s="2" t="s">
        <v>538</v>
      </c>
      <c r="DV110" s="2">
        <v>20</v>
      </c>
      <c r="DW110" s="2" t="s">
        <v>1</v>
      </c>
      <c r="DX110" s="2">
        <v>19</v>
      </c>
      <c r="DY110" s="78">
        <v>3</v>
      </c>
      <c r="DZ110" s="78">
        <v>3</v>
      </c>
      <c r="EA110" s="78">
        <v>3</v>
      </c>
      <c r="EB110" s="78">
        <v>3</v>
      </c>
      <c r="EC110" s="78">
        <v>3</v>
      </c>
      <c r="ED110" s="78">
        <v>3</v>
      </c>
      <c r="EE110" s="78">
        <v>3</v>
      </c>
      <c r="EF110" s="78">
        <v>3</v>
      </c>
      <c r="EG110" s="78">
        <v>4</v>
      </c>
      <c r="EH110" s="78">
        <v>3</v>
      </c>
      <c r="EI110" s="78">
        <v>4</v>
      </c>
      <c r="EJ110" s="78">
        <v>5</v>
      </c>
      <c r="EK110" s="78">
        <v>3</v>
      </c>
      <c r="EL110" s="78">
        <v>3</v>
      </c>
      <c r="EM110" s="78">
        <v>3</v>
      </c>
      <c r="EN110" s="78">
        <v>4</v>
      </c>
      <c r="EO110" s="78">
        <v>4</v>
      </c>
      <c r="EP110" s="78">
        <v>3</v>
      </c>
      <c r="EQ110" s="78">
        <v>3</v>
      </c>
      <c r="ER110" s="78">
        <v>3</v>
      </c>
      <c r="ES110" s="78">
        <v>3</v>
      </c>
      <c r="ET110" s="78">
        <v>3</v>
      </c>
      <c r="EU110" s="78">
        <v>4</v>
      </c>
      <c r="EV110" s="78">
        <v>3</v>
      </c>
      <c r="EW110" s="78">
        <v>3</v>
      </c>
      <c r="EX110" s="78">
        <v>4</v>
      </c>
      <c r="EY110" s="78">
        <v>3</v>
      </c>
      <c r="EZ110" s="78">
        <v>2</v>
      </c>
      <c r="FA110" s="78">
        <v>3</v>
      </c>
      <c r="FB110" s="78">
        <v>2</v>
      </c>
      <c r="FC110" s="78">
        <v>4</v>
      </c>
      <c r="FD110" s="78">
        <v>3</v>
      </c>
      <c r="FE110" s="78">
        <v>3</v>
      </c>
      <c r="FF110" s="78">
        <v>4</v>
      </c>
      <c r="FG110" s="78">
        <v>3</v>
      </c>
      <c r="FH110" s="78">
        <v>4</v>
      </c>
      <c r="FI110" s="78">
        <v>3</v>
      </c>
      <c r="FJ110" s="78">
        <v>3</v>
      </c>
      <c r="FK110" s="78">
        <v>3</v>
      </c>
      <c r="FL110" s="78">
        <v>3</v>
      </c>
      <c r="FM110" s="78">
        <v>2</v>
      </c>
      <c r="FN110" s="78">
        <v>3</v>
      </c>
      <c r="FO110" s="78">
        <v>3</v>
      </c>
      <c r="FP110" s="78">
        <v>3</v>
      </c>
      <c r="FQ110" s="78">
        <v>3</v>
      </c>
      <c r="FR110" s="78">
        <v>4</v>
      </c>
      <c r="FS110" s="78">
        <v>4</v>
      </c>
      <c r="FT110" s="78">
        <v>3</v>
      </c>
      <c r="FU110" s="78">
        <v>3</v>
      </c>
      <c r="FV110" s="78">
        <v>4</v>
      </c>
      <c r="FW110" s="78">
        <v>3</v>
      </c>
      <c r="FX110" s="78">
        <v>3</v>
      </c>
      <c r="FY110" s="78">
        <v>3</v>
      </c>
      <c r="FZ110" s="78">
        <v>3</v>
      </c>
      <c r="GA110" s="78">
        <v>4</v>
      </c>
      <c r="GB110" s="78">
        <v>4</v>
      </c>
      <c r="GC110" s="78">
        <v>4</v>
      </c>
      <c r="GD110" s="78">
        <v>5</v>
      </c>
      <c r="GE110" s="78">
        <v>3</v>
      </c>
      <c r="GF110" s="78">
        <v>4</v>
      </c>
      <c r="GG110" s="78">
        <v>4</v>
      </c>
      <c r="GH110" s="78">
        <v>3</v>
      </c>
      <c r="GI110" s="78">
        <v>5</v>
      </c>
      <c r="GJ110" s="78">
        <v>3</v>
      </c>
      <c r="GK110" s="78">
        <v>3</v>
      </c>
      <c r="GL110" s="78">
        <v>4</v>
      </c>
    </row>
    <row r="111" spans="1:200" x14ac:dyDescent="0.25">
      <c r="A111" s="2" t="s">
        <v>981</v>
      </c>
      <c r="B111" s="2" t="s">
        <v>14</v>
      </c>
      <c r="C111" s="2" t="s">
        <v>980</v>
      </c>
      <c r="D111" s="2">
        <v>11</v>
      </c>
      <c r="E111" s="2">
        <v>0</v>
      </c>
      <c r="F111" s="2">
        <v>23</v>
      </c>
      <c r="G111" s="2">
        <v>1</v>
      </c>
      <c r="H111" s="2">
        <v>11</v>
      </c>
      <c r="I111" s="2">
        <v>24</v>
      </c>
      <c r="J111" s="2">
        <v>58</v>
      </c>
      <c r="K111" s="2">
        <v>60</v>
      </c>
      <c r="L111" s="2">
        <v>69</v>
      </c>
      <c r="M111" s="2">
        <v>32</v>
      </c>
      <c r="N111" s="2">
        <v>0</v>
      </c>
      <c r="O111" s="2">
        <v>118</v>
      </c>
      <c r="P111" s="2">
        <v>187</v>
      </c>
      <c r="Q111" s="2">
        <v>219</v>
      </c>
      <c r="R111" s="2">
        <v>219</v>
      </c>
      <c r="S111" s="2">
        <v>58</v>
      </c>
      <c r="T111" s="2">
        <v>-0.10526315789473673</v>
      </c>
      <c r="U111" s="2">
        <v>60</v>
      </c>
      <c r="V111" s="2">
        <v>-0.47368421052631593</v>
      </c>
      <c r="W111" s="2">
        <v>32</v>
      </c>
      <c r="X111" s="2">
        <v>0</v>
      </c>
      <c r="Y111" s="2">
        <v>6</v>
      </c>
      <c r="Z111" s="2">
        <v>5</v>
      </c>
      <c r="AA111" s="2">
        <v>4</v>
      </c>
      <c r="AB111" s="2">
        <v>5</v>
      </c>
      <c r="AC111" s="2">
        <v>1</v>
      </c>
      <c r="AD111" s="2">
        <v>11</v>
      </c>
      <c r="AE111" s="2">
        <v>0</v>
      </c>
      <c r="AF111" s="2">
        <v>3</v>
      </c>
      <c r="AG111" s="2">
        <v>7</v>
      </c>
      <c r="AH111" s="2">
        <v>9</v>
      </c>
      <c r="AI111" s="2">
        <v>19</v>
      </c>
      <c r="AJ111" s="2">
        <v>19</v>
      </c>
      <c r="AK111" s="2">
        <v>19</v>
      </c>
      <c r="AL111" s="2">
        <v>21</v>
      </c>
      <c r="AM111" s="2">
        <v>929.52700000000004</v>
      </c>
      <c r="AN111" s="2">
        <v>854.85699999999997</v>
      </c>
      <c r="AO111" s="2">
        <v>74.670000000000073</v>
      </c>
      <c r="AP111" s="2">
        <v>219.00111000000001</v>
      </c>
      <c r="AQ111" s="65">
        <v>4</v>
      </c>
      <c r="AR111" s="65">
        <v>4</v>
      </c>
      <c r="AS111" s="65">
        <v>4</v>
      </c>
      <c r="AT111" s="65">
        <v>3</v>
      </c>
      <c r="AU111" s="65">
        <v>3</v>
      </c>
      <c r="AV111" s="65">
        <v>3</v>
      </c>
      <c r="AW111" s="65">
        <v>3</v>
      </c>
      <c r="AX111" s="65">
        <v>3</v>
      </c>
      <c r="AY111" s="65">
        <v>3</v>
      </c>
      <c r="AZ111" s="65">
        <v>4</v>
      </c>
      <c r="BA111" s="65">
        <v>4</v>
      </c>
      <c r="BB111" s="65">
        <v>4</v>
      </c>
      <c r="BC111" s="65">
        <v>3</v>
      </c>
      <c r="BD111" s="65">
        <v>4</v>
      </c>
      <c r="BE111" s="65">
        <v>4</v>
      </c>
      <c r="BF111" s="65">
        <v>3</v>
      </c>
      <c r="BG111" s="65">
        <v>3</v>
      </c>
      <c r="BH111" s="65">
        <v>4</v>
      </c>
      <c r="BI111" s="65">
        <v>3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1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1</v>
      </c>
      <c r="BY111" s="65">
        <v>0</v>
      </c>
      <c r="BZ111" s="65">
        <v>2</v>
      </c>
      <c r="CA111" s="65">
        <v>0</v>
      </c>
      <c r="CB111" s="65">
        <v>0</v>
      </c>
      <c r="CC111" s="65">
        <v>1</v>
      </c>
      <c r="CD111" s="65">
        <v>2</v>
      </c>
      <c r="CE111" s="65">
        <v>1</v>
      </c>
      <c r="CF111" s="65">
        <v>0</v>
      </c>
      <c r="CG111" s="65">
        <v>0</v>
      </c>
      <c r="CH111" s="65">
        <v>2</v>
      </c>
      <c r="CI111" s="65">
        <v>0</v>
      </c>
      <c r="CJ111" s="65">
        <v>1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12</v>
      </c>
      <c r="CT111" s="65">
        <v>15</v>
      </c>
      <c r="CU111" s="65">
        <v>15</v>
      </c>
      <c r="CV111" s="65">
        <v>9</v>
      </c>
      <c r="CW111" s="65">
        <v>10</v>
      </c>
      <c r="CX111" s="65">
        <v>10</v>
      </c>
      <c r="CY111" s="65">
        <v>9</v>
      </c>
      <c r="CZ111" s="65">
        <v>11</v>
      </c>
      <c r="DA111" s="65">
        <v>8</v>
      </c>
      <c r="DB111" s="65">
        <v>15</v>
      </c>
      <c r="DC111" s="65">
        <v>13</v>
      </c>
      <c r="DD111" s="65">
        <v>17</v>
      </c>
      <c r="DE111" s="65">
        <v>7</v>
      </c>
      <c r="DF111" s="65">
        <v>12</v>
      </c>
      <c r="DG111" s="65">
        <v>13</v>
      </c>
      <c r="DH111" s="65">
        <v>10</v>
      </c>
      <c r="DI111" s="65">
        <v>10</v>
      </c>
      <c r="DJ111" s="65">
        <v>14</v>
      </c>
      <c r="DK111" s="65">
        <v>9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201</v>
      </c>
      <c r="DU111" s="2" t="s">
        <v>538</v>
      </c>
      <c r="DV111" s="2">
        <v>20</v>
      </c>
      <c r="DW111" s="2" t="s">
        <v>1</v>
      </c>
      <c r="DX111" s="2">
        <v>19</v>
      </c>
      <c r="DY111" s="78">
        <v>3</v>
      </c>
      <c r="DZ111" s="78">
        <v>4</v>
      </c>
      <c r="EA111" s="78">
        <v>4</v>
      </c>
      <c r="EB111" s="78">
        <v>3</v>
      </c>
      <c r="EC111" s="78">
        <v>3</v>
      </c>
      <c r="ED111" s="78">
        <v>4</v>
      </c>
      <c r="EE111" s="78">
        <v>3</v>
      </c>
      <c r="EF111" s="78">
        <v>4</v>
      </c>
      <c r="EG111" s="78">
        <v>2</v>
      </c>
      <c r="EH111" s="78">
        <v>4</v>
      </c>
      <c r="EI111" s="78">
        <v>3</v>
      </c>
      <c r="EJ111" s="78">
        <v>3</v>
      </c>
      <c r="EK111" s="78">
        <v>2</v>
      </c>
      <c r="EL111" s="78">
        <v>2</v>
      </c>
      <c r="EM111" s="78">
        <v>3</v>
      </c>
      <c r="EN111" s="78">
        <v>3</v>
      </c>
      <c r="EO111" s="78">
        <v>3</v>
      </c>
      <c r="EP111" s="78">
        <v>3</v>
      </c>
      <c r="EQ111" s="78">
        <v>2</v>
      </c>
      <c r="ER111" s="78">
        <v>4</v>
      </c>
      <c r="ES111" s="78">
        <v>4</v>
      </c>
      <c r="ET111" s="78">
        <v>3</v>
      </c>
      <c r="EU111" s="78">
        <v>3</v>
      </c>
      <c r="EV111" s="78">
        <v>3</v>
      </c>
      <c r="EW111" s="78">
        <v>3</v>
      </c>
      <c r="EX111" s="78">
        <v>2</v>
      </c>
      <c r="EY111" s="78">
        <v>3</v>
      </c>
      <c r="EZ111" s="78">
        <v>2</v>
      </c>
      <c r="FA111" s="78">
        <v>3</v>
      </c>
      <c r="FB111" s="78">
        <v>3</v>
      </c>
      <c r="FC111" s="78">
        <v>5</v>
      </c>
      <c r="FD111" s="78">
        <v>2</v>
      </c>
      <c r="FE111" s="78">
        <v>4</v>
      </c>
      <c r="FF111" s="78">
        <v>3</v>
      </c>
      <c r="FG111" s="78">
        <v>3</v>
      </c>
      <c r="FH111" s="78">
        <v>3</v>
      </c>
      <c r="FI111" s="78">
        <v>4</v>
      </c>
      <c r="FJ111" s="78">
        <v>3</v>
      </c>
      <c r="FK111" s="78">
        <v>2</v>
      </c>
      <c r="FL111" s="78">
        <v>4</v>
      </c>
      <c r="FM111" s="78">
        <v>3</v>
      </c>
      <c r="FN111" s="78">
        <v>3</v>
      </c>
      <c r="FO111" s="78">
        <v>4</v>
      </c>
      <c r="FP111" s="78">
        <v>3</v>
      </c>
      <c r="FQ111" s="78">
        <v>4</v>
      </c>
      <c r="FR111" s="78">
        <v>4</v>
      </c>
      <c r="FS111" s="78">
        <v>4</v>
      </c>
      <c r="FT111" s="78">
        <v>4</v>
      </c>
      <c r="FU111" s="78">
        <v>4</v>
      </c>
      <c r="FV111" s="78">
        <v>5</v>
      </c>
      <c r="FW111" s="78">
        <v>3</v>
      </c>
      <c r="FX111" s="78">
        <v>3</v>
      </c>
      <c r="FY111" s="78">
        <v>4</v>
      </c>
      <c r="FZ111" s="78">
        <v>4</v>
      </c>
      <c r="GA111" s="78">
        <v>4</v>
      </c>
      <c r="GB111" s="78">
        <v>3</v>
      </c>
      <c r="GC111" s="78">
        <v>4</v>
      </c>
      <c r="GD111" s="78">
        <v>3</v>
      </c>
      <c r="GE111" s="78">
        <v>3</v>
      </c>
      <c r="GF111" s="78">
        <v>5</v>
      </c>
      <c r="GG111" s="78">
        <v>4</v>
      </c>
      <c r="GH111" s="78">
        <v>3</v>
      </c>
      <c r="GI111" s="78">
        <v>4</v>
      </c>
      <c r="GJ111" s="78">
        <v>3</v>
      </c>
      <c r="GK111" s="78">
        <v>3</v>
      </c>
      <c r="GL111" s="78">
        <v>4</v>
      </c>
    </row>
    <row r="112" spans="1:200" x14ac:dyDescent="0.25">
      <c r="A112" s="2" t="s">
        <v>982</v>
      </c>
      <c r="B112" s="2" t="s">
        <v>2</v>
      </c>
      <c r="C112" s="2" t="s">
        <v>982</v>
      </c>
      <c r="D112" s="2">
        <v>7</v>
      </c>
      <c r="E112" s="2">
        <v>0</v>
      </c>
      <c r="F112" s="2">
        <v>17</v>
      </c>
      <c r="G112" s="2">
        <v>3</v>
      </c>
      <c r="H112" s="2">
        <v>7</v>
      </c>
      <c r="I112" s="2">
        <v>20</v>
      </c>
      <c r="J112" s="2">
        <v>60</v>
      </c>
      <c r="K112" s="2">
        <v>67</v>
      </c>
      <c r="L112" s="2">
        <v>64</v>
      </c>
      <c r="M112" s="2">
        <v>30</v>
      </c>
      <c r="N112" s="2">
        <v>0</v>
      </c>
      <c r="O112" s="2">
        <v>127</v>
      </c>
      <c r="P112" s="2">
        <v>191</v>
      </c>
      <c r="Q112" s="2">
        <v>221</v>
      </c>
      <c r="R112" s="2">
        <v>221</v>
      </c>
      <c r="S112" s="2">
        <v>60</v>
      </c>
      <c r="T112" s="2">
        <v>-0.36842105263157876</v>
      </c>
      <c r="U112" s="2">
        <v>67</v>
      </c>
      <c r="V112" s="2">
        <v>0.15789473684210531</v>
      </c>
      <c r="W112" s="2">
        <v>34</v>
      </c>
      <c r="X112" s="2">
        <v>0.4444444444444442</v>
      </c>
      <c r="Y112" s="2">
        <v>3</v>
      </c>
      <c r="Z112" s="2">
        <v>4</v>
      </c>
      <c r="AA112" s="2">
        <v>2</v>
      </c>
      <c r="AB112" s="2">
        <v>8</v>
      </c>
      <c r="AC112" s="2">
        <v>2</v>
      </c>
      <c r="AD112" s="2">
        <v>6</v>
      </c>
      <c r="AE112" s="2">
        <v>0</v>
      </c>
      <c r="AF112" s="2">
        <v>2</v>
      </c>
      <c r="AG112" s="2">
        <v>11</v>
      </c>
      <c r="AH112" s="2">
        <v>22</v>
      </c>
      <c r="AI112" s="2">
        <v>22</v>
      </c>
      <c r="AJ112" s="2">
        <v>21</v>
      </c>
      <c r="AK112" s="2">
        <v>21</v>
      </c>
      <c r="AL112" s="2">
        <v>22</v>
      </c>
      <c r="AM112" s="2">
        <v>906.20100000000002</v>
      </c>
      <c r="AN112" s="2">
        <v>876.90899999999999</v>
      </c>
      <c r="AO112" s="2">
        <v>29.29200000000003</v>
      </c>
      <c r="AP112" s="2">
        <v>221.00111999999999</v>
      </c>
      <c r="AQ112" s="65">
        <v>4</v>
      </c>
      <c r="AR112" s="65">
        <v>4</v>
      </c>
      <c r="AS112" s="65">
        <v>4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4</v>
      </c>
      <c r="BA112" s="65">
        <v>4</v>
      </c>
      <c r="BB112" s="65">
        <v>4</v>
      </c>
      <c r="BC112" s="65">
        <v>3</v>
      </c>
      <c r="BD112" s="65">
        <v>4</v>
      </c>
      <c r="BE112" s="65">
        <v>4</v>
      </c>
      <c r="BF112" s="65">
        <v>3</v>
      </c>
      <c r="BG112" s="65">
        <v>3</v>
      </c>
      <c r="BH112" s="65">
        <v>4</v>
      </c>
      <c r="BI112" s="65">
        <v>3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0</v>
      </c>
      <c r="BU112" s="65">
        <v>1</v>
      </c>
      <c r="BV112" s="65">
        <v>0</v>
      </c>
      <c r="BW112" s="65">
        <v>0</v>
      </c>
      <c r="BX112" s="65">
        <v>0</v>
      </c>
      <c r="BY112" s="65">
        <v>0</v>
      </c>
      <c r="BZ112" s="65">
        <v>0</v>
      </c>
      <c r="CA112" s="65">
        <v>0</v>
      </c>
      <c r="CB112" s="65">
        <v>0</v>
      </c>
      <c r="CC112" s="65">
        <v>0</v>
      </c>
      <c r="CD112" s="65">
        <v>0</v>
      </c>
      <c r="CE112" s="65">
        <v>0</v>
      </c>
      <c r="CF112" s="65">
        <v>0</v>
      </c>
      <c r="CG112" s="65">
        <v>1</v>
      </c>
      <c r="CH112" s="65">
        <v>2</v>
      </c>
      <c r="CI112" s="65">
        <v>0</v>
      </c>
      <c r="CJ112" s="65">
        <v>2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14</v>
      </c>
      <c r="CT112" s="65">
        <v>15</v>
      </c>
      <c r="CU112" s="65">
        <v>14</v>
      </c>
      <c r="CV112" s="65">
        <v>9</v>
      </c>
      <c r="CW112" s="65">
        <v>9</v>
      </c>
      <c r="CX112" s="65">
        <v>11</v>
      </c>
      <c r="CY112" s="65">
        <v>9</v>
      </c>
      <c r="CZ112" s="65">
        <v>12</v>
      </c>
      <c r="DA112" s="65">
        <v>9</v>
      </c>
      <c r="DB112" s="65">
        <v>12</v>
      </c>
      <c r="DC112" s="65">
        <v>14</v>
      </c>
      <c r="DD112" s="65">
        <v>18</v>
      </c>
      <c r="DE112" s="65">
        <v>9</v>
      </c>
      <c r="DF112" s="65">
        <v>15</v>
      </c>
      <c r="DG112" s="65">
        <v>13</v>
      </c>
      <c r="DH112" s="65">
        <v>9</v>
      </c>
      <c r="DI112" s="65">
        <v>10</v>
      </c>
      <c r="DJ112" s="65">
        <v>12</v>
      </c>
      <c r="DK112" s="65">
        <v>7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682</v>
      </c>
      <c r="DU112" s="2" t="s">
        <v>538</v>
      </c>
      <c r="DV112" s="2">
        <v>22</v>
      </c>
      <c r="DW112" s="2" t="s">
        <v>1</v>
      </c>
      <c r="DX112" s="2">
        <v>21</v>
      </c>
      <c r="DY112" s="78">
        <v>4</v>
      </c>
      <c r="DZ112" s="78">
        <v>4</v>
      </c>
      <c r="EA112" s="78">
        <v>3</v>
      </c>
      <c r="EB112" s="78">
        <v>3</v>
      </c>
      <c r="EC112" s="78">
        <v>3</v>
      </c>
      <c r="ED112" s="78">
        <v>3</v>
      </c>
      <c r="EE112" s="78">
        <v>3</v>
      </c>
      <c r="EF112" s="78">
        <v>4</v>
      </c>
      <c r="EG112" s="78">
        <v>3</v>
      </c>
      <c r="EH112" s="78">
        <v>3</v>
      </c>
      <c r="EI112" s="78">
        <v>3</v>
      </c>
      <c r="EJ112" s="78">
        <v>4</v>
      </c>
      <c r="EK112" s="78">
        <v>3</v>
      </c>
      <c r="EL112" s="78">
        <v>4</v>
      </c>
      <c r="EM112" s="78">
        <v>3</v>
      </c>
      <c r="EN112" s="78">
        <v>2</v>
      </c>
      <c r="EO112" s="78">
        <v>3</v>
      </c>
      <c r="EP112" s="78">
        <v>3</v>
      </c>
      <c r="EQ112" s="78">
        <v>2</v>
      </c>
      <c r="ER112" s="78">
        <v>2</v>
      </c>
      <c r="ES112" s="78">
        <v>4</v>
      </c>
      <c r="ET112" s="78">
        <v>3</v>
      </c>
      <c r="EU112" s="78">
        <v>4</v>
      </c>
      <c r="EV112" s="78">
        <v>3</v>
      </c>
      <c r="EW112" s="78">
        <v>4</v>
      </c>
      <c r="EX112" s="78">
        <v>3</v>
      </c>
      <c r="EY112" s="78">
        <v>5</v>
      </c>
      <c r="EZ112" s="78">
        <v>3</v>
      </c>
      <c r="FA112" s="78">
        <v>3</v>
      </c>
      <c r="FB112" s="78">
        <v>3</v>
      </c>
      <c r="FC112" s="78">
        <v>6</v>
      </c>
      <c r="FD112" s="78">
        <v>3</v>
      </c>
      <c r="FE112" s="78">
        <v>4</v>
      </c>
      <c r="FF112" s="78">
        <v>4</v>
      </c>
      <c r="FG112" s="78">
        <v>4</v>
      </c>
      <c r="FH112" s="78">
        <v>4</v>
      </c>
      <c r="FI112" s="78">
        <v>3</v>
      </c>
      <c r="FJ112" s="78">
        <v>2</v>
      </c>
      <c r="FK112" s="78">
        <v>5</v>
      </c>
      <c r="FL112" s="78">
        <v>4</v>
      </c>
      <c r="FM112" s="78">
        <v>4</v>
      </c>
      <c r="FN112" s="78">
        <v>2</v>
      </c>
      <c r="FO112" s="78">
        <v>3</v>
      </c>
      <c r="FP112" s="78">
        <v>4</v>
      </c>
      <c r="FQ112" s="78">
        <v>3</v>
      </c>
      <c r="FR112" s="78">
        <v>3</v>
      </c>
      <c r="FS112" s="78">
        <v>3</v>
      </c>
      <c r="FT112" s="78">
        <v>3</v>
      </c>
      <c r="FU112" s="78">
        <v>4</v>
      </c>
      <c r="FV112" s="78">
        <v>4</v>
      </c>
      <c r="FW112" s="78">
        <v>3</v>
      </c>
      <c r="FX112" s="78">
        <v>4</v>
      </c>
      <c r="FY112" s="78">
        <v>3</v>
      </c>
      <c r="FZ112" s="78">
        <v>3</v>
      </c>
      <c r="GA112" s="78">
        <v>3</v>
      </c>
      <c r="GB112" s="78">
        <v>3</v>
      </c>
      <c r="GC112" s="78">
        <v>3</v>
      </c>
      <c r="GD112" s="78">
        <v>3</v>
      </c>
      <c r="GE112" s="78">
        <v>3</v>
      </c>
      <c r="GF112" s="78">
        <v>4</v>
      </c>
      <c r="GG112" s="78">
        <v>3</v>
      </c>
      <c r="GH112" s="78">
        <v>4</v>
      </c>
      <c r="GI112" s="78">
        <v>4</v>
      </c>
      <c r="GJ112" s="78">
        <v>3</v>
      </c>
      <c r="GK112" s="78">
        <v>3</v>
      </c>
      <c r="GL112" s="78">
        <v>3</v>
      </c>
    </row>
    <row r="113" spans="1:194" x14ac:dyDescent="0.25">
      <c r="A113" s="2" t="s">
        <v>983</v>
      </c>
      <c r="B113" s="2" t="s">
        <v>466</v>
      </c>
      <c r="C113" s="2" t="s">
        <v>983</v>
      </c>
      <c r="D113" s="2">
        <v>8</v>
      </c>
      <c r="E113" s="2">
        <v>0</v>
      </c>
      <c r="F113" s="2">
        <v>14</v>
      </c>
      <c r="G113" s="2">
        <v>6</v>
      </c>
      <c r="H113" s="2">
        <v>8</v>
      </c>
      <c r="I113" s="2">
        <v>20</v>
      </c>
      <c r="J113" s="2">
        <v>65</v>
      </c>
      <c r="K113" s="2">
        <v>71</v>
      </c>
      <c r="L113" s="2">
        <v>58</v>
      </c>
      <c r="M113" s="2">
        <v>29</v>
      </c>
      <c r="N113" s="2">
        <v>0</v>
      </c>
      <c r="O113" s="2">
        <v>136</v>
      </c>
      <c r="P113" s="2">
        <v>194</v>
      </c>
      <c r="Q113" s="2">
        <v>223</v>
      </c>
      <c r="R113" s="2">
        <v>223</v>
      </c>
      <c r="S113" s="2">
        <v>65</v>
      </c>
      <c r="T113" s="2">
        <v>-0.31578947368421062</v>
      </c>
      <c r="U113" s="2">
        <v>71</v>
      </c>
      <c r="V113" s="2">
        <v>0.68421052631578938</v>
      </c>
      <c r="W113" s="2">
        <v>30</v>
      </c>
      <c r="X113" s="2">
        <v>0.11111111111111116</v>
      </c>
      <c r="Y113" s="2">
        <v>1</v>
      </c>
      <c r="Z113" s="2">
        <v>6</v>
      </c>
      <c r="AA113" s="2">
        <v>0</v>
      </c>
      <c r="AB113" s="2">
        <v>9</v>
      </c>
      <c r="AC113" s="2">
        <v>4</v>
      </c>
      <c r="AD113" s="2">
        <v>2</v>
      </c>
      <c r="AE113" s="2">
        <v>3</v>
      </c>
      <c r="AF113" s="2">
        <v>3</v>
      </c>
      <c r="AG113" s="2">
        <v>26</v>
      </c>
      <c r="AH113" s="2">
        <v>37</v>
      </c>
      <c r="AI113" s="2">
        <v>24</v>
      </c>
      <c r="AJ113" s="2">
        <v>22</v>
      </c>
      <c r="AK113" s="2">
        <v>22</v>
      </c>
      <c r="AL113" s="2">
        <v>23</v>
      </c>
      <c r="AM113" s="2">
        <v>888.70699999999999</v>
      </c>
      <c r="AN113" s="2">
        <v>834</v>
      </c>
      <c r="AO113" s="2">
        <v>54.706999999999994</v>
      </c>
      <c r="AP113" s="2">
        <v>223.00112999999999</v>
      </c>
      <c r="AQ113" s="65">
        <v>4</v>
      </c>
      <c r="AR113" s="65">
        <v>4</v>
      </c>
      <c r="AS113" s="65">
        <v>4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4</v>
      </c>
      <c r="BA113" s="65">
        <v>4</v>
      </c>
      <c r="BB113" s="65">
        <v>4</v>
      </c>
      <c r="BC113" s="65">
        <v>3</v>
      </c>
      <c r="BD113" s="65">
        <v>4</v>
      </c>
      <c r="BE113" s="65">
        <v>4</v>
      </c>
      <c r="BF113" s="65">
        <v>3</v>
      </c>
      <c r="BG113" s="65">
        <v>3</v>
      </c>
      <c r="BH113" s="65">
        <v>4</v>
      </c>
      <c r="BI113" s="65">
        <v>3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1</v>
      </c>
      <c r="BU113" s="65">
        <v>1</v>
      </c>
      <c r="BV113" s="65">
        <v>1</v>
      </c>
      <c r="BW113" s="65">
        <v>0</v>
      </c>
      <c r="BX113" s="65">
        <v>0</v>
      </c>
      <c r="BY113" s="65">
        <v>0</v>
      </c>
      <c r="BZ113" s="65">
        <v>0</v>
      </c>
      <c r="CA113" s="65">
        <v>0</v>
      </c>
      <c r="CB113" s="65">
        <v>1</v>
      </c>
      <c r="CC113" s="65">
        <v>0</v>
      </c>
      <c r="CD113" s="65">
        <v>0</v>
      </c>
      <c r="CE113" s="65">
        <v>1</v>
      </c>
      <c r="CF113" s="65">
        <v>1</v>
      </c>
      <c r="CG113" s="65">
        <v>0</v>
      </c>
      <c r="CH113" s="65">
        <v>1</v>
      </c>
      <c r="CI113" s="65">
        <v>0</v>
      </c>
      <c r="CJ113" s="65">
        <v>1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15</v>
      </c>
      <c r="CT113" s="65">
        <v>15</v>
      </c>
      <c r="CU113" s="65">
        <v>11</v>
      </c>
      <c r="CV113" s="65">
        <v>10</v>
      </c>
      <c r="CW113" s="65">
        <v>8</v>
      </c>
      <c r="CX113" s="65">
        <v>12</v>
      </c>
      <c r="CY113" s="65">
        <v>10</v>
      </c>
      <c r="CZ113" s="65">
        <v>12</v>
      </c>
      <c r="DA113" s="65">
        <v>10</v>
      </c>
      <c r="DB113" s="65">
        <v>12</v>
      </c>
      <c r="DC113" s="65">
        <v>11</v>
      </c>
      <c r="DD113" s="65">
        <v>18</v>
      </c>
      <c r="DE113" s="65">
        <v>10</v>
      </c>
      <c r="DF113" s="65">
        <v>12</v>
      </c>
      <c r="DG113" s="65">
        <v>11</v>
      </c>
      <c r="DH113" s="65">
        <v>11</v>
      </c>
      <c r="DI113" s="65">
        <v>12</v>
      </c>
      <c r="DJ113" s="65">
        <v>14</v>
      </c>
      <c r="DK113" s="65">
        <v>9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213</v>
      </c>
      <c r="DU113" s="2" t="s">
        <v>538</v>
      </c>
      <c r="DV113" s="2">
        <v>23</v>
      </c>
      <c r="DW113" s="2" t="s">
        <v>1</v>
      </c>
      <c r="DX113" s="2">
        <v>22</v>
      </c>
      <c r="DY113" s="78">
        <v>3</v>
      </c>
      <c r="DZ113" s="78">
        <v>3</v>
      </c>
      <c r="EA113" s="78">
        <v>3</v>
      </c>
      <c r="EB113" s="78">
        <v>3</v>
      </c>
      <c r="EC113" s="78">
        <v>2</v>
      </c>
      <c r="ED113" s="78">
        <v>5</v>
      </c>
      <c r="EE113" s="78">
        <v>4</v>
      </c>
      <c r="EF113" s="78">
        <v>4</v>
      </c>
      <c r="EG113" s="78">
        <v>3</v>
      </c>
      <c r="EH113" s="78">
        <v>3</v>
      </c>
      <c r="EI113" s="78">
        <v>3</v>
      </c>
      <c r="EJ113" s="78">
        <v>4</v>
      </c>
      <c r="EK113" s="78">
        <v>3</v>
      </c>
      <c r="EL113" s="78">
        <v>3</v>
      </c>
      <c r="EM113" s="78">
        <v>3</v>
      </c>
      <c r="EN113" s="78">
        <v>3</v>
      </c>
      <c r="EO113" s="78">
        <v>5</v>
      </c>
      <c r="EP113" s="78">
        <v>4</v>
      </c>
      <c r="EQ113" s="78">
        <v>4</v>
      </c>
      <c r="ER113" s="78">
        <v>4</v>
      </c>
      <c r="ES113" s="78">
        <v>4</v>
      </c>
      <c r="ET113" s="78">
        <v>3</v>
      </c>
      <c r="EU113" s="78">
        <v>5</v>
      </c>
      <c r="EV113" s="78">
        <v>3</v>
      </c>
      <c r="EW113" s="78">
        <v>4</v>
      </c>
      <c r="EX113" s="78">
        <v>3</v>
      </c>
      <c r="EY113" s="78">
        <v>5</v>
      </c>
      <c r="EZ113" s="78">
        <v>4</v>
      </c>
      <c r="FA113" s="78">
        <v>3</v>
      </c>
      <c r="FB113" s="78">
        <v>3</v>
      </c>
      <c r="FC113" s="78">
        <v>4</v>
      </c>
      <c r="FD113" s="78">
        <v>4</v>
      </c>
      <c r="FE113" s="78">
        <v>4</v>
      </c>
      <c r="FF113" s="78">
        <v>3</v>
      </c>
      <c r="FG113" s="78">
        <v>5</v>
      </c>
      <c r="FH113" s="78">
        <v>4</v>
      </c>
      <c r="FI113" s="78">
        <v>3</v>
      </c>
      <c r="FJ113" s="78">
        <v>3</v>
      </c>
      <c r="FK113" s="78">
        <v>4</v>
      </c>
      <c r="FL113" s="78">
        <v>3</v>
      </c>
      <c r="FM113" s="78">
        <v>3</v>
      </c>
      <c r="FN113" s="78">
        <v>2</v>
      </c>
      <c r="FO113" s="78">
        <v>3</v>
      </c>
      <c r="FP113" s="78">
        <v>3</v>
      </c>
      <c r="FQ113" s="78">
        <v>3</v>
      </c>
      <c r="FR113" s="78">
        <v>3</v>
      </c>
      <c r="FS113" s="78">
        <v>3</v>
      </c>
      <c r="FT113" s="78">
        <v>3</v>
      </c>
      <c r="FU113" s="78">
        <v>2</v>
      </c>
      <c r="FV113" s="78">
        <v>6</v>
      </c>
      <c r="FW113" s="78">
        <v>3</v>
      </c>
      <c r="FX113" s="78">
        <v>3</v>
      </c>
      <c r="FY113" s="78">
        <v>3</v>
      </c>
      <c r="FZ113" s="78">
        <v>3</v>
      </c>
      <c r="GA113" s="78">
        <v>3</v>
      </c>
      <c r="GB113" s="78">
        <v>3</v>
      </c>
      <c r="GC113" s="78">
        <v>2</v>
      </c>
      <c r="GD113" s="78">
        <v>4</v>
      </c>
      <c r="GE113" s="78">
        <v>5</v>
      </c>
      <c r="GF113" s="78">
        <v>2</v>
      </c>
      <c r="GG113" s="78">
        <v>3</v>
      </c>
      <c r="GH113" s="78">
        <v>3</v>
      </c>
      <c r="GI113" s="78">
        <v>4</v>
      </c>
      <c r="GJ113" s="78">
        <v>2</v>
      </c>
      <c r="GK113" s="78">
        <v>2</v>
      </c>
      <c r="GL113" s="78">
        <v>4</v>
      </c>
    </row>
    <row r="114" spans="1:194" x14ac:dyDescent="0.25">
      <c r="A114" s="2" t="s">
        <v>984</v>
      </c>
      <c r="B114" s="2" t="s">
        <v>200</v>
      </c>
      <c r="C114" s="2" t="s">
        <v>984</v>
      </c>
      <c r="D114" s="2">
        <v>12</v>
      </c>
      <c r="E114" s="2">
        <v>0</v>
      </c>
      <c r="F114" s="2">
        <v>20</v>
      </c>
      <c r="G114" s="2">
        <v>5</v>
      </c>
      <c r="H114" s="2">
        <v>12</v>
      </c>
      <c r="I114" s="2">
        <v>25</v>
      </c>
      <c r="J114" s="2">
        <v>70</v>
      </c>
      <c r="K114" s="2">
        <v>59</v>
      </c>
      <c r="L114" s="2">
        <v>64</v>
      </c>
      <c r="M114" s="2">
        <v>31</v>
      </c>
      <c r="N114" s="2">
        <v>0</v>
      </c>
      <c r="O114" s="2">
        <v>129</v>
      </c>
      <c r="P114" s="2">
        <v>193</v>
      </c>
      <c r="Q114" s="2">
        <v>224</v>
      </c>
      <c r="R114" s="2">
        <v>224</v>
      </c>
      <c r="S114" s="2">
        <v>70</v>
      </c>
      <c r="T114" s="2">
        <v>0.57894736842105265</v>
      </c>
      <c r="U114" s="2">
        <v>59</v>
      </c>
      <c r="V114" s="2">
        <v>-0.26315789473684204</v>
      </c>
      <c r="W114" s="2">
        <v>35</v>
      </c>
      <c r="X114" s="2">
        <v>0.4444444444444442</v>
      </c>
      <c r="Y114" s="2">
        <v>2</v>
      </c>
      <c r="Z114" s="2">
        <v>10</v>
      </c>
      <c r="AA114" s="2">
        <v>6</v>
      </c>
      <c r="AB114" s="2">
        <v>5</v>
      </c>
      <c r="AC114" s="2">
        <v>3</v>
      </c>
      <c r="AD114" s="2">
        <v>6</v>
      </c>
      <c r="AE114" s="2">
        <v>1</v>
      </c>
      <c r="AF114" s="2">
        <v>4</v>
      </c>
      <c r="AG114" s="2">
        <v>42</v>
      </c>
      <c r="AH114" s="2">
        <v>26</v>
      </c>
      <c r="AI114" s="2">
        <v>23</v>
      </c>
      <c r="AJ114" s="2">
        <v>23</v>
      </c>
      <c r="AK114" s="2">
        <v>23</v>
      </c>
      <c r="AL114" s="2">
        <v>24</v>
      </c>
      <c r="AM114" s="2">
        <v>894.53800000000001</v>
      </c>
      <c r="AN114" s="2">
        <v>714.47</v>
      </c>
      <c r="AO114" s="2">
        <v>180.06799999999998</v>
      </c>
      <c r="AP114" s="2">
        <v>224.00113999999999</v>
      </c>
      <c r="AQ114" s="65">
        <v>4</v>
      </c>
      <c r="AR114" s="65">
        <v>4</v>
      </c>
      <c r="AS114" s="65">
        <v>4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4</v>
      </c>
      <c r="BA114" s="65">
        <v>4</v>
      </c>
      <c r="BB114" s="65">
        <v>4</v>
      </c>
      <c r="BC114" s="65">
        <v>3</v>
      </c>
      <c r="BD114" s="65">
        <v>4</v>
      </c>
      <c r="BE114" s="65">
        <v>4</v>
      </c>
      <c r="BF114" s="65">
        <v>3</v>
      </c>
      <c r="BG114" s="65">
        <v>3</v>
      </c>
      <c r="BH114" s="65">
        <v>4</v>
      </c>
      <c r="BI114" s="65">
        <v>3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1</v>
      </c>
      <c r="BS114" s="65">
        <v>0</v>
      </c>
      <c r="BT114" s="65">
        <v>0</v>
      </c>
      <c r="BU114" s="65">
        <v>1</v>
      </c>
      <c r="BV114" s="65">
        <v>0</v>
      </c>
      <c r="BW114" s="65">
        <v>0</v>
      </c>
      <c r="BX114" s="65">
        <v>2</v>
      </c>
      <c r="BY114" s="65">
        <v>1</v>
      </c>
      <c r="BZ114" s="65">
        <v>1</v>
      </c>
      <c r="CA114" s="65">
        <v>2</v>
      </c>
      <c r="CB114" s="65">
        <v>1</v>
      </c>
      <c r="CC114" s="65">
        <v>0</v>
      </c>
      <c r="CD114" s="65">
        <v>1</v>
      </c>
      <c r="CE114" s="65">
        <v>0</v>
      </c>
      <c r="CF114" s="65">
        <v>0</v>
      </c>
      <c r="CG114" s="65">
        <v>1</v>
      </c>
      <c r="CH114" s="65">
        <v>1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13</v>
      </c>
      <c r="CT114" s="65">
        <v>18</v>
      </c>
      <c r="CU114" s="65">
        <v>13</v>
      </c>
      <c r="CV114" s="65">
        <v>9</v>
      </c>
      <c r="CW114" s="65">
        <v>10</v>
      </c>
      <c r="CX114" s="65">
        <v>9</v>
      </c>
      <c r="CY114" s="65">
        <v>8</v>
      </c>
      <c r="CZ114" s="65">
        <v>11</v>
      </c>
      <c r="DA114" s="65">
        <v>8</v>
      </c>
      <c r="DB114" s="65">
        <v>10</v>
      </c>
      <c r="DC114" s="65">
        <v>13</v>
      </c>
      <c r="DD114" s="65">
        <v>18</v>
      </c>
      <c r="DE114" s="65">
        <v>9</v>
      </c>
      <c r="DF114" s="65">
        <v>15</v>
      </c>
      <c r="DG114" s="65">
        <v>13</v>
      </c>
      <c r="DH114" s="65">
        <v>8</v>
      </c>
      <c r="DI114" s="65">
        <v>11</v>
      </c>
      <c r="DJ114" s="65">
        <v>17</v>
      </c>
      <c r="DK114" s="65">
        <v>11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443</v>
      </c>
      <c r="DU114" s="2" t="s">
        <v>541</v>
      </c>
      <c r="DV114" s="2">
        <v>24</v>
      </c>
      <c r="DW114" s="2" t="s">
        <v>1</v>
      </c>
      <c r="DX114" s="2">
        <v>23</v>
      </c>
      <c r="DY114" s="78">
        <v>3</v>
      </c>
      <c r="DZ114" s="78">
        <v>5</v>
      </c>
      <c r="EA114" s="78">
        <v>4</v>
      </c>
      <c r="EB114" s="78">
        <v>2</v>
      </c>
      <c r="EC114" s="78">
        <v>3</v>
      </c>
      <c r="ED114" s="78">
        <v>3</v>
      </c>
      <c r="EE114" s="78">
        <v>4</v>
      </c>
      <c r="EF114" s="78">
        <v>6</v>
      </c>
      <c r="EG114" s="78">
        <v>3</v>
      </c>
      <c r="EH114" s="78">
        <v>2</v>
      </c>
      <c r="EI114" s="78">
        <v>4</v>
      </c>
      <c r="EJ114" s="78">
        <v>4</v>
      </c>
      <c r="EK114" s="78">
        <v>4</v>
      </c>
      <c r="EL114" s="78">
        <v>4</v>
      </c>
      <c r="EM114" s="78">
        <v>4</v>
      </c>
      <c r="EN114" s="78">
        <v>3</v>
      </c>
      <c r="EO114" s="78">
        <v>4</v>
      </c>
      <c r="EP114" s="78">
        <v>4</v>
      </c>
      <c r="EQ114" s="78">
        <v>4</v>
      </c>
      <c r="ER114" s="78">
        <v>2</v>
      </c>
      <c r="ES114" s="78">
        <v>5</v>
      </c>
      <c r="ET114" s="78">
        <v>3</v>
      </c>
      <c r="EU114" s="78">
        <v>4</v>
      </c>
      <c r="EV114" s="78">
        <v>4</v>
      </c>
      <c r="EW114" s="78">
        <v>3</v>
      </c>
      <c r="EX114" s="78">
        <v>2</v>
      </c>
      <c r="EY114" s="78">
        <v>2</v>
      </c>
      <c r="EZ114" s="78">
        <v>2</v>
      </c>
      <c r="FA114" s="78">
        <v>2</v>
      </c>
      <c r="FB114" s="78">
        <v>4</v>
      </c>
      <c r="FC114" s="78">
        <v>4</v>
      </c>
      <c r="FD114" s="78">
        <v>3</v>
      </c>
      <c r="FE114" s="78">
        <v>3</v>
      </c>
      <c r="FF114" s="78">
        <v>3</v>
      </c>
      <c r="FG114" s="78">
        <v>2</v>
      </c>
      <c r="FH114" s="78">
        <v>4</v>
      </c>
      <c r="FI114" s="78">
        <v>4</v>
      </c>
      <c r="FJ114" s="78">
        <v>3</v>
      </c>
      <c r="FK114" s="78">
        <v>4</v>
      </c>
      <c r="FL114" s="78">
        <v>4</v>
      </c>
      <c r="FM114" s="78">
        <v>3</v>
      </c>
      <c r="FN114" s="78">
        <v>3</v>
      </c>
      <c r="FO114" s="78">
        <v>3</v>
      </c>
      <c r="FP114" s="78">
        <v>3</v>
      </c>
      <c r="FQ114" s="78">
        <v>2</v>
      </c>
      <c r="FR114" s="78">
        <v>3</v>
      </c>
      <c r="FS114" s="78">
        <v>3</v>
      </c>
      <c r="FT114" s="78">
        <v>3</v>
      </c>
      <c r="FU114" s="78">
        <v>3</v>
      </c>
      <c r="FV114" s="78">
        <v>5</v>
      </c>
      <c r="FW114" s="78">
        <v>2</v>
      </c>
      <c r="FX114" s="78">
        <v>5</v>
      </c>
      <c r="FY114" s="78">
        <v>3</v>
      </c>
      <c r="FZ114" s="78">
        <v>3</v>
      </c>
      <c r="GA114" s="78">
        <v>3</v>
      </c>
      <c r="GB114" s="78">
        <v>5</v>
      </c>
      <c r="GC114" s="78">
        <v>4</v>
      </c>
      <c r="GD114" s="78">
        <v>4</v>
      </c>
      <c r="GE114" s="78">
        <v>4</v>
      </c>
      <c r="GF114" s="78">
        <v>3</v>
      </c>
      <c r="GG114" s="78">
        <v>3</v>
      </c>
      <c r="GH114" s="78">
        <v>2</v>
      </c>
      <c r="GI114" s="78">
        <v>5</v>
      </c>
      <c r="GJ114" s="78">
        <v>3</v>
      </c>
      <c r="GK114" s="78">
        <v>3</v>
      </c>
      <c r="GL114" s="78">
        <v>4</v>
      </c>
    </row>
    <row r="115" spans="1:194" x14ac:dyDescent="0.25">
      <c r="A115" s="2" t="s">
        <v>985</v>
      </c>
      <c r="B115" s="2" t="s">
        <v>213</v>
      </c>
      <c r="C115" s="2" t="s">
        <v>984</v>
      </c>
      <c r="D115" s="2">
        <v>10</v>
      </c>
      <c r="E115" s="2">
        <v>0</v>
      </c>
      <c r="F115" s="2">
        <v>18</v>
      </c>
      <c r="G115" s="2">
        <v>4</v>
      </c>
      <c r="H115" s="2">
        <v>10</v>
      </c>
      <c r="I115" s="2">
        <v>22</v>
      </c>
      <c r="J115" s="2">
        <v>66</v>
      </c>
      <c r="K115" s="2">
        <v>67</v>
      </c>
      <c r="L115" s="2">
        <v>61</v>
      </c>
      <c r="M115" s="2">
        <v>30</v>
      </c>
      <c r="N115" s="2">
        <v>0</v>
      </c>
      <c r="O115" s="2">
        <v>133</v>
      </c>
      <c r="P115" s="2">
        <v>194</v>
      </c>
      <c r="Q115" s="2">
        <v>224</v>
      </c>
      <c r="R115" s="2">
        <v>224</v>
      </c>
      <c r="S115" s="2">
        <v>66</v>
      </c>
      <c r="T115" s="2">
        <v>-5.2631578947368141E-2</v>
      </c>
      <c r="U115" s="2">
        <v>67</v>
      </c>
      <c r="V115" s="2">
        <v>0.31578947368421018</v>
      </c>
      <c r="W115" s="2">
        <v>30</v>
      </c>
      <c r="X115" s="2">
        <v>0</v>
      </c>
      <c r="Y115" s="2">
        <v>1</v>
      </c>
      <c r="Z115" s="2">
        <v>7</v>
      </c>
      <c r="AA115" s="2">
        <v>2</v>
      </c>
      <c r="AB115" s="2">
        <v>9</v>
      </c>
      <c r="AC115" s="2">
        <v>4</v>
      </c>
      <c r="AD115" s="2">
        <v>5</v>
      </c>
      <c r="AE115" s="2">
        <v>3</v>
      </c>
      <c r="AF115" s="2">
        <v>1</v>
      </c>
      <c r="AG115" s="2">
        <v>29</v>
      </c>
      <c r="AH115" s="2">
        <v>31</v>
      </c>
      <c r="AI115" s="2">
        <v>24</v>
      </c>
      <c r="AJ115" s="2">
        <v>23</v>
      </c>
      <c r="AK115" s="2">
        <v>23</v>
      </c>
      <c r="AL115" s="2">
        <v>25</v>
      </c>
      <c r="AM115" s="2">
        <v>888.70699999999999</v>
      </c>
      <c r="AN115" s="2">
        <v>840.63199999999995</v>
      </c>
      <c r="AO115" s="2">
        <v>48.075000000000045</v>
      </c>
      <c r="AP115" s="2">
        <v>224.00115</v>
      </c>
      <c r="AQ115" s="65">
        <v>4</v>
      </c>
      <c r="AR115" s="65">
        <v>4</v>
      </c>
      <c r="AS115" s="65">
        <v>4</v>
      </c>
      <c r="AT115" s="65">
        <v>3</v>
      </c>
      <c r="AU115" s="65">
        <v>3</v>
      </c>
      <c r="AV115" s="65">
        <v>3</v>
      </c>
      <c r="AW115" s="65">
        <v>3</v>
      </c>
      <c r="AX115" s="65">
        <v>3</v>
      </c>
      <c r="AY115" s="65">
        <v>3</v>
      </c>
      <c r="AZ115" s="65">
        <v>4</v>
      </c>
      <c r="BA115" s="65">
        <v>4</v>
      </c>
      <c r="BB115" s="65">
        <v>4</v>
      </c>
      <c r="BC115" s="65">
        <v>3</v>
      </c>
      <c r="BD115" s="65">
        <v>4</v>
      </c>
      <c r="BE115" s="65">
        <v>4</v>
      </c>
      <c r="BF115" s="65">
        <v>3</v>
      </c>
      <c r="BG115" s="65">
        <v>3</v>
      </c>
      <c r="BH115" s="65">
        <v>4</v>
      </c>
      <c r="BI115" s="65">
        <v>3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0</v>
      </c>
      <c r="BT115" s="65">
        <v>2</v>
      </c>
      <c r="BU115" s="65">
        <v>1</v>
      </c>
      <c r="BV115" s="65">
        <v>0</v>
      </c>
      <c r="BW115" s="65">
        <v>0</v>
      </c>
      <c r="BX115" s="65">
        <v>0</v>
      </c>
      <c r="BY115" s="65">
        <v>0</v>
      </c>
      <c r="BZ115" s="65">
        <v>1</v>
      </c>
      <c r="CA115" s="65">
        <v>1</v>
      </c>
      <c r="CB115" s="65">
        <v>0</v>
      </c>
      <c r="CC115" s="65">
        <v>0</v>
      </c>
      <c r="CD115" s="65">
        <v>0</v>
      </c>
      <c r="CE115" s="65">
        <v>0</v>
      </c>
      <c r="CF115" s="65">
        <v>0</v>
      </c>
      <c r="CG115" s="65">
        <v>0</v>
      </c>
      <c r="CH115" s="65">
        <v>1</v>
      </c>
      <c r="CI115" s="65">
        <v>0</v>
      </c>
      <c r="CJ115" s="65">
        <v>2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10</v>
      </c>
      <c r="CT115" s="65">
        <v>13</v>
      </c>
      <c r="CU115" s="65">
        <v>10</v>
      </c>
      <c r="CV115" s="65">
        <v>9</v>
      </c>
      <c r="CW115" s="65">
        <v>12</v>
      </c>
      <c r="CX115" s="65">
        <v>10</v>
      </c>
      <c r="CY115" s="65">
        <v>9</v>
      </c>
      <c r="CZ115" s="65">
        <v>12</v>
      </c>
      <c r="DA115" s="65">
        <v>9</v>
      </c>
      <c r="DB115" s="65">
        <v>12</v>
      </c>
      <c r="DC115" s="65">
        <v>13</v>
      </c>
      <c r="DD115" s="65">
        <v>17</v>
      </c>
      <c r="DE115" s="65">
        <v>9</v>
      </c>
      <c r="DF115" s="65">
        <v>20</v>
      </c>
      <c r="DG115" s="65">
        <v>13</v>
      </c>
      <c r="DH115" s="65">
        <v>10</v>
      </c>
      <c r="DI115" s="65">
        <v>13</v>
      </c>
      <c r="DJ115" s="65">
        <v>14</v>
      </c>
      <c r="DK115" s="65">
        <v>9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423</v>
      </c>
      <c r="DU115" s="2" t="s">
        <v>538</v>
      </c>
      <c r="DV115" s="2">
        <v>24</v>
      </c>
      <c r="DW115" s="2" t="s">
        <v>1</v>
      </c>
      <c r="DX115" s="2">
        <v>23</v>
      </c>
      <c r="DY115" s="78">
        <v>3</v>
      </c>
      <c r="DZ115" s="78">
        <v>4</v>
      </c>
      <c r="EA115" s="78">
        <v>3</v>
      </c>
      <c r="EB115" s="78">
        <v>3</v>
      </c>
      <c r="EC115" s="78">
        <v>4</v>
      </c>
      <c r="ED115" s="78">
        <v>3</v>
      </c>
      <c r="EE115" s="78">
        <v>3</v>
      </c>
      <c r="EF115" s="78">
        <v>4</v>
      </c>
      <c r="EG115" s="78">
        <v>2</v>
      </c>
      <c r="EH115" s="78">
        <v>3</v>
      </c>
      <c r="EI115" s="78">
        <v>3</v>
      </c>
      <c r="EJ115" s="78">
        <v>5</v>
      </c>
      <c r="EK115" s="78">
        <v>3</v>
      </c>
      <c r="EL115" s="78">
        <v>3</v>
      </c>
      <c r="EM115" s="78">
        <v>3</v>
      </c>
      <c r="EN115" s="78">
        <v>4</v>
      </c>
      <c r="EO115" s="78">
        <v>5</v>
      </c>
      <c r="EP115" s="78">
        <v>3</v>
      </c>
      <c r="EQ115" s="78">
        <v>5</v>
      </c>
      <c r="ER115" s="78">
        <v>2</v>
      </c>
      <c r="ES115" s="78">
        <v>3</v>
      </c>
      <c r="ET115" s="78">
        <v>3</v>
      </c>
      <c r="EU115" s="78">
        <v>4</v>
      </c>
      <c r="EV115" s="78">
        <v>4</v>
      </c>
      <c r="EW115" s="78">
        <v>3</v>
      </c>
      <c r="EX115" s="78">
        <v>3</v>
      </c>
      <c r="EY115" s="78">
        <v>4</v>
      </c>
      <c r="EZ115" s="78">
        <v>4</v>
      </c>
      <c r="FA115" s="78">
        <v>3</v>
      </c>
      <c r="FB115" s="78">
        <v>4</v>
      </c>
      <c r="FC115" s="78">
        <v>4</v>
      </c>
      <c r="FD115" s="78">
        <v>3</v>
      </c>
      <c r="FE115" s="78">
        <v>4</v>
      </c>
      <c r="FF115" s="78">
        <v>4</v>
      </c>
      <c r="FG115" s="78">
        <v>3</v>
      </c>
      <c r="FH115" s="78">
        <v>5</v>
      </c>
      <c r="FI115" s="78">
        <v>5</v>
      </c>
      <c r="FJ115" s="78">
        <v>2</v>
      </c>
      <c r="FK115" s="78">
        <v>3</v>
      </c>
      <c r="FL115" s="78">
        <v>3</v>
      </c>
      <c r="FM115" s="78">
        <v>2</v>
      </c>
      <c r="FN115" s="78">
        <v>2</v>
      </c>
      <c r="FO115" s="78">
        <v>4</v>
      </c>
      <c r="FP115" s="78">
        <v>4</v>
      </c>
      <c r="FQ115" s="78">
        <v>3</v>
      </c>
      <c r="FR115" s="78">
        <v>4</v>
      </c>
      <c r="FS115" s="78">
        <v>3</v>
      </c>
      <c r="FT115" s="78">
        <v>4</v>
      </c>
      <c r="FU115" s="78">
        <v>3</v>
      </c>
      <c r="FV115" s="78">
        <v>4</v>
      </c>
      <c r="FW115" s="78">
        <v>3</v>
      </c>
      <c r="FX115" s="78">
        <v>5</v>
      </c>
      <c r="FY115" s="78">
        <v>3</v>
      </c>
      <c r="FZ115" s="78">
        <v>3</v>
      </c>
      <c r="GA115" s="78">
        <v>3</v>
      </c>
      <c r="GB115" s="78">
        <v>3</v>
      </c>
      <c r="GC115" s="78">
        <v>2</v>
      </c>
      <c r="GD115" s="78">
        <v>2</v>
      </c>
      <c r="GE115" s="78">
        <v>3</v>
      </c>
      <c r="GF115" s="78">
        <v>2</v>
      </c>
      <c r="GG115" s="78">
        <v>2</v>
      </c>
      <c r="GH115" s="78">
        <v>3</v>
      </c>
      <c r="GI115" s="78">
        <v>4</v>
      </c>
      <c r="GJ115" s="78">
        <v>8</v>
      </c>
      <c r="GK115" s="78">
        <v>3</v>
      </c>
      <c r="GL115" s="78">
        <v>3</v>
      </c>
    </row>
    <row r="116" spans="1:194" x14ac:dyDescent="0.25">
      <c r="A116" s="2" t="s">
        <v>986</v>
      </c>
      <c r="B116" s="2" t="s">
        <v>216</v>
      </c>
      <c r="C116" s="2" t="s">
        <v>984</v>
      </c>
      <c r="D116" s="2">
        <v>6</v>
      </c>
      <c r="E116" s="2">
        <v>0</v>
      </c>
      <c r="F116" s="2">
        <v>13</v>
      </c>
      <c r="G116" s="2">
        <v>6</v>
      </c>
      <c r="H116" s="2">
        <v>6</v>
      </c>
      <c r="I116" s="2">
        <v>19</v>
      </c>
      <c r="J116" s="2">
        <v>65</v>
      </c>
      <c r="K116" s="2">
        <v>70</v>
      </c>
      <c r="L116" s="2">
        <v>59</v>
      </c>
      <c r="M116" s="2">
        <v>30</v>
      </c>
      <c r="N116" s="2">
        <v>0</v>
      </c>
      <c r="O116" s="2">
        <v>135</v>
      </c>
      <c r="P116" s="2">
        <v>194</v>
      </c>
      <c r="Q116" s="2">
        <v>224</v>
      </c>
      <c r="R116" s="2">
        <v>224</v>
      </c>
      <c r="S116" s="2">
        <v>65</v>
      </c>
      <c r="T116" s="2">
        <v>-0.26315789473684204</v>
      </c>
      <c r="U116" s="2">
        <v>70</v>
      </c>
      <c r="V116" s="2">
        <v>0.57894736842105265</v>
      </c>
      <c r="W116" s="2">
        <v>29</v>
      </c>
      <c r="X116" s="2">
        <v>-0.11111111111111116</v>
      </c>
      <c r="Y116" s="2">
        <v>1</v>
      </c>
      <c r="Z116" s="2">
        <v>5</v>
      </c>
      <c r="AA116" s="2">
        <v>0</v>
      </c>
      <c r="AB116" s="2">
        <v>7</v>
      </c>
      <c r="AC116" s="2">
        <v>5</v>
      </c>
      <c r="AD116" s="2">
        <v>5</v>
      </c>
      <c r="AE116" s="2">
        <v>0</v>
      </c>
      <c r="AF116" s="2">
        <v>2</v>
      </c>
      <c r="AG116" s="2">
        <v>26</v>
      </c>
      <c r="AH116" s="2">
        <v>35</v>
      </c>
      <c r="AI116" s="2">
        <v>24</v>
      </c>
      <c r="AJ116" s="2">
        <v>23</v>
      </c>
      <c r="AK116" s="2">
        <v>23</v>
      </c>
      <c r="AL116" s="2">
        <v>26</v>
      </c>
      <c r="AM116" s="2">
        <v>888.70699999999999</v>
      </c>
      <c r="AN116" s="2">
        <v>854.22400000000005</v>
      </c>
      <c r="AO116" s="2">
        <v>34.482999999999947</v>
      </c>
      <c r="AP116" s="2">
        <v>224.00116</v>
      </c>
      <c r="AQ116" s="65">
        <v>4</v>
      </c>
      <c r="AR116" s="65">
        <v>4</v>
      </c>
      <c r="AS116" s="65">
        <v>4</v>
      </c>
      <c r="AT116" s="65">
        <v>3</v>
      </c>
      <c r="AU116" s="65">
        <v>3</v>
      </c>
      <c r="AV116" s="65">
        <v>3</v>
      </c>
      <c r="AW116" s="65">
        <v>3</v>
      </c>
      <c r="AX116" s="65">
        <v>3</v>
      </c>
      <c r="AY116" s="65">
        <v>3</v>
      </c>
      <c r="AZ116" s="65">
        <v>4</v>
      </c>
      <c r="BA116" s="65">
        <v>4</v>
      </c>
      <c r="BB116" s="65">
        <v>4</v>
      </c>
      <c r="BC116" s="65">
        <v>3</v>
      </c>
      <c r="BD116" s="65">
        <v>4</v>
      </c>
      <c r="BE116" s="65">
        <v>4</v>
      </c>
      <c r="BF116" s="65">
        <v>3</v>
      </c>
      <c r="BG116" s="65">
        <v>3</v>
      </c>
      <c r="BH116" s="65">
        <v>4</v>
      </c>
      <c r="BI116" s="65">
        <v>3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2</v>
      </c>
      <c r="BS116" s="65">
        <v>0</v>
      </c>
      <c r="BT116" s="65">
        <v>1</v>
      </c>
      <c r="BU116" s="65">
        <v>0</v>
      </c>
      <c r="BV116" s="65">
        <v>0</v>
      </c>
      <c r="BW116" s="65">
        <v>0</v>
      </c>
      <c r="BX116" s="65">
        <v>1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1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1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10</v>
      </c>
      <c r="CT116" s="65">
        <v>17</v>
      </c>
      <c r="CU116" s="65">
        <v>13</v>
      </c>
      <c r="CV116" s="65">
        <v>11</v>
      </c>
      <c r="CW116" s="65">
        <v>9</v>
      </c>
      <c r="CX116" s="65">
        <v>11</v>
      </c>
      <c r="CY116" s="65">
        <v>8</v>
      </c>
      <c r="CZ116" s="65">
        <v>10</v>
      </c>
      <c r="DA116" s="65">
        <v>9</v>
      </c>
      <c r="DB116" s="65">
        <v>13</v>
      </c>
      <c r="DC116" s="65">
        <v>15</v>
      </c>
      <c r="DD116" s="65">
        <v>19</v>
      </c>
      <c r="DE116" s="65">
        <v>10</v>
      </c>
      <c r="DF116" s="65">
        <v>13</v>
      </c>
      <c r="DG116" s="65">
        <v>12</v>
      </c>
      <c r="DH116" s="65">
        <v>10</v>
      </c>
      <c r="DI116" s="65">
        <v>14</v>
      </c>
      <c r="DJ116" s="65">
        <v>12</v>
      </c>
      <c r="DK116" s="65">
        <v>8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530</v>
      </c>
      <c r="DU116" s="2" t="s">
        <v>538</v>
      </c>
      <c r="DV116" s="2">
        <v>24</v>
      </c>
      <c r="DW116" s="2" t="s">
        <v>1</v>
      </c>
      <c r="DX116" s="2">
        <v>23</v>
      </c>
      <c r="DY116" s="78">
        <v>2</v>
      </c>
      <c r="DZ116" s="78">
        <v>5</v>
      </c>
      <c r="EA116" s="78">
        <v>3</v>
      </c>
      <c r="EB116" s="78">
        <v>3</v>
      </c>
      <c r="EC116" s="78">
        <v>3</v>
      </c>
      <c r="ED116" s="78">
        <v>3</v>
      </c>
      <c r="EE116" s="78">
        <v>3</v>
      </c>
      <c r="EF116" s="78">
        <v>4</v>
      </c>
      <c r="EG116" s="78">
        <v>3</v>
      </c>
      <c r="EH116" s="78">
        <v>3</v>
      </c>
      <c r="EI116" s="78">
        <v>3</v>
      </c>
      <c r="EJ116" s="78">
        <v>6</v>
      </c>
      <c r="EK116" s="78">
        <v>3</v>
      </c>
      <c r="EL116" s="78">
        <v>3</v>
      </c>
      <c r="EM116" s="78">
        <v>3</v>
      </c>
      <c r="EN116" s="78">
        <v>4</v>
      </c>
      <c r="EO116" s="78">
        <v>5</v>
      </c>
      <c r="EP116" s="78">
        <v>3</v>
      </c>
      <c r="EQ116" s="78">
        <v>3</v>
      </c>
      <c r="ER116" s="78">
        <v>3</v>
      </c>
      <c r="ES116" s="78">
        <v>5</v>
      </c>
      <c r="ET116" s="78">
        <v>5</v>
      </c>
      <c r="EU116" s="78">
        <v>4</v>
      </c>
      <c r="EV116" s="78">
        <v>3</v>
      </c>
      <c r="EW116" s="78">
        <v>5</v>
      </c>
      <c r="EX116" s="78">
        <v>3</v>
      </c>
      <c r="EY116" s="78">
        <v>3</v>
      </c>
      <c r="EZ116" s="78">
        <v>3</v>
      </c>
      <c r="FA116" s="78">
        <v>3</v>
      </c>
      <c r="FB116" s="78">
        <v>4</v>
      </c>
      <c r="FC116" s="78">
        <v>5</v>
      </c>
      <c r="FD116" s="78">
        <v>5</v>
      </c>
      <c r="FE116" s="78">
        <v>3</v>
      </c>
      <c r="FF116" s="78">
        <v>3</v>
      </c>
      <c r="FG116" s="78">
        <v>3</v>
      </c>
      <c r="FH116" s="78">
        <v>4</v>
      </c>
      <c r="FI116" s="78">
        <v>3</v>
      </c>
      <c r="FJ116" s="78">
        <v>3</v>
      </c>
      <c r="FK116" s="78">
        <v>2</v>
      </c>
      <c r="FL116" s="78">
        <v>4</v>
      </c>
      <c r="FM116" s="78">
        <v>2</v>
      </c>
      <c r="FN116" s="78">
        <v>4</v>
      </c>
      <c r="FO116" s="78">
        <v>3</v>
      </c>
      <c r="FP116" s="78">
        <v>3</v>
      </c>
      <c r="FQ116" s="78">
        <v>2</v>
      </c>
      <c r="FR116" s="78">
        <v>3</v>
      </c>
      <c r="FS116" s="78">
        <v>3</v>
      </c>
      <c r="FT116" s="78">
        <v>4</v>
      </c>
      <c r="FU116" s="78">
        <v>4</v>
      </c>
      <c r="FV116" s="78">
        <v>4</v>
      </c>
      <c r="FW116" s="78">
        <v>2</v>
      </c>
      <c r="FX116" s="78">
        <v>3</v>
      </c>
      <c r="FY116" s="78">
        <v>3</v>
      </c>
      <c r="FZ116" s="78">
        <v>3</v>
      </c>
      <c r="GA116" s="78">
        <v>5</v>
      </c>
      <c r="GB116" s="78">
        <v>3</v>
      </c>
      <c r="GC116" s="78">
        <v>2</v>
      </c>
      <c r="GD116" s="78">
        <v>3</v>
      </c>
      <c r="GE116" s="78">
        <v>3</v>
      </c>
      <c r="GF116" s="78">
        <v>3</v>
      </c>
      <c r="GG116" s="78">
        <v>3</v>
      </c>
      <c r="GH116" s="78">
        <v>4</v>
      </c>
      <c r="GI116" s="78">
        <v>4</v>
      </c>
      <c r="GJ116" s="78">
        <v>4</v>
      </c>
      <c r="GK116" s="78">
        <v>3</v>
      </c>
      <c r="GL116" s="78">
        <v>3</v>
      </c>
    </row>
    <row r="117" spans="1:194" x14ac:dyDescent="0.25">
      <c r="A117" s="2" t="s">
        <v>987</v>
      </c>
      <c r="B117" s="2" t="s">
        <v>361</v>
      </c>
      <c r="C117" s="2" t="s">
        <v>987</v>
      </c>
      <c r="D117" s="2">
        <v>6</v>
      </c>
      <c r="E117" s="2">
        <v>0</v>
      </c>
      <c r="F117" s="2">
        <v>10</v>
      </c>
      <c r="G117" s="2">
        <v>8</v>
      </c>
      <c r="H117" s="2">
        <v>6</v>
      </c>
      <c r="I117" s="2">
        <v>18</v>
      </c>
      <c r="J117" s="2">
        <v>71</v>
      </c>
      <c r="K117" s="2">
        <v>63</v>
      </c>
      <c r="L117" s="2">
        <v>64</v>
      </c>
      <c r="M117" s="2">
        <v>999</v>
      </c>
      <c r="N117" s="2">
        <v>0</v>
      </c>
      <c r="O117" s="2">
        <v>134</v>
      </c>
      <c r="P117" s="2">
        <v>198</v>
      </c>
      <c r="Q117" s="2">
        <v>1197</v>
      </c>
      <c r="R117" s="2">
        <v>1197</v>
      </c>
      <c r="S117" s="2">
        <v>71</v>
      </c>
      <c r="T117" s="2">
        <v>0.42105263157894735</v>
      </c>
      <c r="U117" s="2">
        <v>63</v>
      </c>
      <c r="V117" s="2">
        <v>-5.2631578947368141E-2</v>
      </c>
      <c r="W117" s="2">
        <v>31</v>
      </c>
      <c r="Y117" s="2">
        <v>1</v>
      </c>
      <c r="Z117" s="2">
        <v>8</v>
      </c>
      <c r="AA117" s="2">
        <v>2</v>
      </c>
      <c r="AB117" s="2">
        <v>5</v>
      </c>
      <c r="AC117" s="2">
        <v>3</v>
      </c>
      <c r="AD117" s="2">
        <v>5</v>
      </c>
      <c r="AG117" s="2">
        <v>48</v>
      </c>
      <c r="AH117" s="2">
        <v>32</v>
      </c>
      <c r="AI117" s="2">
        <v>33</v>
      </c>
      <c r="AJ117" s="2">
        <v>33</v>
      </c>
      <c r="AK117" s="2">
        <v>33</v>
      </c>
      <c r="AL117" s="2">
        <v>37</v>
      </c>
      <c r="AM117" s="2">
        <v>865.38099999999997</v>
      </c>
      <c r="AN117" s="2">
        <v>0</v>
      </c>
      <c r="AP117" s="2">
        <v>1197.00117</v>
      </c>
      <c r="AQ117" s="65">
        <v>3</v>
      </c>
      <c r="AR117" s="65">
        <v>3</v>
      </c>
      <c r="AS117" s="65">
        <v>3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3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3</v>
      </c>
      <c r="BI117" s="65">
        <v>3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1</v>
      </c>
      <c r="BW117" s="65">
        <v>1</v>
      </c>
      <c r="BX117" s="65">
        <v>0</v>
      </c>
      <c r="BY117" s="65">
        <v>0</v>
      </c>
      <c r="BZ117" s="65">
        <v>2</v>
      </c>
      <c r="CA117" s="65">
        <v>0</v>
      </c>
      <c r="CB117" s="65">
        <v>0</v>
      </c>
      <c r="CC117" s="65">
        <v>0</v>
      </c>
      <c r="CD117" s="65">
        <v>1</v>
      </c>
      <c r="CE117" s="65">
        <v>0</v>
      </c>
      <c r="CF117" s="65">
        <v>0</v>
      </c>
      <c r="CG117" s="65">
        <v>0</v>
      </c>
      <c r="CH117" s="65">
        <v>1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9</v>
      </c>
      <c r="CT117" s="65">
        <v>10</v>
      </c>
      <c r="CU117" s="65">
        <v>11</v>
      </c>
      <c r="CV117" s="65">
        <v>13</v>
      </c>
      <c r="CW117" s="65">
        <v>9</v>
      </c>
      <c r="CX117" s="65">
        <v>9</v>
      </c>
      <c r="CY117" s="65">
        <v>9</v>
      </c>
      <c r="CZ117" s="65">
        <v>12</v>
      </c>
      <c r="DA117" s="65">
        <v>8</v>
      </c>
      <c r="DB117" s="65">
        <v>12</v>
      </c>
      <c r="DC117" s="65">
        <v>9</v>
      </c>
      <c r="DD117" s="65">
        <v>13</v>
      </c>
      <c r="DE117" s="65">
        <v>8</v>
      </c>
      <c r="DF117" s="65">
        <v>9</v>
      </c>
      <c r="DG117" s="65">
        <v>9</v>
      </c>
      <c r="DH117" s="65">
        <v>13</v>
      </c>
      <c r="DI117" s="65">
        <v>13</v>
      </c>
      <c r="DJ117" s="65">
        <v>12</v>
      </c>
      <c r="DK117" s="65">
        <v>10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683</v>
      </c>
      <c r="DU117" s="2" t="s">
        <v>538</v>
      </c>
      <c r="DV117" s="2">
        <v>27</v>
      </c>
      <c r="DW117" s="2" t="s">
        <v>1</v>
      </c>
      <c r="DX117" s="2">
        <v>33</v>
      </c>
      <c r="DY117" s="78">
        <v>3</v>
      </c>
      <c r="DZ117" s="78">
        <v>4</v>
      </c>
      <c r="EA117" s="78">
        <v>5</v>
      </c>
      <c r="EB117" s="78">
        <v>3</v>
      </c>
      <c r="EC117" s="78">
        <v>3</v>
      </c>
      <c r="ED117" s="78">
        <v>4</v>
      </c>
      <c r="EE117" s="78">
        <v>3</v>
      </c>
      <c r="EF117" s="78">
        <v>5</v>
      </c>
      <c r="EG117" s="78">
        <v>2</v>
      </c>
      <c r="EH117" s="78">
        <v>5</v>
      </c>
      <c r="EI117" s="78">
        <v>3</v>
      </c>
      <c r="EJ117" s="78">
        <v>4</v>
      </c>
      <c r="EK117" s="78">
        <v>3</v>
      </c>
      <c r="EL117" s="78">
        <v>3</v>
      </c>
      <c r="EM117" s="78">
        <v>3</v>
      </c>
      <c r="EN117" s="78">
        <v>5</v>
      </c>
      <c r="EO117" s="78">
        <v>6</v>
      </c>
      <c r="EP117" s="78">
        <v>3</v>
      </c>
      <c r="EQ117" s="78">
        <v>4</v>
      </c>
      <c r="ER117" s="78">
        <v>3</v>
      </c>
      <c r="ES117" s="78">
        <v>3</v>
      </c>
      <c r="ET117" s="78">
        <v>3</v>
      </c>
      <c r="EU117" s="78">
        <v>4</v>
      </c>
      <c r="EV117" s="78">
        <v>4</v>
      </c>
      <c r="EW117" s="78">
        <v>2</v>
      </c>
      <c r="EX117" s="78">
        <v>3</v>
      </c>
      <c r="EY117" s="78">
        <v>3</v>
      </c>
      <c r="EZ117" s="78">
        <v>2</v>
      </c>
      <c r="FA117" s="78">
        <v>4</v>
      </c>
      <c r="FB117" s="78">
        <v>3</v>
      </c>
      <c r="FC117" s="78">
        <v>4</v>
      </c>
      <c r="FD117" s="78">
        <v>3</v>
      </c>
      <c r="FE117" s="78">
        <v>3</v>
      </c>
      <c r="FF117" s="78">
        <v>3</v>
      </c>
      <c r="FG117" s="78">
        <v>5</v>
      </c>
      <c r="FH117" s="78">
        <v>4</v>
      </c>
      <c r="FI117" s="78">
        <v>4</v>
      </c>
      <c r="FJ117" s="78">
        <v>3</v>
      </c>
      <c r="FK117" s="78">
        <v>3</v>
      </c>
      <c r="FL117" s="78">
        <v>3</v>
      </c>
      <c r="FM117" s="78">
        <v>3</v>
      </c>
      <c r="FN117" s="78">
        <v>6</v>
      </c>
      <c r="FO117" s="78">
        <v>2</v>
      </c>
      <c r="FP117" s="78">
        <v>3</v>
      </c>
      <c r="FQ117" s="78">
        <v>3</v>
      </c>
      <c r="FR117" s="78">
        <v>4</v>
      </c>
      <c r="FS117" s="78">
        <v>4</v>
      </c>
      <c r="FT117" s="78">
        <v>3</v>
      </c>
      <c r="FU117" s="78">
        <v>3</v>
      </c>
      <c r="FV117" s="78">
        <v>5</v>
      </c>
      <c r="FW117" s="78">
        <v>2</v>
      </c>
      <c r="FX117" s="78">
        <v>3</v>
      </c>
      <c r="FY117" s="78">
        <v>3</v>
      </c>
      <c r="FZ117" s="78">
        <v>3</v>
      </c>
      <c r="GA117" s="78">
        <v>3</v>
      </c>
      <c r="GB117" s="78">
        <v>5</v>
      </c>
      <c r="GC117" s="78">
        <v>3</v>
      </c>
    </row>
    <row r="118" spans="1:194" x14ac:dyDescent="0.25">
      <c r="A118" s="2" t="s">
        <v>988</v>
      </c>
      <c r="B118" s="2" t="s">
        <v>203</v>
      </c>
      <c r="C118" s="2" t="s">
        <v>988</v>
      </c>
      <c r="D118" s="2">
        <v>8</v>
      </c>
      <c r="E118" s="2">
        <v>0</v>
      </c>
      <c r="F118" s="2">
        <v>17</v>
      </c>
      <c r="G118" s="2">
        <v>5</v>
      </c>
      <c r="H118" s="2">
        <v>8</v>
      </c>
      <c r="I118" s="2">
        <v>22</v>
      </c>
      <c r="J118" s="2">
        <v>64</v>
      </c>
      <c r="K118" s="2">
        <v>66</v>
      </c>
      <c r="L118" s="2">
        <v>65</v>
      </c>
      <c r="M118" s="2">
        <v>31</v>
      </c>
      <c r="N118" s="2">
        <v>0</v>
      </c>
      <c r="O118" s="2">
        <v>130</v>
      </c>
      <c r="P118" s="2">
        <v>195</v>
      </c>
      <c r="Q118" s="2">
        <v>226</v>
      </c>
      <c r="R118" s="2">
        <v>226</v>
      </c>
      <c r="S118" s="2">
        <v>64</v>
      </c>
      <c r="T118" s="2">
        <v>-0.10526315789473717</v>
      </c>
      <c r="U118" s="2">
        <v>66</v>
      </c>
      <c r="V118" s="2">
        <v>5.2631578947368585E-2</v>
      </c>
      <c r="W118" s="2">
        <v>28</v>
      </c>
      <c r="X118" s="2">
        <v>-0.33333333333333348</v>
      </c>
      <c r="Y118" s="2">
        <v>3</v>
      </c>
      <c r="Z118" s="2">
        <v>7</v>
      </c>
      <c r="AA118" s="2">
        <v>3</v>
      </c>
      <c r="AB118" s="2">
        <v>5</v>
      </c>
      <c r="AC118" s="2">
        <v>1</v>
      </c>
      <c r="AD118" s="2">
        <v>6</v>
      </c>
      <c r="AE118" s="2">
        <v>1</v>
      </c>
      <c r="AF118" s="2">
        <v>4</v>
      </c>
      <c r="AG118" s="2">
        <v>20</v>
      </c>
      <c r="AH118" s="2">
        <v>27</v>
      </c>
      <c r="AI118" s="2">
        <v>28</v>
      </c>
      <c r="AJ118" s="2">
        <v>26</v>
      </c>
      <c r="AK118" s="2">
        <v>26</v>
      </c>
      <c r="AL118" s="2">
        <v>27</v>
      </c>
      <c r="AM118" s="2">
        <v>882.875</v>
      </c>
      <c r="AN118" s="2">
        <v>835.69600000000003</v>
      </c>
      <c r="AO118" s="2">
        <v>47.178999999999974</v>
      </c>
      <c r="AP118" s="2">
        <v>226.00118000000001</v>
      </c>
      <c r="AQ118" s="65">
        <v>4</v>
      </c>
      <c r="AR118" s="65">
        <v>4</v>
      </c>
      <c r="AS118" s="65">
        <v>4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4</v>
      </c>
      <c r="BA118" s="65">
        <v>4</v>
      </c>
      <c r="BB118" s="65">
        <v>4</v>
      </c>
      <c r="BC118" s="65">
        <v>3</v>
      </c>
      <c r="BD118" s="65">
        <v>4</v>
      </c>
      <c r="BE118" s="65">
        <v>4</v>
      </c>
      <c r="BF118" s="65">
        <v>3</v>
      </c>
      <c r="BG118" s="65">
        <v>3</v>
      </c>
      <c r="BH118" s="65">
        <v>4</v>
      </c>
      <c r="BI118" s="65">
        <v>3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0</v>
      </c>
      <c r="BT118" s="65">
        <v>1</v>
      </c>
      <c r="BU118" s="65">
        <v>0</v>
      </c>
      <c r="BV118" s="65">
        <v>0</v>
      </c>
      <c r="BW118" s="65">
        <v>0</v>
      </c>
      <c r="BX118" s="65">
        <v>1</v>
      </c>
      <c r="BY118" s="65">
        <v>0</v>
      </c>
      <c r="BZ118" s="65">
        <v>1</v>
      </c>
      <c r="CA118" s="65">
        <v>0</v>
      </c>
      <c r="CB118" s="65">
        <v>0</v>
      </c>
      <c r="CC118" s="65">
        <v>0</v>
      </c>
      <c r="CD118" s="65">
        <v>1</v>
      </c>
      <c r="CE118" s="65">
        <v>0</v>
      </c>
      <c r="CF118" s="65">
        <v>1</v>
      </c>
      <c r="CG118" s="65">
        <v>0</v>
      </c>
      <c r="CH118" s="65">
        <v>1</v>
      </c>
      <c r="CI118" s="65">
        <v>0</v>
      </c>
      <c r="CJ118" s="65">
        <v>1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12</v>
      </c>
      <c r="CT118" s="65">
        <v>12</v>
      </c>
      <c r="CU118" s="65">
        <v>11</v>
      </c>
      <c r="CV118" s="65">
        <v>10</v>
      </c>
      <c r="CW118" s="65">
        <v>11</v>
      </c>
      <c r="CX118" s="65">
        <v>10</v>
      </c>
      <c r="CY118" s="65">
        <v>8</v>
      </c>
      <c r="CZ118" s="65">
        <v>14</v>
      </c>
      <c r="DA118" s="65">
        <v>9</v>
      </c>
      <c r="DB118" s="65">
        <v>15</v>
      </c>
      <c r="DC118" s="65">
        <v>13</v>
      </c>
      <c r="DD118" s="65">
        <v>21</v>
      </c>
      <c r="DE118" s="65">
        <v>8</v>
      </c>
      <c r="DF118" s="65">
        <v>15</v>
      </c>
      <c r="DG118" s="65">
        <v>11</v>
      </c>
      <c r="DH118" s="65">
        <v>12</v>
      </c>
      <c r="DI118" s="65">
        <v>12</v>
      </c>
      <c r="DJ118" s="65">
        <v>14</v>
      </c>
      <c r="DK118" s="65">
        <v>8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684</v>
      </c>
      <c r="DU118" s="2" t="s">
        <v>538</v>
      </c>
      <c r="DV118" s="2">
        <v>28</v>
      </c>
      <c r="DW118" s="2" t="s">
        <v>1</v>
      </c>
      <c r="DX118" s="2">
        <v>26</v>
      </c>
      <c r="DY118" s="78">
        <v>3</v>
      </c>
      <c r="DZ118" s="78">
        <v>3</v>
      </c>
      <c r="EA118" s="78">
        <v>3</v>
      </c>
      <c r="EB118" s="78">
        <v>3</v>
      </c>
      <c r="EC118" s="78">
        <v>4</v>
      </c>
      <c r="ED118" s="78">
        <v>3</v>
      </c>
      <c r="EE118" s="78">
        <v>2</v>
      </c>
      <c r="EF118" s="78">
        <v>4</v>
      </c>
      <c r="EG118" s="78">
        <v>4</v>
      </c>
      <c r="EH118" s="78">
        <v>5</v>
      </c>
      <c r="EI118" s="78">
        <v>4</v>
      </c>
      <c r="EJ118" s="78">
        <v>4</v>
      </c>
      <c r="EK118" s="78">
        <v>3</v>
      </c>
      <c r="EL118" s="78">
        <v>3</v>
      </c>
      <c r="EM118" s="78">
        <v>3</v>
      </c>
      <c r="EN118" s="78">
        <v>4</v>
      </c>
      <c r="EO118" s="78">
        <v>3</v>
      </c>
      <c r="EP118" s="78">
        <v>4</v>
      </c>
      <c r="EQ118" s="78">
        <v>2</v>
      </c>
      <c r="ER118" s="78">
        <v>2</v>
      </c>
      <c r="ES118" s="78">
        <v>3</v>
      </c>
      <c r="ET118" s="78">
        <v>3</v>
      </c>
      <c r="EU118" s="78">
        <v>3</v>
      </c>
      <c r="EV118" s="78">
        <v>4</v>
      </c>
      <c r="EW118" s="78">
        <v>3</v>
      </c>
      <c r="EX118" s="78">
        <v>3</v>
      </c>
      <c r="EY118" s="78">
        <v>5</v>
      </c>
      <c r="EZ118" s="78">
        <v>2</v>
      </c>
      <c r="FA118" s="78">
        <v>3</v>
      </c>
      <c r="FB118" s="78">
        <v>3</v>
      </c>
      <c r="FC118" s="78">
        <v>8</v>
      </c>
      <c r="FD118" s="78">
        <v>2</v>
      </c>
      <c r="FE118" s="78">
        <v>5</v>
      </c>
      <c r="FF118" s="78">
        <v>3</v>
      </c>
      <c r="FG118" s="78">
        <v>4</v>
      </c>
      <c r="FH118" s="78">
        <v>4</v>
      </c>
      <c r="FI118" s="78">
        <v>3</v>
      </c>
      <c r="FJ118" s="78">
        <v>3</v>
      </c>
      <c r="FK118" s="78">
        <v>3</v>
      </c>
      <c r="FL118" s="78">
        <v>3</v>
      </c>
      <c r="FM118" s="78">
        <v>2</v>
      </c>
      <c r="FN118" s="78">
        <v>4</v>
      </c>
      <c r="FO118" s="78">
        <v>3</v>
      </c>
      <c r="FP118" s="78">
        <v>4</v>
      </c>
      <c r="FQ118" s="78">
        <v>3</v>
      </c>
      <c r="FR118" s="78">
        <v>5</v>
      </c>
      <c r="FS118" s="78">
        <v>3</v>
      </c>
      <c r="FT118" s="78">
        <v>3</v>
      </c>
      <c r="FU118" s="78">
        <v>3</v>
      </c>
      <c r="FV118" s="78">
        <v>4</v>
      </c>
      <c r="FW118" s="78">
        <v>3</v>
      </c>
      <c r="FX118" s="78">
        <v>3</v>
      </c>
      <c r="FY118" s="78">
        <v>3</v>
      </c>
      <c r="FZ118" s="78">
        <v>4</v>
      </c>
      <c r="GA118" s="78">
        <v>5</v>
      </c>
      <c r="GB118" s="78">
        <v>4</v>
      </c>
      <c r="GC118" s="78">
        <v>3</v>
      </c>
      <c r="GD118" s="78">
        <v>4</v>
      </c>
      <c r="GE118" s="78">
        <v>3</v>
      </c>
      <c r="GF118" s="78">
        <v>3</v>
      </c>
      <c r="GG118" s="78">
        <v>4</v>
      </c>
      <c r="GH118" s="78">
        <v>3</v>
      </c>
      <c r="GI118" s="78">
        <v>5</v>
      </c>
      <c r="GJ118" s="78">
        <v>4</v>
      </c>
      <c r="GK118" s="78">
        <v>2</v>
      </c>
      <c r="GL118" s="78">
        <v>3</v>
      </c>
    </row>
    <row r="119" spans="1:194" x14ac:dyDescent="0.25">
      <c r="A119" s="2" t="s">
        <v>989</v>
      </c>
      <c r="B119" s="2" t="s">
        <v>204</v>
      </c>
      <c r="C119" s="2" t="s">
        <v>989</v>
      </c>
      <c r="D119" s="2">
        <v>7</v>
      </c>
      <c r="E119" s="2">
        <v>0</v>
      </c>
      <c r="F119" s="2">
        <v>22</v>
      </c>
      <c r="G119" s="2">
        <v>2</v>
      </c>
      <c r="H119" s="2">
        <v>7</v>
      </c>
      <c r="I119" s="2">
        <v>24</v>
      </c>
      <c r="J119" s="2">
        <v>63</v>
      </c>
      <c r="K119" s="2">
        <v>61</v>
      </c>
      <c r="L119" s="2">
        <v>72</v>
      </c>
      <c r="M119" s="2">
        <v>30</v>
      </c>
      <c r="N119" s="2">
        <v>0</v>
      </c>
      <c r="O119" s="2">
        <v>124</v>
      </c>
      <c r="P119" s="2">
        <v>196</v>
      </c>
      <c r="Q119" s="2">
        <v>226</v>
      </c>
      <c r="R119" s="2">
        <v>226</v>
      </c>
      <c r="S119" s="2">
        <v>63</v>
      </c>
      <c r="T119" s="2">
        <v>0.10526315789473673</v>
      </c>
      <c r="U119" s="2">
        <v>61</v>
      </c>
      <c r="V119" s="2">
        <v>-0.57894736842105221</v>
      </c>
      <c r="W119" s="2">
        <v>36</v>
      </c>
      <c r="X119" s="2">
        <v>0.66666666666666652</v>
      </c>
      <c r="Y119" s="2">
        <v>1</v>
      </c>
      <c r="Z119" s="2">
        <v>5</v>
      </c>
      <c r="AA119" s="2">
        <v>4</v>
      </c>
      <c r="AB119" s="2">
        <v>6</v>
      </c>
      <c r="AC119" s="2">
        <v>1</v>
      </c>
      <c r="AD119" s="2">
        <v>10</v>
      </c>
      <c r="AE119" s="2">
        <v>1</v>
      </c>
      <c r="AF119" s="2">
        <v>3</v>
      </c>
      <c r="AG119" s="2">
        <v>1</v>
      </c>
      <c r="AH119" s="2">
        <v>2</v>
      </c>
      <c r="AI119" s="2">
        <v>2</v>
      </c>
      <c r="AJ119" s="2">
        <v>2</v>
      </c>
      <c r="AK119" s="2">
        <v>2</v>
      </c>
      <c r="AL119" s="2">
        <v>28</v>
      </c>
      <c r="AM119" s="2">
        <v>877.04399999999998</v>
      </c>
      <c r="AN119" s="2">
        <v>869.35</v>
      </c>
      <c r="AO119" s="2">
        <v>7.69399999999996</v>
      </c>
      <c r="AP119" s="2">
        <v>226.00119000000001</v>
      </c>
      <c r="AQ119" s="65">
        <v>4</v>
      </c>
      <c r="AR119" s="65">
        <v>4</v>
      </c>
      <c r="AS119" s="65">
        <v>4</v>
      </c>
      <c r="AT119" s="65">
        <v>3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4</v>
      </c>
      <c r="BA119" s="65">
        <v>4</v>
      </c>
      <c r="BB119" s="65">
        <v>4</v>
      </c>
      <c r="BC119" s="65">
        <v>3</v>
      </c>
      <c r="BD119" s="65">
        <v>4</v>
      </c>
      <c r="BE119" s="65">
        <v>4</v>
      </c>
      <c r="BF119" s="65">
        <v>3</v>
      </c>
      <c r="BG119" s="65">
        <v>3</v>
      </c>
      <c r="BH119" s="65">
        <v>4</v>
      </c>
      <c r="BI119" s="65">
        <v>3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2</v>
      </c>
      <c r="CA119" s="65">
        <v>2</v>
      </c>
      <c r="CB119" s="65">
        <v>0</v>
      </c>
      <c r="CC119" s="65">
        <v>0</v>
      </c>
      <c r="CD119" s="65">
        <v>2</v>
      </c>
      <c r="CE119" s="65">
        <v>0</v>
      </c>
      <c r="CF119" s="65">
        <v>0</v>
      </c>
      <c r="CG119" s="65">
        <v>0</v>
      </c>
      <c r="CH119" s="65">
        <v>1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17</v>
      </c>
      <c r="CT119" s="65">
        <v>16</v>
      </c>
      <c r="CU119" s="65">
        <v>12</v>
      </c>
      <c r="CV119" s="65">
        <v>10</v>
      </c>
      <c r="CW119" s="65">
        <v>11</v>
      </c>
      <c r="CX119" s="65">
        <v>11</v>
      </c>
      <c r="CY119" s="65">
        <v>11</v>
      </c>
      <c r="CZ119" s="65">
        <v>11</v>
      </c>
      <c r="DA119" s="65">
        <v>7</v>
      </c>
      <c r="DB119" s="65">
        <v>11</v>
      </c>
      <c r="DC119" s="65">
        <v>12</v>
      </c>
      <c r="DD119" s="65">
        <v>18</v>
      </c>
      <c r="DE119" s="65">
        <v>8</v>
      </c>
      <c r="DF119" s="65">
        <v>13</v>
      </c>
      <c r="DG119" s="65">
        <v>14</v>
      </c>
      <c r="DH119" s="65">
        <v>9</v>
      </c>
      <c r="DI119" s="65">
        <v>12</v>
      </c>
      <c r="DJ119" s="65">
        <v>14</v>
      </c>
      <c r="DK119" s="65">
        <v>9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598</v>
      </c>
      <c r="DU119" s="2" t="s">
        <v>540</v>
      </c>
      <c r="DV119" s="2">
        <v>28</v>
      </c>
      <c r="DW119" s="2" t="s">
        <v>16</v>
      </c>
      <c r="DX119" s="2">
        <v>2</v>
      </c>
      <c r="DY119" s="78">
        <v>4</v>
      </c>
      <c r="DZ119" s="78">
        <v>4</v>
      </c>
      <c r="EA119" s="78">
        <v>3</v>
      </c>
      <c r="EB119" s="78">
        <v>3</v>
      </c>
      <c r="EC119" s="78">
        <v>4</v>
      </c>
      <c r="ED119" s="78">
        <v>3</v>
      </c>
      <c r="EE119" s="78">
        <v>3</v>
      </c>
      <c r="EF119" s="78">
        <v>3</v>
      </c>
      <c r="EG119" s="78">
        <v>3</v>
      </c>
      <c r="EH119" s="78">
        <v>3</v>
      </c>
      <c r="EI119" s="78">
        <v>3</v>
      </c>
      <c r="EJ119" s="78">
        <v>4</v>
      </c>
      <c r="EK119" s="78">
        <v>2</v>
      </c>
      <c r="EL119" s="78">
        <v>3</v>
      </c>
      <c r="EM119" s="78">
        <v>3</v>
      </c>
      <c r="EN119" s="78">
        <v>3</v>
      </c>
      <c r="EO119" s="78">
        <v>5</v>
      </c>
      <c r="EP119" s="78">
        <v>4</v>
      </c>
      <c r="EQ119" s="78">
        <v>3</v>
      </c>
      <c r="ER119" s="78">
        <v>3</v>
      </c>
      <c r="ES119" s="78">
        <v>4</v>
      </c>
      <c r="ET119" s="78">
        <v>3</v>
      </c>
      <c r="EU119" s="78">
        <v>4</v>
      </c>
      <c r="EV119" s="78">
        <v>3</v>
      </c>
      <c r="EW119" s="78">
        <v>3</v>
      </c>
      <c r="EX119" s="78">
        <v>4</v>
      </c>
      <c r="EY119" s="78">
        <v>4</v>
      </c>
      <c r="EZ119" s="78">
        <v>2</v>
      </c>
      <c r="FA119" s="78">
        <v>2</v>
      </c>
      <c r="FB119" s="78">
        <v>3</v>
      </c>
      <c r="FC119" s="78">
        <v>5</v>
      </c>
      <c r="FD119" s="78">
        <v>2</v>
      </c>
      <c r="FE119" s="78">
        <v>3</v>
      </c>
      <c r="FF119" s="78">
        <v>4</v>
      </c>
      <c r="FG119" s="78">
        <v>3</v>
      </c>
      <c r="FH119" s="78">
        <v>3</v>
      </c>
      <c r="FI119" s="78">
        <v>3</v>
      </c>
      <c r="FJ119" s="78">
        <v>3</v>
      </c>
      <c r="FK119" s="78">
        <v>7</v>
      </c>
      <c r="FL119" s="78">
        <v>4</v>
      </c>
      <c r="FM119" s="78">
        <v>3</v>
      </c>
      <c r="FN119" s="78">
        <v>3</v>
      </c>
      <c r="FO119" s="78">
        <v>4</v>
      </c>
      <c r="FP119" s="78">
        <v>5</v>
      </c>
      <c r="FQ119" s="78">
        <v>4</v>
      </c>
      <c r="FR119" s="78">
        <v>4</v>
      </c>
      <c r="FS119" s="78">
        <v>2</v>
      </c>
      <c r="FT119" s="78">
        <v>4</v>
      </c>
      <c r="FU119" s="78">
        <v>3</v>
      </c>
      <c r="FV119" s="78">
        <v>5</v>
      </c>
      <c r="FW119" s="78">
        <v>4</v>
      </c>
      <c r="FX119" s="78">
        <v>3</v>
      </c>
      <c r="FY119" s="78">
        <v>3</v>
      </c>
      <c r="FZ119" s="78">
        <v>3</v>
      </c>
      <c r="GA119" s="78">
        <v>4</v>
      </c>
      <c r="GB119" s="78">
        <v>4</v>
      </c>
      <c r="GC119" s="78">
        <v>3</v>
      </c>
      <c r="GD119" s="78">
        <v>3</v>
      </c>
      <c r="GE119" s="78">
        <v>4</v>
      </c>
      <c r="GF119" s="78">
        <v>3</v>
      </c>
      <c r="GG119" s="78">
        <v>2</v>
      </c>
      <c r="GH119" s="78">
        <v>3</v>
      </c>
      <c r="GI119" s="78">
        <v>4</v>
      </c>
      <c r="GJ119" s="78">
        <v>4</v>
      </c>
      <c r="GK119" s="78">
        <v>4</v>
      </c>
      <c r="GL119" s="78">
        <v>3</v>
      </c>
    </row>
    <row r="120" spans="1:194" x14ac:dyDescent="0.25">
      <c r="A120" s="2" t="s">
        <v>990</v>
      </c>
      <c r="B120" s="2" t="s">
        <v>3</v>
      </c>
      <c r="C120" s="2" t="s">
        <v>990</v>
      </c>
      <c r="D120" s="2">
        <v>9</v>
      </c>
      <c r="E120" s="2">
        <v>0</v>
      </c>
      <c r="F120" s="2">
        <v>13</v>
      </c>
      <c r="G120" s="2">
        <v>7</v>
      </c>
      <c r="H120" s="2">
        <v>9</v>
      </c>
      <c r="I120" s="2">
        <v>20</v>
      </c>
      <c r="J120" s="2">
        <v>68</v>
      </c>
      <c r="K120" s="2">
        <v>66</v>
      </c>
      <c r="L120" s="2">
        <v>60</v>
      </c>
      <c r="M120" s="2">
        <v>33</v>
      </c>
      <c r="N120" s="2">
        <v>0</v>
      </c>
      <c r="O120" s="2">
        <v>134</v>
      </c>
      <c r="P120" s="2">
        <v>194</v>
      </c>
      <c r="Q120" s="2">
        <v>227</v>
      </c>
      <c r="R120" s="2">
        <v>227</v>
      </c>
      <c r="S120" s="2">
        <v>68</v>
      </c>
      <c r="T120" s="2">
        <v>0.10526315789473673</v>
      </c>
      <c r="U120" s="2">
        <v>66</v>
      </c>
      <c r="V120" s="2">
        <v>0.31578947368421062</v>
      </c>
      <c r="W120" s="2">
        <v>28</v>
      </c>
      <c r="X120" s="2">
        <v>-0.55555555555555536</v>
      </c>
      <c r="Y120" s="2">
        <v>4</v>
      </c>
      <c r="Z120" s="2">
        <v>8</v>
      </c>
      <c r="AA120" s="2">
        <v>4</v>
      </c>
      <c r="AB120" s="2">
        <v>6</v>
      </c>
      <c r="AC120" s="2">
        <v>1</v>
      </c>
      <c r="AD120" s="2">
        <v>2</v>
      </c>
      <c r="AE120" s="2">
        <v>0</v>
      </c>
      <c r="AF120" s="2">
        <v>4</v>
      </c>
      <c r="AG120" s="2">
        <v>35</v>
      </c>
      <c r="AH120" s="2">
        <v>32</v>
      </c>
      <c r="AI120" s="2">
        <v>24</v>
      </c>
      <c r="AJ120" s="2">
        <v>27</v>
      </c>
      <c r="AK120" s="2">
        <v>27</v>
      </c>
      <c r="AL120" s="2">
        <v>29</v>
      </c>
      <c r="AM120" s="2">
        <v>888.70699999999999</v>
      </c>
      <c r="AN120" s="2">
        <v>742.404</v>
      </c>
      <c r="AO120" s="2">
        <v>146.303</v>
      </c>
      <c r="AP120" s="2">
        <v>227.00120000000001</v>
      </c>
      <c r="AQ120" s="65">
        <v>4</v>
      </c>
      <c r="AR120" s="65">
        <v>4</v>
      </c>
      <c r="AS120" s="65">
        <v>4</v>
      </c>
      <c r="AT120" s="65">
        <v>3</v>
      </c>
      <c r="AU120" s="65">
        <v>3</v>
      </c>
      <c r="AV120" s="65">
        <v>3</v>
      </c>
      <c r="AW120" s="65">
        <v>3</v>
      </c>
      <c r="AX120" s="65">
        <v>3</v>
      </c>
      <c r="AY120" s="65">
        <v>3</v>
      </c>
      <c r="AZ120" s="65">
        <v>4</v>
      </c>
      <c r="BA120" s="65">
        <v>4</v>
      </c>
      <c r="BB120" s="65">
        <v>4</v>
      </c>
      <c r="BC120" s="65">
        <v>3</v>
      </c>
      <c r="BD120" s="65">
        <v>4</v>
      </c>
      <c r="BE120" s="65">
        <v>4</v>
      </c>
      <c r="BF120" s="65">
        <v>3</v>
      </c>
      <c r="BG120" s="65">
        <v>3</v>
      </c>
      <c r="BH120" s="65">
        <v>4</v>
      </c>
      <c r="BI120" s="65">
        <v>3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1</v>
      </c>
      <c r="BS120" s="65">
        <v>0</v>
      </c>
      <c r="BT120" s="65">
        <v>1</v>
      </c>
      <c r="BU120" s="65">
        <v>0</v>
      </c>
      <c r="BV120" s="65">
        <v>0</v>
      </c>
      <c r="BW120" s="65">
        <v>0</v>
      </c>
      <c r="BX120" s="65">
        <v>0</v>
      </c>
      <c r="BY120" s="65">
        <v>1</v>
      </c>
      <c r="BZ120" s="65">
        <v>2</v>
      </c>
      <c r="CA120" s="65">
        <v>0</v>
      </c>
      <c r="CB120" s="65">
        <v>1</v>
      </c>
      <c r="CC120" s="65">
        <v>0</v>
      </c>
      <c r="CD120" s="65">
        <v>1</v>
      </c>
      <c r="CE120" s="65">
        <v>1</v>
      </c>
      <c r="CF120" s="65">
        <v>0</v>
      </c>
      <c r="CG120" s="65">
        <v>0</v>
      </c>
      <c r="CH120" s="65">
        <v>1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11</v>
      </c>
      <c r="CT120" s="65">
        <v>14</v>
      </c>
      <c r="CU120" s="65">
        <v>12</v>
      </c>
      <c r="CV120" s="65">
        <v>11</v>
      </c>
      <c r="CW120" s="65">
        <v>11</v>
      </c>
      <c r="CX120" s="65">
        <v>10</v>
      </c>
      <c r="CY120" s="65">
        <v>10</v>
      </c>
      <c r="CZ120" s="65">
        <v>12</v>
      </c>
      <c r="DA120" s="65">
        <v>7</v>
      </c>
      <c r="DB120" s="65">
        <v>12</v>
      </c>
      <c r="DC120" s="65">
        <v>13</v>
      </c>
      <c r="DD120" s="65">
        <v>20</v>
      </c>
      <c r="DE120" s="65">
        <v>8</v>
      </c>
      <c r="DF120" s="65">
        <v>12</v>
      </c>
      <c r="DG120" s="65">
        <v>13</v>
      </c>
      <c r="DH120" s="65">
        <v>13</v>
      </c>
      <c r="DI120" s="65">
        <v>11</v>
      </c>
      <c r="DJ120" s="65">
        <v>18</v>
      </c>
      <c r="DK120" s="65">
        <v>9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444</v>
      </c>
      <c r="DU120" s="2" t="s">
        <v>541</v>
      </c>
      <c r="DV120" s="2">
        <v>30</v>
      </c>
      <c r="DW120" s="2" t="s">
        <v>1</v>
      </c>
      <c r="DX120" s="2">
        <v>27</v>
      </c>
      <c r="DY120" s="78">
        <v>2</v>
      </c>
      <c r="DZ120" s="78">
        <v>4</v>
      </c>
      <c r="EA120" s="78">
        <v>4</v>
      </c>
      <c r="EB120" s="78">
        <v>5</v>
      </c>
      <c r="EC120" s="78">
        <v>4</v>
      </c>
      <c r="ED120" s="78">
        <v>3</v>
      </c>
      <c r="EE120" s="78">
        <v>3</v>
      </c>
      <c r="EF120" s="78">
        <v>2</v>
      </c>
      <c r="EG120" s="78">
        <v>3</v>
      </c>
      <c r="EH120" s="78">
        <v>3</v>
      </c>
      <c r="EI120" s="78">
        <v>2</v>
      </c>
      <c r="EJ120" s="78">
        <v>6</v>
      </c>
      <c r="EK120" s="78">
        <v>3</v>
      </c>
      <c r="EL120" s="78">
        <v>2</v>
      </c>
      <c r="EM120" s="78">
        <v>4</v>
      </c>
      <c r="EN120" s="78">
        <v>4</v>
      </c>
      <c r="EO120" s="78">
        <v>4</v>
      </c>
      <c r="EP120" s="78">
        <v>7</v>
      </c>
      <c r="EQ120" s="78">
        <v>3</v>
      </c>
      <c r="ER120" s="78">
        <v>3</v>
      </c>
      <c r="ES120" s="78">
        <v>3</v>
      </c>
      <c r="ET120" s="78">
        <v>2</v>
      </c>
      <c r="EU120" s="78">
        <v>3</v>
      </c>
      <c r="EV120" s="78">
        <v>3</v>
      </c>
      <c r="EW120" s="78">
        <v>4</v>
      </c>
      <c r="EX120" s="78">
        <v>4</v>
      </c>
      <c r="EY120" s="78">
        <v>6</v>
      </c>
      <c r="EZ120" s="78">
        <v>2</v>
      </c>
      <c r="FA120" s="78">
        <v>3</v>
      </c>
      <c r="FB120" s="78">
        <v>4</v>
      </c>
      <c r="FC120" s="78">
        <v>4</v>
      </c>
      <c r="FD120" s="78">
        <v>2</v>
      </c>
      <c r="FE120" s="78">
        <v>3</v>
      </c>
      <c r="FF120" s="78">
        <v>3</v>
      </c>
      <c r="FG120" s="78">
        <v>6</v>
      </c>
      <c r="FH120" s="78">
        <v>3</v>
      </c>
      <c r="FI120" s="78">
        <v>5</v>
      </c>
      <c r="FJ120" s="78">
        <v>3</v>
      </c>
      <c r="FK120" s="78">
        <v>3</v>
      </c>
      <c r="FL120" s="78">
        <v>3</v>
      </c>
      <c r="FM120" s="78">
        <v>3</v>
      </c>
      <c r="FN120" s="78">
        <v>3</v>
      </c>
      <c r="FO120" s="78">
        <v>4</v>
      </c>
      <c r="FP120" s="78">
        <v>3</v>
      </c>
      <c r="FQ120" s="78">
        <v>3</v>
      </c>
      <c r="FR120" s="78">
        <v>4</v>
      </c>
      <c r="FS120" s="78">
        <v>2</v>
      </c>
      <c r="FT120" s="78">
        <v>3</v>
      </c>
      <c r="FU120" s="78">
        <v>3</v>
      </c>
      <c r="FV120" s="78">
        <v>4</v>
      </c>
      <c r="FW120" s="78">
        <v>3</v>
      </c>
      <c r="FX120" s="78">
        <v>3</v>
      </c>
      <c r="FY120" s="78">
        <v>3</v>
      </c>
      <c r="FZ120" s="78">
        <v>3</v>
      </c>
      <c r="GA120" s="78">
        <v>4</v>
      </c>
      <c r="GB120" s="78">
        <v>3</v>
      </c>
      <c r="GC120" s="78">
        <v>3</v>
      </c>
      <c r="GD120" s="78">
        <v>3</v>
      </c>
      <c r="GE120" s="78">
        <v>4</v>
      </c>
      <c r="GF120" s="78">
        <v>3</v>
      </c>
      <c r="GG120" s="78">
        <v>3</v>
      </c>
      <c r="GH120" s="78">
        <v>4</v>
      </c>
      <c r="GI120" s="78">
        <v>6</v>
      </c>
      <c r="GJ120" s="78">
        <v>4</v>
      </c>
      <c r="GK120" s="78">
        <v>3</v>
      </c>
      <c r="GL120" s="78">
        <v>3</v>
      </c>
    </row>
    <row r="121" spans="1:194" x14ac:dyDescent="0.25">
      <c r="A121" s="2" t="s">
        <v>991</v>
      </c>
      <c r="B121" s="2" t="s">
        <v>210</v>
      </c>
      <c r="C121" s="2" t="s">
        <v>990</v>
      </c>
      <c r="D121" s="2">
        <v>6</v>
      </c>
      <c r="E121" s="2">
        <v>0</v>
      </c>
      <c r="F121" s="2">
        <v>23</v>
      </c>
      <c r="G121" s="2">
        <v>2</v>
      </c>
      <c r="H121" s="2">
        <v>6</v>
      </c>
      <c r="I121" s="2">
        <v>25</v>
      </c>
      <c r="J121" s="2">
        <v>64</v>
      </c>
      <c r="K121" s="2">
        <v>63</v>
      </c>
      <c r="L121" s="2">
        <v>69</v>
      </c>
      <c r="M121" s="2">
        <v>31</v>
      </c>
      <c r="N121" s="2">
        <v>0</v>
      </c>
      <c r="O121" s="2">
        <v>127</v>
      </c>
      <c r="P121" s="2">
        <v>196</v>
      </c>
      <c r="Q121" s="2">
        <v>227</v>
      </c>
      <c r="R121" s="2">
        <v>227</v>
      </c>
      <c r="S121" s="2">
        <v>64</v>
      </c>
      <c r="T121" s="2">
        <v>5.2631578947368141E-2</v>
      </c>
      <c r="U121" s="2">
        <v>63</v>
      </c>
      <c r="V121" s="2">
        <v>-0.31578947368421062</v>
      </c>
      <c r="W121" s="2">
        <v>34</v>
      </c>
      <c r="X121" s="2">
        <v>0.33333333333333304</v>
      </c>
      <c r="Y121" s="2">
        <v>2</v>
      </c>
      <c r="Z121" s="2">
        <v>7</v>
      </c>
      <c r="AA121" s="2">
        <v>2</v>
      </c>
      <c r="AB121" s="2">
        <v>6</v>
      </c>
      <c r="AC121" s="2">
        <v>2</v>
      </c>
      <c r="AD121" s="2">
        <v>9</v>
      </c>
      <c r="AE121" s="2">
        <v>0</v>
      </c>
      <c r="AF121" s="2">
        <v>3</v>
      </c>
      <c r="AG121" s="2">
        <v>20</v>
      </c>
      <c r="AH121" s="2">
        <v>22</v>
      </c>
      <c r="AI121" s="2">
        <v>29</v>
      </c>
      <c r="AJ121" s="2">
        <v>27</v>
      </c>
      <c r="AK121" s="2">
        <v>27</v>
      </c>
      <c r="AL121" s="2">
        <v>30</v>
      </c>
      <c r="AM121" s="2">
        <v>877.04399999999998</v>
      </c>
      <c r="AN121" s="2">
        <v>685.10599999999999</v>
      </c>
      <c r="AO121" s="2">
        <v>191.93799999999999</v>
      </c>
      <c r="AP121" s="2">
        <v>227.00120999999999</v>
      </c>
      <c r="AQ121" s="65">
        <v>4</v>
      </c>
      <c r="AR121" s="65">
        <v>4</v>
      </c>
      <c r="AS121" s="65">
        <v>4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4</v>
      </c>
      <c r="BA121" s="65">
        <v>4</v>
      </c>
      <c r="BB121" s="65">
        <v>4</v>
      </c>
      <c r="BC121" s="65">
        <v>3</v>
      </c>
      <c r="BD121" s="65">
        <v>4</v>
      </c>
      <c r="BE121" s="65">
        <v>4</v>
      </c>
      <c r="BF121" s="65">
        <v>3</v>
      </c>
      <c r="BG121" s="65">
        <v>3</v>
      </c>
      <c r="BH121" s="65">
        <v>4</v>
      </c>
      <c r="BI121" s="65">
        <v>3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2</v>
      </c>
      <c r="BS121" s="65">
        <v>0</v>
      </c>
      <c r="BT121" s="65">
        <v>0</v>
      </c>
      <c r="BU121" s="65">
        <v>0</v>
      </c>
      <c r="BV121" s="65">
        <v>1</v>
      </c>
      <c r="BW121" s="65">
        <v>0</v>
      </c>
      <c r="BX121" s="65">
        <v>0</v>
      </c>
      <c r="BY121" s="65">
        <v>0</v>
      </c>
      <c r="BZ121" s="65">
        <v>1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1</v>
      </c>
      <c r="CI121" s="65">
        <v>0</v>
      </c>
      <c r="CJ121" s="65">
        <v>1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10</v>
      </c>
      <c r="CT121" s="65">
        <v>13</v>
      </c>
      <c r="CU121" s="65">
        <v>14</v>
      </c>
      <c r="CV121" s="65">
        <v>12</v>
      </c>
      <c r="CW121" s="65">
        <v>9</v>
      </c>
      <c r="CX121" s="65">
        <v>9</v>
      </c>
      <c r="CY121" s="65">
        <v>9</v>
      </c>
      <c r="CZ121" s="65">
        <v>10</v>
      </c>
      <c r="DA121" s="65">
        <v>9</v>
      </c>
      <c r="DB121" s="65">
        <v>14</v>
      </c>
      <c r="DC121" s="65">
        <v>14</v>
      </c>
      <c r="DD121" s="65">
        <v>17</v>
      </c>
      <c r="DE121" s="65">
        <v>12</v>
      </c>
      <c r="DF121" s="65">
        <v>18</v>
      </c>
      <c r="DG121" s="65">
        <v>13</v>
      </c>
      <c r="DH121" s="65">
        <v>10</v>
      </c>
      <c r="DI121" s="65">
        <v>12</v>
      </c>
      <c r="DJ121" s="65">
        <v>14</v>
      </c>
      <c r="DK121" s="65">
        <v>8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427</v>
      </c>
      <c r="DU121" s="2" t="s">
        <v>538</v>
      </c>
      <c r="DV121" s="2">
        <v>30</v>
      </c>
      <c r="DW121" s="2" t="s">
        <v>1</v>
      </c>
      <c r="DX121" s="2">
        <v>27</v>
      </c>
      <c r="DY121" s="78">
        <v>3</v>
      </c>
      <c r="DZ121" s="78">
        <v>3</v>
      </c>
      <c r="EA121" s="78">
        <v>3</v>
      </c>
      <c r="EB121" s="78">
        <v>4</v>
      </c>
      <c r="EC121" s="78">
        <v>4</v>
      </c>
      <c r="ED121" s="78">
        <v>3</v>
      </c>
      <c r="EE121" s="78">
        <v>3</v>
      </c>
      <c r="EF121" s="78">
        <v>3</v>
      </c>
      <c r="EG121" s="78">
        <v>3</v>
      </c>
      <c r="EH121" s="78">
        <v>3</v>
      </c>
      <c r="EI121" s="78">
        <v>4</v>
      </c>
      <c r="EJ121" s="78">
        <v>4</v>
      </c>
      <c r="EK121" s="78">
        <v>4</v>
      </c>
      <c r="EL121" s="78">
        <v>4</v>
      </c>
      <c r="EM121" s="78">
        <v>3</v>
      </c>
      <c r="EN121" s="78">
        <v>4</v>
      </c>
      <c r="EO121" s="78">
        <v>3</v>
      </c>
      <c r="EP121" s="78">
        <v>4</v>
      </c>
      <c r="EQ121" s="78">
        <v>2</v>
      </c>
      <c r="ER121" s="78">
        <v>2</v>
      </c>
      <c r="ES121" s="78">
        <v>3</v>
      </c>
      <c r="ET121" s="78">
        <v>4</v>
      </c>
      <c r="EU121" s="78">
        <v>4</v>
      </c>
      <c r="EV121" s="78">
        <v>3</v>
      </c>
      <c r="EW121" s="78">
        <v>3</v>
      </c>
      <c r="EX121" s="78">
        <v>3</v>
      </c>
      <c r="EY121" s="78">
        <v>3</v>
      </c>
      <c r="EZ121" s="78">
        <v>2</v>
      </c>
      <c r="FA121" s="78">
        <v>4</v>
      </c>
      <c r="FB121" s="78">
        <v>3</v>
      </c>
      <c r="FC121" s="78">
        <v>4</v>
      </c>
      <c r="FD121" s="78">
        <v>3</v>
      </c>
      <c r="FE121" s="78">
        <v>4</v>
      </c>
      <c r="FF121" s="78">
        <v>3</v>
      </c>
      <c r="FG121" s="78">
        <v>3</v>
      </c>
      <c r="FH121" s="78">
        <v>5</v>
      </c>
      <c r="FI121" s="78">
        <v>4</v>
      </c>
      <c r="FJ121" s="78">
        <v>3</v>
      </c>
      <c r="FK121" s="78">
        <v>2</v>
      </c>
      <c r="FL121" s="78">
        <v>4</v>
      </c>
      <c r="FM121" s="78">
        <v>4</v>
      </c>
      <c r="FN121" s="78">
        <v>4</v>
      </c>
      <c r="FO121" s="78">
        <v>2</v>
      </c>
      <c r="FP121" s="78">
        <v>3</v>
      </c>
      <c r="FQ121" s="78">
        <v>3</v>
      </c>
      <c r="FR121" s="78">
        <v>4</v>
      </c>
      <c r="FS121" s="78">
        <v>4</v>
      </c>
      <c r="FT121" s="78">
        <v>4</v>
      </c>
      <c r="FU121" s="78">
        <v>3</v>
      </c>
      <c r="FV121" s="78">
        <v>5</v>
      </c>
      <c r="FW121" s="78">
        <v>5</v>
      </c>
      <c r="FX121" s="78">
        <v>6</v>
      </c>
      <c r="FY121" s="78">
        <v>3</v>
      </c>
      <c r="FZ121" s="78">
        <v>3</v>
      </c>
      <c r="GA121" s="78">
        <v>4</v>
      </c>
      <c r="GB121" s="78">
        <v>3</v>
      </c>
      <c r="GC121" s="78">
        <v>3</v>
      </c>
      <c r="GD121" s="78">
        <v>3</v>
      </c>
      <c r="GE121" s="78">
        <v>3</v>
      </c>
      <c r="GF121" s="78">
        <v>3</v>
      </c>
      <c r="GG121" s="78">
        <v>3</v>
      </c>
      <c r="GH121" s="78">
        <v>4</v>
      </c>
      <c r="GI121" s="78">
        <v>4</v>
      </c>
      <c r="GJ121" s="78">
        <v>4</v>
      </c>
      <c r="GK121" s="78">
        <v>4</v>
      </c>
      <c r="GL121" s="78">
        <v>3</v>
      </c>
    </row>
    <row r="122" spans="1:194" x14ac:dyDescent="0.25">
      <c r="A122" s="2" t="s">
        <v>992</v>
      </c>
      <c r="B122" s="2" t="s">
        <v>598</v>
      </c>
      <c r="C122" s="2" t="s">
        <v>992</v>
      </c>
      <c r="D122" s="2">
        <v>3</v>
      </c>
      <c r="E122" s="2">
        <v>0</v>
      </c>
      <c r="F122" s="2">
        <v>20</v>
      </c>
      <c r="G122" s="2">
        <v>3</v>
      </c>
      <c r="H122" s="2">
        <v>3</v>
      </c>
      <c r="I122" s="2">
        <v>23</v>
      </c>
      <c r="J122" s="2">
        <v>66</v>
      </c>
      <c r="K122" s="2">
        <v>65</v>
      </c>
      <c r="L122" s="2">
        <v>66</v>
      </c>
      <c r="M122" s="2">
        <v>32</v>
      </c>
      <c r="N122" s="2">
        <v>0</v>
      </c>
      <c r="O122" s="2">
        <v>131</v>
      </c>
      <c r="P122" s="2">
        <v>197</v>
      </c>
      <c r="Q122" s="2">
        <v>229</v>
      </c>
      <c r="R122" s="2">
        <v>229</v>
      </c>
      <c r="S122" s="2">
        <v>66</v>
      </c>
      <c r="T122" s="2">
        <v>5.2631578947368585E-2</v>
      </c>
      <c r="U122" s="2">
        <v>65</v>
      </c>
      <c r="V122" s="2">
        <v>-5.2631578947368585E-2</v>
      </c>
      <c r="W122" s="2">
        <v>32</v>
      </c>
      <c r="X122" s="2">
        <v>0</v>
      </c>
      <c r="Y122" s="2">
        <v>0</v>
      </c>
      <c r="Z122" s="2">
        <v>6</v>
      </c>
      <c r="AA122" s="2">
        <v>1</v>
      </c>
      <c r="AB122" s="2">
        <v>6</v>
      </c>
      <c r="AC122" s="2">
        <v>1</v>
      </c>
      <c r="AD122" s="2">
        <v>8</v>
      </c>
      <c r="AE122" s="2">
        <v>1</v>
      </c>
      <c r="AF122" s="2">
        <v>3</v>
      </c>
      <c r="AG122" s="2">
        <v>29</v>
      </c>
      <c r="AH122" s="2">
        <v>28</v>
      </c>
      <c r="AI122" s="2">
        <v>31</v>
      </c>
      <c r="AJ122" s="2">
        <v>29</v>
      </c>
      <c r="AK122" s="2">
        <v>29</v>
      </c>
      <c r="AL122" s="2">
        <v>31</v>
      </c>
      <c r="AM122" s="2">
        <v>871.21199999999999</v>
      </c>
      <c r="AN122" s="2">
        <v>834.21</v>
      </c>
      <c r="AO122" s="2">
        <v>37.001999999999953</v>
      </c>
      <c r="AP122" s="2">
        <v>229.00121999999999</v>
      </c>
      <c r="AQ122" s="65">
        <v>4</v>
      </c>
      <c r="AR122" s="65">
        <v>4</v>
      </c>
      <c r="AS122" s="65">
        <v>4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4</v>
      </c>
      <c r="BA122" s="65">
        <v>4</v>
      </c>
      <c r="BB122" s="65">
        <v>4</v>
      </c>
      <c r="BC122" s="65">
        <v>3</v>
      </c>
      <c r="BD122" s="65">
        <v>4</v>
      </c>
      <c r="BE122" s="65">
        <v>4</v>
      </c>
      <c r="BF122" s="65">
        <v>3</v>
      </c>
      <c r="BG122" s="65">
        <v>3</v>
      </c>
      <c r="BH122" s="65">
        <v>4</v>
      </c>
      <c r="BI122" s="65">
        <v>3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1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1</v>
      </c>
      <c r="CB122" s="65">
        <v>0</v>
      </c>
      <c r="CC122" s="65">
        <v>0</v>
      </c>
      <c r="CD122" s="65">
        <v>1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14</v>
      </c>
      <c r="CT122" s="65">
        <v>14</v>
      </c>
      <c r="CU122" s="65">
        <v>12</v>
      </c>
      <c r="CV122" s="65">
        <v>10</v>
      </c>
      <c r="CW122" s="65">
        <v>10</v>
      </c>
      <c r="CX122" s="65">
        <v>11</v>
      </c>
      <c r="CY122" s="65">
        <v>10</v>
      </c>
      <c r="CZ122" s="65">
        <v>12</v>
      </c>
      <c r="DA122" s="65">
        <v>11</v>
      </c>
      <c r="DB122" s="65">
        <v>14</v>
      </c>
      <c r="DC122" s="65">
        <v>12</v>
      </c>
      <c r="DD122" s="65">
        <v>17</v>
      </c>
      <c r="DE122" s="65">
        <v>8</v>
      </c>
      <c r="DF122" s="65">
        <v>13</v>
      </c>
      <c r="DG122" s="65">
        <v>12</v>
      </c>
      <c r="DH122" s="65">
        <v>12</v>
      </c>
      <c r="DI122" s="65">
        <v>12</v>
      </c>
      <c r="DJ122" s="65">
        <v>16</v>
      </c>
      <c r="DK122" s="65">
        <v>9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420</v>
      </c>
      <c r="DU122" s="2" t="s">
        <v>538</v>
      </c>
      <c r="DV122" s="2">
        <v>32</v>
      </c>
      <c r="DW122" s="2" t="s">
        <v>1</v>
      </c>
      <c r="DX122" s="2">
        <v>29</v>
      </c>
      <c r="DY122" s="78">
        <v>3</v>
      </c>
      <c r="DZ122" s="78">
        <v>3</v>
      </c>
      <c r="EA122" s="78">
        <v>3</v>
      </c>
      <c r="EB122" s="78">
        <v>3</v>
      </c>
      <c r="EC122" s="78">
        <v>3</v>
      </c>
      <c r="ED122" s="78">
        <v>4</v>
      </c>
      <c r="EE122" s="78">
        <v>4</v>
      </c>
      <c r="EF122" s="78">
        <v>5</v>
      </c>
      <c r="EG122" s="78">
        <v>3</v>
      </c>
      <c r="EH122" s="78">
        <v>4</v>
      </c>
      <c r="EI122" s="78">
        <v>3</v>
      </c>
      <c r="EJ122" s="78">
        <v>5</v>
      </c>
      <c r="EK122" s="78">
        <v>3</v>
      </c>
      <c r="EL122" s="78">
        <v>3</v>
      </c>
      <c r="EM122" s="78">
        <v>3</v>
      </c>
      <c r="EN122" s="78">
        <v>3</v>
      </c>
      <c r="EO122" s="78">
        <v>4</v>
      </c>
      <c r="EP122" s="78">
        <v>4</v>
      </c>
      <c r="EQ122" s="78">
        <v>3</v>
      </c>
      <c r="ER122" s="78">
        <v>2</v>
      </c>
      <c r="ES122" s="78">
        <v>3</v>
      </c>
      <c r="ET122" s="78">
        <v>3</v>
      </c>
      <c r="EU122" s="78">
        <v>3</v>
      </c>
      <c r="EV122" s="78">
        <v>4</v>
      </c>
      <c r="EW122" s="78">
        <v>4</v>
      </c>
      <c r="EX122" s="78">
        <v>3</v>
      </c>
      <c r="EY122" s="78">
        <v>3</v>
      </c>
      <c r="EZ122" s="78">
        <v>4</v>
      </c>
      <c r="FA122" s="78">
        <v>4</v>
      </c>
      <c r="FB122" s="78">
        <v>3</v>
      </c>
      <c r="FC122" s="78">
        <v>4</v>
      </c>
      <c r="FD122" s="78">
        <v>3</v>
      </c>
      <c r="FE122" s="78">
        <v>3</v>
      </c>
      <c r="FF122" s="78">
        <v>3</v>
      </c>
      <c r="FG122" s="78">
        <v>5</v>
      </c>
      <c r="FH122" s="78">
        <v>4</v>
      </c>
      <c r="FI122" s="78">
        <v>4</v>
      </c>
      <c r="FJ122" s="78">
        <v>3</v>
      </c>
      <c r="FK122" s="78">
        <v>3</v>
      </c>
      <c r="FL122" s="78">
        <v>4</v>
      </c>
      <c r="FM122" s="78">
        <v>3</v>
      </c>
      <c r="FN122" s="78">
        <v>4</v>
      </c>
      <c r="FO122" s="78">
        <v>3</v>
      </c>
      <c r="FP122" s="78">
        <v>3</v>
      </c>
      <c r="FQ122" s="78">
        <v>3</v>
      </c>
      <c r="FR122" s="78">
        <v>4</v>
      </c>
      <c r="FS122" s="78">
        <v>4</v>
      </c>
      <c r="FT122" s="78">
        <v>4</v>
      </c>
      <c r="FU122" s="78">
        <v>3</v>
      </c>
      <c r="FV122" s="78">
        <v>4</v>
      </c>
      <c r="FW122" s="78">
        <v>2</v>
      </c>
      <c r="FX122" s="78">
        <v>4</v>
      </c>
      <c r="FY122" s="78">
        <v>3</v>
      </c>
      <c r="FZ122" s="78">
        <v>4</v>
      </c>
      <c r="GA122" s="78">
        <v>4</v>
      </c>
      <c r="GB122" s="78">
        <v>4</v>
      </c>
      <c r="GC122" s="78">
        <v>3</v>
      </c>
      <c r="GD122" s="78">
        <v>6</v>
      </c>
      <c r="GE122" s="78">
        <v>4</v>
      </c>
      <c r="GF122" s="78">
        <v>3</v>
      </c>
      <c r="GG122" s="78">
        <v>2</v>
      </c>
      <c r="GH122" s="78">
        <v>3</v>
      </c>
      <c r="GI122" s="78">
        <v>4</v>
      </c>
      <c r="GJ122" s="78">
        <v>3</v>
      </c>
      <c r="GK122" s="78">
        <v>3</v>
      </c>
      <c r="GL122" s="78">
        <v>4</v>
      </c>
    </row>
    <row r="123" spans="1:194" x14ac:dyDescent="0.25">
      <c r="A123" s="2" t="s">
        <v>993</v>
      </c>
      <c r="B123" s="2" t="s">
        <v>685</v>
      </c>
      <c r="C123" s="2" t="s">
        <v>992</v>
      </c>
      <c r="D123" s="2">
        <v>5</v>
      </c>
      <c r="E123" s="2">
        <v>0</v>
      </c>
      <c r="F123" s="2">
        <v>25</v>
      </c>
      <c r="G123" s="2">
        <v>2</v>
      </c>
      <c r="H123" s="2">
        <v>5</v>
      </c>
      <c r="I123" s="2">
        <v>27</v>
      </c>
      <c r="J123" s="2">
        <v>64</v>
      </c>
      <c r="K123" s="2">
        <v>68</v>
      </c>
      <c r="L123" s="2">
        <v>65</v>
      </c>
      <c r="M123" s="2">
        <v>32</v>
      </c>
      <c r="N123" s="2">
        <v>0</v>
      </c>
      <c r="O123" s="2">
        <v>132</v>
      </c>
      <c r="P123" s="2">
        <v>197</v>
      </c>
      <c r="Q123" s="2">
        <v>229</v>
      </c>
      <c r="R123" s="2">
        <v>229</v>
      </c>
      <c r="S123" s="2">
        <v>64</v>
      </c>
      <c r="T123" s="2">
        <v>-0.21052631578947389</v>
      </c>
      <c r="U123" s="2">
        <v>68</v>
      </c>
      <c r="V123" s="2">
        <v>0.15789473684210531</v>
      </c>
      <c r="W123" s="2">
        <v>31</v>
      </c>
      <c r="X123" s="2">
        <v>-0.11111111111111072</v>
      </c>
      <c r="Y123" s="2">
        <v>2</v>
      </c>
      <c r="Z123" s="2">
        <v>7</v>
      </c>
      <c r="AA123" s="2">
        <v>1</v>
      </c>
      <c r="AB123" s="2">
        <v>9</v>
      </c>
      <c r="AC123" s="2">
        <v>2</v>
      </c>
      <c r="AD123" s="2">
        <v>7</v>
      </c>
      <c r="AE123" s="2">
        <v>0</v>
      </c>
      <c r="AF123" s="2">
        <v>4</v>
      </c>
      <c r="AG123" s="2">
        <v>20</v>
      </c>
      <c r="AH123" s="2">
        <v>30</v>
      </c>
      <c r="AI123" s="2">
        <v>31</v>
      </c>
      <c r="AJ123" s="2">
        <v>29</v>
      </c>
      <c r="AK123" s="2">
        <v>29</v>
      </c>
      <c r="AL123" s="2">
        <v>32</v>
      </c>
      <c r="AM123" s="2">
        <v>871.21199999999999</v>
      </c>
      <c r="AN123" s="2">
        <v>781.63499999999999</v>
      </c>
      <c r="AO123" s="2">
        <v>89.576999999999998</v>
      </c>
      <c r="AP123" s="2">
        <v>229.00122999999999</v>
      </c>
      <c r="AQ123" s="65">
        <v>4</v>
      </c>
      <c r="AR123" s="65">
        <v>4</v>
      </c>
      <c r="AS123" s="65">
        <v>4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4</v>
      </c>
      <c r="BA123" s="65">
        <v>4</v>
      </c>
      <c r="BB123" s="65">
        <v>4</v>
      </c>
      <c r="BC123" s="65">
        <v>3</v>
      </c>
      <c r="BD123" s="65">
        <v>4</v>
      </c>
      <c r="BE123" s="65">
        <v>4</v>
      </c>
      <c r="BF123" s="65">
        <v>3</v>
      </c>
      <c r="BG123" s="65">
        <v>3</v>
      </c>
      <c r="BH123" s="65">
        <v>4</v>
      </c>
      <c r="BI123" s="65">
        <v>3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1</v>
      </c>
      <c r="BT123" s="65">
        <v>0</v>
      </c>
      <c r="BU123" s="65">
        <v>1</v>
      </c>
      <c r="BV123" s="65">
        <v>0</v>
      </c>
      <c r="BW123" s="65">
        <v>0</v>
      </c>
      <c r="BX123" s="65">
        <v>0</v>
      </c>
      <c r="BY123" s="65">
        <v>0</v>
      </c>
      <c r="BZ123" s="65">
        <v>1</v>
      </c>
      <c r="CA123" s="65">
        <v>0</v>
      </c>
      <c r="CB123" s="65">
        <v>0</v>
      </c>
      <c r="CC123" s="65">
        <v>1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13</v>
      </c>
      <c r="CT123" s="65">
        <v>13</v>
      </c>
      <c r="CU123" s="65">
        <v>12</v>
      </c>
      <c r="CV123" s="65">
        <v>10</v>
      </c>
      <c r="CW123" s="65">
        <v>11</v>
      </c>
      <c r="CX123" s="65">
        <v>10</v>
      </c>
      <c r="CY123" s="65">
        <v>11</v>
      </c>
      <c r="CZ123" s="65">
        <v>10</v>
      </c>
      <c r="DA123" s="65">
        <v>9</v>
      </c>
      <c r="DB123" s="65">
        <v>15</v>
      </c>
      <c r="DC123" s="65">
        <v>13</v>
      </c>
      <c r="DD123" s="65">
        <v>17</v>
      </c>
      <c r="DE123" s="65">
        <v>10</v>
      </c>
      <c r="DF123" s="65">
        <v>15</v>
      </c>
      <c r="DG123" s="65">
        <v>12</v>
      </c>
      <c r="DH123" s="65">
        <v>9</v>
      </c>
      <c r="DI123" s="65">
        <v>15</v>
      </c>
      <c r="DJ123" s="65">
        <v>14</v>
      </c>
      <c r="DK123" s="65">
        <v>10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459</v>
      </c>
      <c r="DU123" s="2" t="s">
        <v>538</v>
      </c>
      <c r="DV123" s="78">
        <v>32</v>
      </c>
      <c r="DW123" s="78" t="s">
        <v>1</v>
      </c>
      <c r="DX123" s="2">
        <v>29</v>
      </c>
      <c r="DY123" s="78">
        <v>2</v>
      </c>
      <c r="DZ123" s="78">
        <v>3</v>
      </c>
      <c r="EA123" s="78">
        <v>3</v>
      </c>
      <c r="EB123" s="78">
        <v>4</v>
      </c>
      <c r="EC123" s="78">
        <v>4</v>
      </c>
      <c r="ED123" s="78">
        <v>4</v>
      </c>
      <c r="EE123" s="78">
        <v>3</v>
      </c>
      <c r="EF123" s="78">
        <v>3</v>
      </c>
      <c r="EG123" s="78">
        <v>3</v>
      </c>
      <c r="EH123" s="78">
        <v>4</v>
      </c>
      <c r="EI123" s="78">
        <v>3</v>
      </c>
      <c r="EJ123" s="78">
        <v>3</v>
      </c>
      <c r="EK123" s="78">
        <v>4</v>
      </c>
      <c r="EL123" s="78">
        <v>3</v>
      </c>
      <c r="EM123" s="78">
        <v>3</v>
      </c>
      <c r="EN123" s="78">
        <v>3</v>
      </c>
      <c r="EO123" s="78">
        <v>5</v>
      </c>
      <c r="EP123" s="78">
        <v>4</v>
      </c>
      <c r="EQ123" s="78">
        <v>3</v>
      </c>
      <c r="ER123" s="78">
        <v>4</v>
      </c>
      <c r="ES123" s="78">
        <v>4</v>
      </c>
      <c r="ET123" s="78">
        <v>3</v>
      </c>
      <c r="EU123" s="78">
        <v>4</v>
      </c>
      <c r="EV123" s="78">
        <v>4</v>
      </c>
      <c r="EW123" s="78">
        <v>3</v>
      </c>
      <c r="EX123" s="78">
        <v>4</v>
      </c>
      <c r="EY123" s="78">
        <v>3</v>
      </c>
      <c r="EZ123" s="78">
        <v>2</v>
      </c>
      <c r="FA123" s="78">
        <v>4</v>
      </c>
      <c r="FB123" s="78">
        <v>3</v>
      </c>
      <c r="FC123" s="78">
        <v>5</v>
      </c>
      <c r="FD123" s="78">
        <v>3</v>
      </c>
      <c r="FE123" s="78">
        <v>3</v>
      </c>
      <c r="FF123" s="78">
        <v>3</v>
      </c>
      <c r="FG123" s="78">
        <v>3</v>
      </c>
      <c r="FH123" s="78">
        <v>6</v>
      </c>
      <c r="FI123" s="78">
        <v>4</v>
      </c>
      <c r="FJ123" s="78">
        <v>3</v>
      </c>
      <c r="FK123" s="78">
        <v>4</v>
      </c>
      <c r="FL123" s="78">
        <v>2</v>
      </c>
      <c r="FM123" s="78">
        <v>3</v>
      </c>
      <c r="FN123" s="78">
        <v>2</v>
      </c>
      <c r="FO123" s="78">
        <v>3</v>
      </c>
      <c r="FP123" s="78">
        <v>3</v>
      </c>
      <c r="FQ123" s="78">
        <v>4</v>
      </c>
      <c r="FR123" s="78">
        <v>4</v>
      </c>
      <c r="FS123" s="78">
        <v>4</v>
      </c>
      <c r="FT123" s="78">
        <v>3</v>
      </c>
      <c r="FU123" s="78">
        <v>4</v>
      </c>
      <c r="FV123" s="78">
        <v>4</v>
      </c>
      <c r="FW123" s="78">
        <v>3</v>
      </c>
      <c r="FX123" s="78">
        <v>5</v>
      </c>
      <c r="FY123" s="78">
        <v>3</v>
      </c>
      <c r="FZ123" s="78">
        <v>3</v>
      </c>
      <c r="GA123" s="78">
        <v>4</v>
      </c>
      <c r="GB123" s="78">
        <v>3</v>
      </c>
      <c r="GC123" s="78">
        <v>4</v>
      </c>
      <c r="GD123" s="78">
        <v>3</v>
      </c>
      <c r="GE123" s="78">
        <v>4</v>
      </c>
      <c r="GF123" s="78">
        <v>3</v>
      </c>
      <c r="GG123" s="78">
        <v>4</v>
      </c>
      <c r="GH123" s="78">
        <v>3</v>
      </c>
      <c r="GI123" s="78">
        <v>5</v>
      </c>
      <c r="GJ123" s="78">
        <v>4</v>
      </c>
      <c r="GK123" s="78">
        <v>3</v>
      </c>
      <c r="GL123" s="78">
        <v>3</v>
      </c>
    </row>
    <row r="124" spans="1:194" x14ac:dyDescent="0.25">
      <c r="A124" s="2" t="s">
        <v>994</v>
      </c>
      <c r="B124" s="2" t="s">
        <v>443</v>
      </c>
      <c r="C124" s="2" t="s">
        <v>994</v>
      </c>
      <c r="D124" s="2">
        <v>2</v>
      </c>
      <c r="E124" s="2">
        <v>0</v>
      </c>
      <c r="F124" s="2">
        <v>25</v>
      </c>
      <c r="G124" s="2">
        <v>6</v>
      </c>
      <c r="H124" s="2">
        <v>2</v>
      </c>
      <c r="I124" s="2">
        <v>31</v>
      </c>
      <c r="J124" s="2">
        <v>69</v>
      </c>
      <c r="K124" s="2">
        <v>68</v>
      </c>
      <c r="L124" s="2">
        <v>69</v>
      </c>
      <c r="M124" s="2">
        <v>35</v>
      </c>
      <c r="N124" s="2">
        <v>0</v>
      </c>
      <c r="O124" s="2">
        <v>137</v>
      </c>
      <c r="P124" s="2">
        <v>206</v>
      </c>
      <c r="Q124" s="2">
        <v>241</v>
      </c>
      <c r="R124" s="2">
        <v>241</v>
      </c>
      <c r="S124" s="2">
        <v>69</v>
      </c>
      <c r="T124" s="2">
        <v>5.2631578947368585E-2</v>
      </c>
      <c r="U124" s="2">
        <v>68</v>
      </c>
      <c r="V124" s="2">
        <v>-5.2631578947368585E-2</v>
      </c>
      <c r="W124" s="2">
        <v>34</v>
      </c>
      <c r="X124" s="2">
        <v>-0.11111111111111116</v>
      </c>
      <c r="Y124" s="2">
        <v>0</v>
      </c>
      <c r="Z124" s="2">
        <v>7</v>
      </c>
      <c r="AA124" s="2">
        <v>1</v>
      </c>
      <c r="AB124" s="2">
        <v>7</v>
      </c>
      <c r="AC124" s="2">
        <v>1</v>
      </c>
      <c r="AD124" s="2">
        <v>10</v>
      </c>
      <c r="AE124" s="2">
        <v>0</v>
      </c>
      <c r="AF124" s="2">
        <v>7</v>
      </c>
      <c r="AG124" s="2">
        <v>3</v>
      </c>
      <c r="AH124" s="2">
        <v>3</v>
      </c>
      <c r="AI124" s="2">
        <v>3</v>
      </c>
      <c r="AJ124" s="2">
        <v>3</v>
      </c>
      <c r="AK124" s="2">
        <v>3</v>
      </c>
      <c r="AL124" s="2">
        <v>33</v>
      </c>
      <c r="AM124" s="2">
        <v>818.73</v>
      </c>
      <c r="AN124" s="2">
        <v>808.351</v>
      </c>
      <c r="AO124" s="2">
        <v>10.379000000000019</v>
      </c>
      <c r="AP124" s="2">
        <v>241.00124</v>
      </c>
      <c r="AQ124" s="65">
        <v>4</v>
      </c>
      <c r="AR124" s="65">
        <v>4</v>
      </c>
      <c r="AS124" s="65">
        <v>4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4</v>
      </c>
      <c r="BA124" s="65">
        <v>4</v>
      </c>
      <c r="BB124" s="65">
        <v>4</v>
      </c>
      <c r="BC124" s="65">
        <v>3</v>
      </c>
      <c r="BD124" s="65">
        <v>4</v>
      </c>
      <c r="BE124" s="65">
        <v>4</v>
      </c>
      <c r="BF124" s="65">
        <v>3</v>
      </c>
      <c r="BG124" s="65">
        <v>3</v>
      </c>
      <c r="BH124" s="65">
        <v>4</v>
      </c>
      <c r="BI124" s="65">
        <v>3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1</v>
      </c>
      <c r="CA124" s="65">
        <v>1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12</v>
      </c>
      <c r="CT124" s="65">
        <v>15</v>
      </c>
      <c r="CU124" s="65">
        <v>13</v>
      </c>
      <c r="CV124" s="65">
        <v>15</v>
      </c>
      <c r="CW124" s="65">
        <v>10</v>
      </c>
      <c r="CX124" s="65">
        <v>12</v>
      </c>
      <c r="CY124" s="65">
        <v>9</v>
      </c>
      <c r="CZ124" s="65">
        <v>12</v>
      </c>
      <c r="DA124" s="65">
        <v>8</v>
      </c>
      <c r="DB124" s="65">
        <v>14</v>
      </c>
      <c r="DC124" s="65">
        <v>13</v>
      </c>
      <c r="DD124" s="65">
        <v>22</v>
      </c>
      <c r="DE124" s="65">
        <v>9</v>
      </c>
      <c r="DF124" s="65">
        <v>15</v>
      </c>
      <c r="DG124" s="65">
        <v>13</v>
      </c>
      <c r="DH124" s="65">
        <v>11</v>
      </c>
      <c r="DI124" s="65">
        <v>13</v>
      </c>
      <c r="DJ124" s="65">
        <v>16</v>
      </c>
      <c r="DK124" s="65">
        <v>9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216</v>
      </c>
      <c r="DU124" s="2" t="s">
        <v>540</v>
      </c>
      <c r="DV124" s="2">
        <v>34</v>
      </c>
      <c r="DW124" s="2" t="s">
        <v>16</v>
      </c>
      <c r="DX124" s="2">
        <v>3</v>
      </c>
      <c r="DY124" s="78">
        <v>3</v>
      </c>
      <c r="DZ124" s="78">
        <v>3</v>
      </c>
      <c r="EA124" s="78">
        <v>3</v>
      </c>
      <c r="EB124" s="78">
        <v>6</v>
      </c>
      <c r="EC124" s="78">
        <v>3</v>
      </c>
      <c r="ED124" s="78">
        <v>3</v>
      </c>
      <c r="EE124" s="78">
        <v>3</v>
      </c>
      <c r="EF124" s="78">
        <v>4</v>
      </c>
      <c r="EG124" s="78">
        <v>3</v>
      </c>
      <c r="EH124" s="78">
        <v>4</v>
      </c>
      <c r="EI124" s="78">
        <v>3</v>
      </c>
      <c r="EJ124" s="78">
        <v>5</v>
      </c>
      <c r="EK124" s="78">
        <v>3</v>
      </c>
      <c r="EL124" s="78">
        <v>5</v>
      </c>
      <c r="EM124" s="78">
        <v>3</v>
      </c>
      <c r="EN124" s="78">
        <v>4</v>
      </c>
      <c r="EO124" s="78">
        <v>4</v>
      </c>
      <c r="EP124" s="78">
        <v>4</v>
      </c>
      <c r="EQ124" s="78">
        <v>3</v>
      </c>
      <c r="ER124" s="78">
        <v>3</v>
      </c>
      <c r="ES124" s="78">
        <v>4</v>
      </c>
      <c r="ET124" s="78">
        <v>3</v>
      </c>
      <c r="EU124" s="78">
        <v>5</v>
      </c>
      <c r="EV124" s="78">
        <v>3</v>
      </c>
      <c r="EW124" s="78">
        <v>5</v>
      </c>
      <c r="EX124" s="78">
        <v>3</v>
      </c>
      <c r="EY124" s="78">
        <v>4</v>
      </c>
      <c r="EZ124" s="78">
        <v>3</v>
      </c>
      <c r="FA124" s="78">
        <v>2</v>
      </c>
      <c r="FB124" s="78">
        <v>3</v>
      </c>
      <c r="FC124" s="78">
        <v>6</v>
      </c>
      <c r="FD124" s="78">
        <v>3</v>
      </c>
      <c r="FE124" s="78">
        <v>3</v>
      </c>
      <c r="FF124" s="78">
        <v>3</v>
      </c>
      <c r="FG124" s="78">
        <v>3</v>
      </c>
      <c r="FH124" s="78">
        <v>5</v>
      </c>
      <c r="FI124" s="78">
        <v>4</v>
      </c>
      <c r="FJ124" s="78">
        <v>3</v>
      </c>
      <c r="FK124" s="78">
        <v>3</v>
      </c>
      <c r="FL124" s="78">
        <v>4</v>
      </c>
      <c r="FM124" s="78">
        <v>3</v>
      </c>
      <c r="FN124" s="78">
        <v>4</v>
      </c>
      <c r="FO124" s="78">
        <v>4</v>
      </c>
      <c r="FP124" s="78">
        <v>4</v>
      </c>
      <c r="FQ124" s="78">
        <v>3</v>
      </c>
      <c r="FR124" s="78">
        <v>4</v>
      </c>
      <c r="FS124" s="78">
        <v>2</v>
      </c>
      <c r="FT124" s="78">
        <v>4</v>
      </c>
      <c r="FU124" s="78">
        <v>3</v>
      </c>
      <c r="FV124" s="78">
        <v>6</v>
      </c>
      <c r="FW124" s="78">
        <v>3</v>
      </c>
      <c r="FX124" s="78">
        <v>3</v>
      </c>
      <c r="FY124" s="78">
        <v>4</v>
      </c>
      <c r="FZ124" s="78">
        <v>4</v>
      </c>
      <c r="GA124" s="78">
        <v>4</v>
      </c>
      <c r="GB124" s="78">
        <v>4</v>
      </c>
      <c r="GC124" s="78">
        <v>3</v>
      </c>
      <c r="GD124" s="78">
        <v>3</v>
      </c>
      <c r="GE124" s="78">
        <v>4</v>
      </c>
      <c r="GF124" s="78">
        <v>4</v>
      </c>
      <c r="GG124" s="78">
        <v>4</v>
      </c>
      <c r="GH124" s="78">
        <v>4</v>
      </c>
      <c r="GI124" s="78">
        <v>5</v>
      </c>
      <c r="GJ124" s="78">
        <v>4</v>
      </c>
      <c r="GK124" s="78">
        <v>3</v>
      </c>
      <c r="GL124" s="78">
        <v>4</v>
      </c>
    </row>
    <row r="125" spans="1:194" x14ac:dyDescent="0.25">
      <c r="A125" s="2" t="s">
        <v>995</v>
      </c>
      <c r="B125" s="2" t="s">
        <v>542</v>
      </c>
      <c r="C125" s="2" t="s">
        <v>995</v>
      </c>
      <c r="D125" s="2">
        <v>2</v>
      </c>
      <c r="E125" s="2">
        <v>0</v>
      </c>
      <c r="F125" s="2">
        <v>25</v>
      </c>
      <c r="G125" s="2">
        <v>7</v>
      </c>
      <c r="H125" s="2">
        <v>2</v>
      </c>
      <c r="I125" s="2">
        <v>32</v>
      </c>
      <c r="J125" s="2">
        <v>71</v>
      </c>
      <c r="K125" s="2">
        <v>67</v>
      </c>
      <c r="L125" s="2">
        <v>70</v>
      </c>
      <c r="M125" s="2">
        <v>35</v>
      </c>
      <c r="N125" s="2">
        <v>0</v>
      </c>
      <c r="O125" s="2">
        <v>138</v>
      </c>
      <c r="P125" s="2">
        <v>208</v>
      </c>
      <c r="Q125" s="2">
        <v>243</v>
      </c>
      <c r="R125" s="2">
        <v>243</v>
      </c>
      <c r="S125" s="2">
        <v>71</v>
      </c>
      <c r="T125" s="2">
        <v>0.21052631578947389</v>
      </c>
      <c r="U125" s="2">
        <v>67</v>
      </c>
      <c r="V125" s="2">
        <v>-0.15789473684210531</v>
      </c>
      <c r="W125" s="2">
        <v>34</v>
      </c>
      <c r="X125" s="2">
        <v>-0.11111111111111116</v>
      </c>
      <c r="Y125" s="2">
        <v>1</v>
      </c>
      <c r="Z125" s="2">
        <v>9</v>
      </c>
      <c r="AA125" s="2">
        <v>1</v>
      </c>
      <c r="AB125" s="2">
        <v>8</v>
      </c>
      <c r="AC125" s="2">
        <v>0</v>
      </c>
      <c r="AD125" s="2">
        <v>10</v>
      </c>
      <c r="AE125" s="2">
        <v>0</v>
      </c>
      <c r="AF125" s="2">
        <v>5</v>
      </c>
      <c r="AG125" s="2">
        <v>5</v>
      </c>
      <c r="AH125" s="2">
        <v>4</v>
      </c>
      <c r="AI125" s="2">
        <v>5</v>
      </c>
      <c r="AJ125" s="2">
        <v>4</v>
      </c>
      <c r="AK125" s="2">
        <v>4</v>
      </c>
      <c r="AL125" s="2">
        <v>34</v>
      </c>
      <c r="AM125" s="2">
        <v>807.06700000000001</v>
      </c>
      <c r="AN125" s="2">
        <v>766.47500000000002</v>
      </c>
      <c r="AO125" s="2">
        <v>40.591999999999985</v>
      </c>
      <c r="AP125" s="2">
        <v>243.00125</v>
      </c>
      <c r="AQ125" s="65">
        <v>4</v>
      </c>
      <c r="AR125" s="65">
        <v>4</v>
      </c>
      <c r="AS125" s="65">
        <v>4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4</v>
      </c>
      <c r="BA125" s="65">
        <v>4</v>
      </c>
      <c r="BB125" s="65">
        <v>4</v>
      </c>
      <c r="BC125" s="65">
        <v>3</v>
      </c>
      <c r="BD125" s="65">
        <v>4</v>
      </c>
      <c r="BE125" s="65">
        <v>4</v>
      </c>
      <c r="BF125" s="65">
        <v>3</v>
      </c>
      <c r="BG125" s="65">
        <v>3</v>
      </c>
      <c r="BH125" s="65">
        <v>4</v>
      </c>
      <c r="BI125" s="65">
        <v>3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1</v>
      </c>
      <c r="BY125" s="65">
        <v>0</v>
      </c>
      <c r="BZ125" s="65">
        <v>0</v>
      </c>
      <c r="CA125" s="65">
        <v>1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15</v>
      </c>
      <c r="CT125" s="65">
        <v>17</v>
      </c>
      <c r="CU125" s="65">
        <v>15</v>
      </c>
      <c r="CV125" s="65">
        <v>10</v>
      </c>
      <c r="CW125" s="65">
        <v>11</v>
      </c>
      <c r="CX125" s="65">
        <v>12</v>
      </c>
      <c r="CY125" s="65">
        <v>8</v>
      </c>
      <c r="CZ125" s="65">
        <v>12</v>
      </c>
      <c r="DA125" s="65">
        <v>9</v>
      </c>
      <c r="DB125" s="65">
        <v>11</v>
      </c>
      <c r="DC125" s="65">
        <v>14</v>
      </c>
      <c r="DD125" s="65">
        <v>18</v>
      </c>
      <c r="DE125" s="65">
        <v>10</v>
      </c>
      <c r="DF125" s="65">
        <v>14</v>
      </c>
      <c r="DG125" s="65">
        <v>16</v>
      </c>
      <c r="DH125" s="65">
        <v>10</v>
      </c>
      <c r="DI125" s="65">
        <v>13</v>
      </c>
      <c r="DJ125" s="65">
        <v>19</v>
      </c>
      <c r="DK125" s="65">
        <v>9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364</v>
      </c>
      <c r="DU125" s="2" t="s">
        <v>540</v>
      </c>
      <c r="DV125" s="2">
        <v>35</v>
      </c>
      <c r="DW125" s="2" t="s">
        <v>16</v>
      </c>
      <c r="DX125" s="2">
        <v>4</v>
      </c>
      <c r="DY125" s="78">
        <v>3</v>
      </c>
      <c r="DZ125" s="78">
        <v>4</v>
      </c>
      <c r="EA125" s="78">
        <v>4</v>
      </c>
      <c r="EB125" s="78">
        <v>3</v>
      </c>
      <c r="EC125" s="78">
        <v>3</v>
      </c>
      <c r="ED125" s="78">
        <v>5</v>
      </c>
      <c r="EE125" s="78">
        <v>2</v>
      </c>
      <c r="EF125" s="78">
        <v>5</v>
      </c>
      <c r="EG125" s="78">
        <v>3</v>
      </c>
      <c r="EH125" s="78">
        <v>3</v>
      </c>
      <c r="EI125" s="78">
        <v>4</v>
      </c>
      <c r="EJ125" s="78">
        <v>4</v>
      </c>
      <c r="EK125" s="78">
        <v>4</v>
      </c>
      <c r="EL125" s="78">
        <v>3</v>
      </c>
      <c r="EM125" s="78">
        <v>4</v>
      </c>
      <c r="EN125" s="78">
        <v>3</v>
      </c>
      <c r="EO125" s="78">
        <v>5</v>
      </c>
      <c r="EP125" s="78">
        <v>6</v>
      </c>
      <c r="EQ125" s="78">
        <v>3</v>
      </c>
      <c r="ER125" s="78">
        <v>3</v>
      </c>
      <c r="ES125" s="78">
        <v>4</v>
      </c>
      <c r="ET125" s="78">
        <v>4</v>
      </c>
      <c r="EU125" s="78">
        <v>3</v>
      </c>
      <c r="EV125" s="78">
        <v>4</v>
      </c>
      <c r="EW125" s="78">
        <v>3</v>
      </c>
      <c r="EX125" s="78">
        <v>3</v>
      </c>
      <c r="EY125" s="78">
        <v>3</v>
      </c>
      <c r="EZ125" s="78">
        <v>3</v>
      </c>
      <c r="FA125" s="78">
        <v>2</v>
      </c>
      <c r="FB125" s="78">
        <v>4</v>
      </c>
      <c r="FC125" s="78">
        <v>5</v>
      </c>
      <c r="FD125" s="78">
        <v>3</v>
      </c>
      <c r="FE125" s="78">
        <v>4</v>
      </c>
      <c r="FF125" s="78">
        <v>5</v>
      </c>
      <c r="FG125" s="78">
        <v>3</v>
      </c>
      <c r="FH125" s="78">
        <v>4</v>
      </c>
      <c r="FI125" s="78">
        <v>4</v>
      </c>
      <c r="FJ125" s="78">
        <v>3</v>
      </c>
      <c r="FK125" s="78">
        <v>4</v>
      </c>
      <c r="FL125" s="78">
        <v>4</v>
      </c>
      <c r="FM125" s="78">
        <v>3</v>
      </c>
      <c r="FN125" s="78">
        <v>4</v>
      </c>
      <c r="FO125" s="78">
        <v>4</v>
      </c>
      <c r="FP125" s="78">
        <v>4</v>
      </c>
      <c r="FQ125" s="78">
        <v>3</v>
      </c>
      <c r="FR125" s="78">
        <v>4</v>
      </c>
      <c r="FS125" s="78">
        <v>3</v>
      </c>
      <c r="FT125" s="78">
        <v>3</v>
      </c>
      <c r="FU125" s="78">
        <v>3</v>
      </c>
      <c r="FV125" s="78">
        <v>4</v>
      </c>
      <c r="FW125" s="78">
        <v>3</v>
      </c>
      <c r="FX125" s="78">
        <v>4</v>
      </c>
      <c r="FY125" s="78">
        <v>4</v>
      </c>
      <c r="FZ125" s="78">
        <v>4</v>
      </c>
      <c r="GA125" s="78">
        <v>4</v>
      </c>
      <c r="GB125" s="78">
        <v>5</v>
      </c>
      <c r="GC125" s="78">
        <v>3</v>
      </c>
      <c r="GD125" s="78">
        <v>5</v>
      </c>
      <c r="GE125" s="78">
        <v>5</v>
      </c>
      <c r="GF125" s="78">
        <v>4</v>
      </c>
      <c r="GG125" s="78">
        <v>3</v>
      </c>
      <c r="GH125" s="78">
        <v>3</v>
      </c>
      <c r="GI125" s="78">
        <v>5</v>
      </c>
      <c r="GJ125" s="78">
        <v>3</v>
      </c>
      <c r="GK125" s="78">
        <v>3</v>
      </c>
      <c r="GL125" s="78">
        <v>4</v>
      </c>
    </row>
    <row r="126" spans="1:194" x14ac:dyDescent="0.25">
      <c r="A126" s="2" t="s">
        <v>996</v>
      </c>
      <c r="B126" s="2" t="s">
        <v>425</v>
      </c>
      <c r="C126" s="2" t="s">
        <v>996</v>
      </c>
      <c r="D126" s="2">
        <v>3</v>
      </c>
      <c r="E126" s="2">
        <v>0</v>
      </c>
      <c r="F126" s="2">
        <v>24</v>
      </c>
      <c r="G126" s="2">
        <v>6</v>
      </c>
      <c r="H126" s="2">
        <v>3</v>
      </c>
      <c r="I126" s="2">
        <v>30</v>
      </c>
      <c r="J126" s="2">
        <v>73</v>
      </c>
      <c r="K126" s="2">
        <v>69</v>
      </c>
      <c r="L126" s="2">
        <v>70</v>
      </c>
      <c r="M126" s="2">
        <v>999</v>
      </c>
      <c r="N126" s="2">
        <v>0</v>
      </c>
      <c r="O126" s="2">
        <v>142</v>
      </c>
      <c r="P126" s="2">
        <v>212</v>
      </c>
      <c r="Q126" s="2">
        <v>1211</v>
      </c>
      <c r="R126" s="2">
        <v>1211</v>
      </c>
      <c r="S126" s="2">
        <v>73</v>
      </c>
      <c r="T126" s="2">
        <v>0.21052631578947345</v>
      </c>
      <c r="U126" s="2">
        <v>69</v>
      </c>
      <c r="V126" s="2">
        <v>-5.2631578947368141E-2</v>
      </c>
      <c r="W126" s="2">
        <v>31</v>
      </c>
      <c r="Y126" s="2">
        <v>1</v>
      </c>
      <c r="Z126" s="2">
        <v>11</v>
      </c>
      <c r="AA126" s="2">
        <v>1</v>
      </c>
      <c r="AB126" s="2">
        <v>9</v>
      </c>
      <c r="AC126" s="2">
        <v>1</v>
      </c>
      <c r="AD126" s="2">
        <v>10</v>
      </c>
      <c r="AG126" s="2">
        <v>53</v>
      </c>
      <c r="AH126" s="2">
        <v>49</v>
      </c>
      <c r="AI126" s="2">
        <v>48</v>
      </c>
      <c r="AJ126" s="2">
        <v>48</v>
      </c>
      <c r="AK126" s="2">
        <v>48</v>
      </c>
      <c r="AL126" s="2">
        <v>53</v>
      </c>
      <c r="AM126" s="2">
        <v>783.74099999999999</v>
      </c>
      <c r="AN126" s="2">
        <v>678.34100000000001</v>
      </c>
      <c r="AO126" s="2">
        <v>105.39999999999998</v>
      </c>
      <c r="AP126" s="2">
        <v>1211.00126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3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1</v>
      </c>
      <c r="CA126" s="65">
        <v>0</v>
      </c>
      <c r="CB126" s="65">
        <v>0</v>
      </c>
      <c r="CC126" s="65">
        <v>1</v>
      </c>
      <c r="CD126" s="65">
        <v>0</v>
      </c>
      <c r="CE126" s="65">
        <v>0</v>
      </c>
      <c r="CF126" s="65">
        <v>0</v>
      </c>
      <c r="CG126" s="65">
        <v>0</v>
      </c>
      <c r="CH126" s="65">
        <v>1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10</v>
      </c>
      <c r="CT126" s="65">
        <v>12</v>
      </c>
      <c r="CU126" s="65">
        <v>11</v>
      </c>
      <c r="CV126" s="65">
        <v>11</v>
      </c>
      <c r="CW126" s="65">
        <v>9</v>
      </c>
      <c r="CX126" s="65">
        <v>12</v>
      </c>
      <c r="CY126" s="65">
        <v>11</v>
      </c>
      <c r="CZ126" s="65">
        <v>13</v>
      </c>
      <c r="DA126" s="65">
        <v>10</v>
      </c>
      <c r="DB126" s="65">
        <v>11</v>
      </c>
      <c r="DC126" s="65">
        <v>10</v>
      </c>
      <c r="DD126" s="65">
        <v>13</v>
      </c>
      <c r="DE126" s="65">
        <v>13</v>
      </c>
      <c r="DF126" s="65">
        <v>12</v>
      </c>
      <c r="DG126" s="65">
        <v>9</v>
      </c>
      <c r="DH126" s="65">
        <v>13</v>
      </c>
      <c r="DI126" s="65">
        <v>11</v>
      </c>
      <c r="DJ126" s="65">
        <v>11</v>
      </c>
      <c r="DK126" s="65">
        <v>10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377</v>
      </c>
      <c r="DU126" s="2" t="s">
        <v>541</v>
      </c>
      <c r="DV126" s="2">
        <v>36</v>
      </c>
      <c r="DW126" s="2" t="s">
        <v>1</v>
      </c>
      <c r="DX126" s="2">
        <v>48</v>
      </c>
      <c r="DY126" s="78">
        <v>3</v>
      </c>
      <c r="DZ126" s="78">
        <v>3</v>
      </c>
      <c r="EA126" s="78">
        <v>4</v>
      </c>
      <c r="EB126" s="78">
        <v>3</v>
      </c>
      <c r="EC126" s="78">
        <v>3</v>
      </c>
      <c r="ED126" s="78">
        <v>5</v>
      </c>
      <c r="EE126" s="78">
        <v>4</v>
      </c>
      <c r="EF126" s="78">
        <v>6</v>
      </c>
      <c r="EG126" s="78">
        <v>2</v>
      </c>
      <c r="EH126" s="78">
        <v>4</v>
      </c>
      <c r="EI126" s="78">
        <v>3</v>
      </c>
      <c r="EJ126" s="78">
        <v>5</v>
      </c>
      <c r="EK126" s="78">
        <v>4</v>
      </c>
      <c r="EL126" s="78">
        <v>4</v>
      </c>
      <c r="EM126" s="78">
        <v>3</v>
      </c>
      <c r="EN126" s="78">
        <v>5</v>
      </c>
      <c r="EO126" s="78">
        <v>4</v>
      </c>
      <c r="EP126" s="78">
        <v>4</v>
      </c>
      <c r="EQ126" s="78">
        <v>4</v>
      </c>
      <c r="ER126" s="78">
        <v>4</v>
      </c>
      <c r="ES126" s="78">
        <v>5</v>
      </c>
      <c r="ET126" s="78">
        <v>4</v>
      </c>
      <c r="EU126" s="78">
        <v>4</v>
      </c>
      <c r="EV126" s="78">
        <v>3</v>
      </c>
      <c r="EW126" s="78">
        <v>4</v>
      </c>
      <c r="EX126" s="78">
        <v>3</v>
      </c>
      <c r="EY126" s="78">
        <v>3</v>
      </c>
      <c r="EZ126" s="78">
        <v>4</v>
      </c>
      <c r="FA126" s="78">
        <v>3</v>
      </c>
      <c r="FB126" s="78">
        <v>3</v>
      </c>
      <c r="FC126" s="78">
        <v>5</v>
      </c>
      <c r="FD126" s="78">
        <v>3</v>
      </c>
      <c r="FE126" s="78">
        <v>5</v>
      </c>
      <c r="FF126" s="78">
        <v>3</v>
      </c>
      <c r="FG126" s="78">
        <v>4</v>
      </c>
      <c r="FH126" s="78">
        <v>3</v>
      </c>
      <c r="FI126" s="78">
        <v>3</v>
      </c>
      <c r="FJ126" s="78">
        <v>3</v>
      </c>
      <c r="FK126" s="78">
        <v>3</v>
      </c>
      <c r="FL126" s="78">
        <v>4</v>
      </c>
      <c r="FM126" s="78">
        <v>3</v>
      </c>
      <c r="FN126" s="78">
        <v>4</v>
      </c>
      <c r="FO126" s="78">
        <v>3</v>
      </c>
      <c r="FP126" s="78">
        <v>3</v>
      </c>
      <c r="FQ126" s="78">
        <v>4</v>
      </c>
      <c r="FR126" s="78">
        <v>4</v>
      </c>
      <c r="FS126" s="78">
        <v>4</v>
      </c>
      <c r="FT126" s="78">
        <v>4</v>
      </c>
      <c r="FU126" s="78">
        <v>4</v>
      </c>
      <c r="FV126" s="78">
        <v>3</v>
      </c>
      <c r="FW126" s="78">
        <v>6</v>
      </c>
      <c r="FX126" s="78">
        <v>3</v>
      </c>
      <c r="FY126" s="78">
        <v>3</v>
      </c>
      <c r="FZ126" s="78">
        <v>4</v>
      </c>
      <c r="GA126" s="78">
        <v>4</v>
      </c>
      <c r="GB126" s="78">
        <v>4</v>
      </c>
      <c r="GC126" s="78">
        <v>3</v>
      </c>
    </row>
    <row r="127" spans="1:194" x14ac:dyDescent="0.25">
      <c r="A127" s="2" t="s">
        <v>997</v>
      </c>
      <c r="B127" s="2" t="s">
        <v>437</v>
      </c>
      <c r="C127" s="2" t="s">
        <v>997</v>
      </c>
      <c r="D127" s="2">
        <v>9</v>
      </c>
      <c r="E127" s="2">
        <v>0</v>
      </c>
      <c r="F127" s="2">
        <v>9</v>
      </c>
      <c r="G127" s="2">
        <v>1</v>
      </c>
      <c r="H127" s="2">
        <v>9</v>
      </c>
      <c r="I127" s="2">
        <v>10</v>
      </c>
      <c r="J127" s="2">
        <v>60</v>
      </c>
      <c r="K127" s="2">
        <v>56</v>
      </c>
      <c r="L127" s="2">
        <v>63</v>
      </c>
      <c r="M127" s="2">
        <v>999</v>
      </c>
      <c r="N127" s="2">
        <v>0</v>
      </c>
      <c r="O127" s="2">
        <v>116</v>
      </c>
      <c r="P127" s="2">
        <v>179</v>
      </c>
      <c r="Q127" s="2">
        <v>1178</v>
      </c>
      <c r="R127" s="2">
        <v>1178</v>
      </c>
      <c r="S127" s="2">
        <v>60</v>
      </c>
      <c r="T127" s="2">
        <v>0.21052631578947389</v>
      </c>
      <c r="U127" s="2">
        <v>56</v>
      </c>
      <c r="V127" s="2">
        <v>-0.3684210526315792</v>
      </c>
      <c r="W127" s="2">
        <v>32</v>
      </c>
      <c r="Y127" s="2">
        <v>2</v>
      </c>
      <c r="Z127" s="2">
        <v>3</v>
      </c>
      <c r="AA127" s="2">
        <v>4</v>
      </c>
      <c r="AB127" s="2">
        <v>1</v>
      </c>
      <c r="AC127" s="2">
        <v>3</v>
      </c>
      <c r="AD127" s="2">
        <v>6</v>
      </c>
      <c r="AG127" s="2">
        <v>11</v>
      </c>
      <c r="AH127" s="2">
        <v>6</v>
      </c>
      <c r="AI127" s="2">
        <v>12</v>
      </c>
      <c r="AJ127" s="2">
        <v>31</v>
      </c>
      <c r="AK127" s="2">
        <v>31</v>
      </c>
      <c r="AL127" s="2">
        <v>35</v>
      </c>
      <c r="AM127" s="2">
        <v>976.178</v>
      </c>
      <c r="AN127" s="2">
        <v>904.69500000000005</v>
      </c>
      <c r="AO127" s="2">
        <v>71.482999999999947</v>
      </c>
      <c r="AP127" s="2">
        <v>1178.00127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1</v>
      </c>
      <c r="BY127" s="65">
        <v>1</v>
      </c>
      <c r="BZ127" s="65">
        <v>2</v>
      </c>
      <c r="CA127" s="65">
        <v>1</v>
      </c>
      <c r="CB127" s="65">
        <v>0</v>
      </c>
      <c r="CC127" s="65">
        <v>1</v>
      </c>
      <c r="CD127" s="65">
        <v>1</v>
      </c>
      <c r="CE127" s="65">
        <v>0</v>
      </c>
      <c r="CF127" s="65">
        <v>0</v>
      </c>
      <c r="CG127" s="65">
        <v>0</v>
      </c>
      <c r="CH127" s="65">
        <v>2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10</v>
      </c>
      <c r="CT127" s="65">
        <v>10</v>
      </c>
      <c r="CU127" s="65">
        <v>9</v>
      </c>
      <c r="CV127" s="65">
        <v>10</v>
      </c>
      <c r="CW127" s="65">
        <v>9</v>
      </c>
      <c r="CX127" s="65">
        <v>10</v>
      </c>
      <c r="CY127" s="65">
        <v>8</v>
      </c>
      <c r="CZ127" s="65">
        <v>8</v>
      </c>
      <c r="DA127" s="65">
        <v>7</v>
      </c>
      <c r="DB127" s="65">
        <v>8</v>
      </c>
      <c r="DC127" s="65">
        <v>10</v>
      </c>
      <c r="DD127" s="65">
        <v>11</v>
      </c>
      <c r="DE127" s="65">
        <v>8</v>
      </c>
      <c r="DF127" s="65">
        <v>10</v>
      </c>
      <c r="DG127" s="65">
        <v>10</v>
      </c>
      <c r="DH127" s="65">
        <v>10</v>
      </c>
      <c r="DI127" s="65">
        <v>10</v>
      </c>
      <c r="DJ127" s="65">
        <v>10</v>
      </c>
      <c r="DK127" s="65">
        <v>11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202</v>
      </c>
      <c r="DU127" s="2" t="s">
        <v>538</v>
      </c>
      <c r="DV127" s="2">
        <v>7</v>
      </c>
      <c r="DW127" s="2" t="s">
        <v>1</v>
      </c>
      <c r="DX127" s="2">
        <v>31</v>
      </c>
      <c r="DY127" s="78">
        <v>3</v>
      </c>
      <c r="DZ127" s="78">
        <v>3</v>
      </c>
      <c r="EA127" s="78">
        <v>3</v>
      </c>
      <c r="EB127" s="78">
        <v>4</v>
      </c>
      <c r="EC127" s="78">
        <v>3</v>
      </c>
      <c r="ED127" s="78">
        <v>3</v>
      </c>
      <c r="EE127" s="78">
        <v>2</v>
      </c>
      <c r="EF127" s="78">
        <v>3</v>
      </c>
      <c r="EG127" s="78">
        <v>3</v>
      </c>
      <c r="EH127" s="78">
        <v>3</v>
      </c>
      <c r="EI127" s="78">
        <v>4</v>
      </c>
      <c r="EJ127" s="78">
        <v>4</v>
      </c>
      <c r="EK127" s="78">
        <v>3</v>
      </c>
      <c r="EL127" s="78">
        <v>3</v>
      </c>
      <c r="EM127" s="78">
        <v>3</v>
      </c>
      <c r="EN127" s="78">
        <v>4</v>
      </c>
      <c r="EO127" s="78">
        <v>3</v>
      </c>
      <c r="EP127" s="78">
        <v>3</v>
      </c>
      <c r="EQ127" s="78">
        <v>3</v>
      </c>
      <c r="ER127" s="78">
        <v>3</v>
      </c>
      <c r="ES127" s="78">
        <v>3</v>
      </c>
      <c r="ET127" s="78">
        <v>3</v>
      </c>
      <c r="EU127" s="78">
        <v>3</v>
      </c>
      <c r="EV127" s="78">
        <v>3</v>
      </c>
      <c r="EW127" s="78">
        <v>4</v>
      </c>
      <c r="EX127" s="78">
        <v>3</v>
      </c>
      <c r="EY127" s="78">
        <v>3</v>
      </c>
      <c r="EZ127" s="78">
        <v>2</v>
      </c>
      <c r="FA127" s="78">
        <v>2</v>
      </c>
      <c r="FB127" s="78">
        <v>3</v>
      </c>
      <c r="FC127" s="78">
        <v>4</v>
      </c>
      <c r="FD127" s="78">
        <v>2</v>
      </c>
      <c r="FE127" s="78">
        <v>3</v>
      </c>
      <c r="FF127" s="78">
        <v>3</v>
      </c>
      <c r="FG127" s="78">
        <v>3</v>
      </c>
      <c r="FH127" s="78">
        <v>3</v>
      </c>
      <c r="FI127" s="78">
        <v>3</v>
      </c>
      <c r="FJ127" s="78">
        <v>3</v>
      </c>
      <c r="FK127" s="78">
        <v>4</v>
      </c>
      <c r="FL127" s="78">
        <v>4</v>
      </c>
      <c r="FM127" s="78">
        <v>3</v>
      </c>
      <c r="FN127" s="78">
        <v>3</v>
      </c>
      <c r="FO127" s="78">
        <v>3</v>
      </c>
      <c r="FP127" s="78">
        <v>3</v>
      </c>
      <c r="FQ127" s="78">
        <v>3</v>
      </c>
      <c r="FR127" s="78">
        <v>2</v>
      </c>
      <c r="FS127" s="78">
        <v>2</v>
      </c>
      <c r="FT127" s="78">
        <v>3</v>
      </c>
      <c r="FU127" s="78">
        <v>3</v>
      </c>
      <c r="FV127" s="78">
        <v>3</v>
      </c>
      <c r="FW127" s="78">
        <v>3</v>
      </c>
      <c r="FX127" s="78">
        <v>4</v>
      </c>
      <c r="FY127" s="78">
        <v>4</v>
      </c>
      <c r="FZ127" s="78">
        <v>3</v>
      </c>
      <c r="GA127" s="78">
        <v>4</v>
      </c>
      <c r="GB127" s="78">
        <v>4</v>
      </c>
      <c r="GC127" s="78">
        <v>5</v>
      </c>
    </row>
    <row r="128" spans="1:194" x14ac:dyDescent="0.25">
      <c r="A128" s="2" t="s">
        <v>998</v>
      </c>
      <c r="B128" s="2" t="s">
        <v>486</v>
      </c>
      <c r="C128" s="2" t="s">
        <v>998</v>
      </c>
      <c r="D128" s="2">
        <v>8</v>
      </c>
      <c r="E128" s="2">
        <v>0</v>
      </c>
      <c r="F128" s="2">
        <v>23</v>
      </c>
      <c r="G128" s="2">
        <v>2</v>
      </c>
      <c r="H128" s="2">
        <v>8</v>
      </c>
      <c r="I128" s="2">
        <v>25</v>
      </c>
      <c r="J128" s="2">
        <v>67</v>
      </c>
      <c r="K128" s="2">
        <v>60</v>
      </c>
      <c r="L128" s="2">
        <v>69</v>
      </c>
      <c r="M128" s="2">
        <v>999</v>
      </c>
      <c r="N128" s="2">
        <v>0</v>
      </c>
      <c r="O128" s="2">
        <v>127</v>
      </c>
      <c r="P128" s="2">
        <v>196</v>
      </c>
      <c r="Q128" s="2">
        <v>1195</v>
      </c>
      <c r="R128" s="2">
        <v>1195</v>
      </c>
      <c r="S128" s="2">
        <v>67</v>
      </c>
      <c r="T128" s="2">
        <v>0.36842105263157876</v>
      </c>
      <c r="U128" s="2">
        <v>60</v>
      </c>
      <c r="V128" s="2">
        <v>-0.47368421052631593</v>
      </c>
      <c r="W128" s="2">
        <v>33</v>
      </c>
      <c r="Y128" s="2">
        <v>3</v>
      </c>
      <c r="Z128" s="2">
        <v>10</v>
      </c>
      <c r="AA128" s="2">
        <v>4</v>
      </c>
      <c r="AB128" s="2">
        <v>5</v>
      </c>
      <c r="AC128" s="2">
        <v>1</v>
      </c>
      <c r="AD128" s="2">
        <v>10</v>
      </c>
      <c r="AG128" s="2">
        <v>32</v>
      </c>
      <c r="AH128" s="2">
        <v>22</v>
      </c>
      <c r="AI128" s="2">
        <v>29</v>
      </c>
      <c r="AJ128" s="2">
        <v>32</v>
      </c>
      <c r="AK128" s="2">
        <v>32</v>
      </c>
      <c r="AL128" s="2">
        <v>36</v>
      </c>
      <c r="AM128" s="2">
        <v>877.04399999999998</v>
      </c>
      <c r="AN128" s="2">
        <v>902.81600000000003</v>
      </c>
      <c r="AO128" s="2">
        <v>-25.772000000000048</v>
      </c>
      <c r="AP128" s="2">
        <v>1195.00128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1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2</v>
      </c>
      <c r="CB128" s="65">
        <v>1</v>
      </c>
      <c r="CC128" s="65">
        <v>1</v>
      </c>
      <c r="CD128" s="65">
        <v>1</v>
      </c>
      <c r="CE128" s="65">
        <v>0</v>
      </c>
      <c r="CF128" s="65">
        <v>0</v>
      </c>
      <c r="CG128" s="65">
        <v>0</v>
      </c>
      <c r="CH128" s="65">
        <v>1</v>
      </c>
      <c r="CI128" s="65">
        <v>0</v>
      </c>
      <c r="CJ128" s="65">
        <v>1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12</v>
      </c>
      <c r="CT128" s="65">
        <v>12</v>
      </c>
      <c r="CU128" s="65">
        <v>10</v>
      </c>
      <c r="CV128" s="65">
        <v>9</v>
      </c>
      <c r="CW128" s="65">
        <v>11</v>
      </c>
      <c r="CX128" s="65">
        <v>9</v>
      </c>
      <c r="CY128" s="65">
        <v>9</v>
      </c>
      <c r="CZ128" s="65">
        <v>12</v>
      </c>
      <c r="DA128" s="65">
        <v>11</v>
      </c>
      <c r="DB128" s="65">
        <v>7</v>
      </c>
      <c r="DC128" s="65">
        <v>9</v>
      </c>
      <c r="DD128" s="65">
        <v>13</v>
      </c>
      <c r="DE128" s="65">
        <v>8</v>
      </c>
      <c r="DF128" s="65">
        <v>11</v>
      </c>
      <c r="DG128" s="65">
        <v>9</v>
      </c>
      <c r="DH128" s="65">
        <v>12</v>
      </c>
      <c r="DI128" s="65">
        <v>12</v>
      </c>
      <c r="DJ128" s="65">
        <v>11</v>
      </c>
      <c r="DK128" s="65">
        <v>9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685</v>
      </c>
      <c r="DU128" s="2" t="s">
        <v>538</v>
      </c>
      <c r="DV128" s="2">
        <v>8</v>
      </c>
      <c r="DW128" s="2" t="s">
        <v>1</v>
      </c>
      <c r="DX128" s="2">
        <v>32</v>
      </c>
      <c r="DY128" s="78">
        <v>4</v>
      </c>
      <c r="DZ128" s="78">
        <v>5</v>
      </c>
      <c r="EA128" s="78">
        <v>3</v>
      </c>
      <c r="EB128" s="78">
        <v>2</v>
      </c>
      <c r="EC128" s="78">
        <v>4</v>
      </c>
      <c r="ED128" s="78">
        <v>3</v>
      </c>
      <c r="EE128" s="78">
        <v>3</v>
      </c>
      <c r="EF128" s="78">
        <v>4</v>
      </c>
      <c r="EG128" s="78">
        <v>4</v>
      </c>
      <c r="EH128" s="78">
        <v>3</v>
      </c>
      <c r="EI128" s="78">
        <v>4</v>
      </c>
      <c r="EJ128" s="78">
        <v>3</v>
      </c>
      <c r="EK128" s="78">
        <v>3</v>
      </c>
      <c r="EL128" s="78">
        <v>4</v>
      </c>
      <c r="EM128" s="78">
        <v>3</v>
      </c>
      <c r="EN128" s="78">
        <v>4</v>
      </c>
      <c r="EO128" s="78">
        <v>3</v>
      </c>
      <c r="EP128" s="78">
        <v>4</v>
      </c>
      <c r="EQ128" s="78">
        <v>4</v>
      </c>
      <c r="ER128" s="78">
        <v>4</v>
      </c>
      <c r="ES128" s="78">
        <v>3</v>
      </c>
      <c r="ET128" s="78">
        <v>3</v>
      </c>
      <c r="EU128" s="78">
        <v>4</v>
      </c>
      <c r="EV128" s="78">
        <v>3</v>
      </c>
      <c r="EW128" s="78">
        <v>3</v>
      </c>
      <c r="EX128" s="78">
        <v>3</v>
      </c>
      <c r="EY128" s="78">
        <v>4</v>
      </c>
      <c r="EZ128" s="78">
        <v>3</v>
      </c>
      <c r="FA128" s="78">
        <v>2</v>
      </c>
      <c r="FB128" s="78">
        <v>2</v>
      </c>
      <c r="FC128" s="78">
        <v>5</v>
      </c>
      <c r="FD128" s="78">
        <v>2</v>
      </c>
      <c r="FE128" s="78">
        <v>3</v>
      </c>
      <c r="FF128" s="78">
        <v>3</v>
      </c>
      <c r="FG128" s="78">
        <v>3</v>
      </c>
      <c r="FH128" s="78">
        <v>5</v>
      </c>
      <c r="FI128" s="78">
        <v>3</v>
      </c>
      <c r="FJ128" s="78">
        <v>2</v>
      </c>
      <c r="FK128" s="78">
        <v>4</v>
      </c>
      <c r="FL128" s="78">
        <v>4</v>
      </c>
      <c r="FM128" s="78">
        <v>4</v>
      </c>
      <c r="FN128" s="78">
        <v>3</v>
      </c>
      <c r="FO128" s="78">
        <v>4</v>
      </c>
      <c r="FP128" s="78">
        <v>3</v>
      </c>
      <c r="FQ128" s="78">
        <v>3</v>
      </c>
      <c r="FR128" s="78">
        <v>4</v>
      </c>
      <c r="FS128" s="78">
        <v>4</v>
      </c>
      <c r="FT128" s="78">
        <v>2</v>
      </c>
      <c r="FU128" s="78">
        <v>3</v>
      </c>
      <c r="FV128" s="78">
        <v>5</v>
      </c>
      <c r="FW128" s="78">
        <v>3</v>
      </c>
      <c r="FX128" s="78">
        <v>4</v>
      </c>
      <c r="FY128" s="78">
        <v>3</v>
      </c>
      <c r="FZ128" s="78">
        <v>5</v>
      </c>
      <c r="GA128" s="78">
        <v>4</v>
      </c>
      <c r="GB128" s="78">
        <v>4</v>
      </c>
      <c r="GC128" s="78">
        <v>3</v>
      </c>
    </row>
    <row r="129" spans="1:185" x14ac:dyDescent="0.25">
      <c r="A129" s="2" t="s">
        <v>999</v>
      </c>
      <c r="B129" s="2" t="s">
        <v>340</v>
      </c>
      <c r="C129" s="2" t="s">
        <v>987</v>
      </c>
      <c r="D129" s="2">
        <v>8</v>
      </c>
      <c r="E129" s="2">
        <v>0</v>
      </c>
      <c r="F129" s="2">
        <v>17</v>
      </c>
      <c r="G129" s="2">
        <v>4</v>
      </c>
      <c r="H129" s="2">
        <v>8</v>
      </c>
      <c r="I129" s="2">
        <v>21</v>
      </c>
      <c r="J129" s="2">
        <v>62</v>
      </c>
      <c r="K129" s="2">
        <v>66</v>
      </c>
      <c r="L129" s="2">
        <v>70</v>
      </c>
      <c r="M129" s="2">
        <v>999</v>
      </c>
      <c r="N129" s="2">
        <v>0</v>
      </c>
      <c r="O129" s="2">
        <v>128</v>
      </c>
      <c r="P129" s="2">
        <v>198</v>
      </c>
      <c r="Q129" s="2">
        <v>1197</v>
      </c>
      <c r="R129" s="2">
        <v>1197</v>
      </c>
      <c r="S129" s="2">
        <v>62</v>
      </c>
      <c r="T129" s="2">
        <v>-0.21052631578947389</v>
      </c>
      <c r="U129" s="2">
        <v>66</v>
      </c>
      <c r="V129" s="2">
        <v>-0.21052631578947345</v>
      </c>
      <c r="W129" s="2">
        <v>37</v>
      </c>
      <c r="Y129" s="2">
        <v>3</v>
      </c>
      <c r="Z129" s="2">
        <v>5</v>
      </c>
      <c r="AA129" s="2">
        <v>4</v>
      </c>
      <c r="AB129" s="2">
        <v>8</v>
      </c>
      <c r="AC129" s="2">
        <v>1</v>
      </c>
      <c r="AD129" s="2">
        <v>8</v>
      </c>
      <c r="AG129" s="2">
        <v>16</v>
      </c>
      <c r="AH129" s="2">
        <v>25</v>
      </c>
      <c r="AI129" s="2">
        <v>33</v>
      </c>
      <c r="AJ129" s="2">
        <v>33</v>
      </c>
      <c r="AK129" s="2">
        <v>33</v>
      </c>
      <c r="AL129" s="2">
        <v>38</v>
      </c>
      <c r="AM129" s="2">
        <v>865.38099999999997</v>
      </c>
      <c r="AN129" s="2">
        <v>827.99699999999996</v>
      </c>
      <c r="AO129" s="2">
        <v>37.384000000000015</v>
      </c>
      <c r="AP129" s="2">
        <v>1197.0012899999999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1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1</v>
      </c>
      <c r="BY129" s="65">
        <v>0</v>
      </c>
      <c r="BZ129" s="65">
        <v>0</v>
      </c>
      <c r="CA129" s="65">
        <v>0</v>
      </c>
      <c r="CB129" s="65">
        <v>1</v>
      </c>
      <c r="CC129" s="65">
        <v>0</v>
      </c>
      <c r="CD129" s="65">
        <v>1</v>
      </c>
      <c r="CE129" s="65">
        <v>0</v>
      </c>
      <c r="CF129" s="65">
        <v>0</v>
      </c>
      <c r="CG129" s="65">
        <v>1</v>
      </c>
      <c r="CH129" s="65">
        <v>1</v>
      </c>
      <c r="CI129" s="65">
        <v>0</v>
      </c>
      <c r="CJ129" s="65">
        <v>2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13</v>
      </c>
      <c r="CT129" s="65">
        <v>12</v>
      </c>
      <c r="CU129" s="65">
        <v>10</v>
      </c>
      <c r="CV129" s="65">
        <v>10</v>
      </c>
      <c r="CW129" s="65">
        <v>10</v>
      </c>
      <c r="CX129" s="65">
        <v>10</v>
      </c>
      <c r="CY129" s="65">
        <v>9</v>
      </c>
      <c r="CZ129" s="65">
        <v>9</v>
      </c>
      <c r="DA129" s="65">
        <v>12</v>
      </c>
      <c r="DB129" s="65">
        <v>9</v>
      </c>
      <c r="DC129" s="65">
        <v>8</v>
      </c>
      <c r="DD129" s="65">
        <v>14</v>
      </c>
      <c r="DE129" s="65">
        <v>9</v>
      </c>
      <c r="DF129" s="65">
        <v>13</v>
      </c>
      <c r="DG129" s="65">
        <v>10</v>
      </c>
      <c r="DH129" s="65">
        <v>9</v>
      </c>
      <c r="DI129" s="65">
        <v>11</v>
      </c>
      <c r="DJ129" s="65">
        <v>12</v>
      </c>
      <c r="DK129" s="65">
        <v>8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599</v>
      </c>
      <c r="DU129" s="2" t="s">
        <v>538</v>
      </c>
      <c r="DV129" s="2">
        <v>31</v>
      </c>
      <c r="DW129" s="2" t="s">
        <v>1</v>
      </c>
      <c r="DX129" s="2">
        <v>33</v>
      </c>
      <c r="DY129" s="78">
        <v>2</v>
      </c>
      <c r="DZ129" s="78">
        <v>4</v>
      </c>
      <c r="EA129" s="78">
        <v>3</v>
      </c>
      <c r="EB129" s="78">
        <v>3</v>
      </c>
      <c r="EC129" s="78">
        <v>3</v>
      </c>
      <c r="ED129" s="78">
        <v>3</v>
      </c>
      <c r="EE129" s="78">
        <v>4</v>
      </c>
      <c r="EF129" s="78">
        <v>3</v>
      </c>
      <c r="EG129" s="78">
        <v>5</v>
      </c>
      <c r="EH129" s="78">
        <v>3</v>
      </c>
      <c r="EI129" s="78">
        <v>3</v>
      </c>
      <c r="EJ129" s="78">
        <v>4</v>
      </c>
      <c r="EK129" s="78">
        <v>4</v>
      </c>
      <c r="EL129" s="78">
        <v>3</v>
      </c>
      <c r="EM129" s="78">
        <v>3</v>
      </c>
      <c r="EN129" s="78">
        <v>3</v>
      </c>
      <c r="EO129" s="78">
        <v>3</v>
      </c>
      <c r="EP129" s="78">
        <v>4</v>
      </c>
      <c r="EQ129" s="78">
        <v>2</v>
      </c>
      <c r="ER129" s="78">
        <v>4</v>
      </c>
      <c r="ES129" s="78">
        <v>3</v>
      </c>
      <c r="ET129" s="78">
        <v>3</v>
      </c>
      <c r="EU129" s="78">
        <v>3</v>
      </c>
      <c r="EV129" s="78">
        <v>4</v>
      </c>
      <c r="EW129" s="78">
        <v>4</v>
      </c>
      <c r="EX129" s="78">
        <v>2</v>
      </c>
      <c r="EY129" s="78">
        <v>3</v>
      </c>
      <c r="EZ129" s="78">
        <v>3</v>
      </c>
      <c r="FA129" s="78">
        <v>3</v>
      </c>
      <c r="FB129" s="78">
        <v>2</v>
      </c>
      <c r="FC129" s="78">
        <v>5</v>
      </c>
      <c r="FD129" s="78">
        <v>2</v>
      </c>
      <c r="FE129" s="78">
        <v>7</v>
      </c>
      <c r="FF129" s="78">
        <v>4</v>
      </c>
      <c r="FG129" s="78">
        <v>4</v>
      </c>
      <c r="FH129" s="78">
        <v>4</v>
      </c>
      <c r="FI129" s="78">
        <v>4</v>
      </c>
      <c r="FJ129" s="78">
        <v>2</v>
      </c>
      <c r="FK129" s="78">
        <v>7</v>
      </c>
      <c r="FL129" s="78">
        <v>5</v>
      </c>
      <c r="FM129" s="78">
        <v>4</v>
      </c>
      <c r="FN129" s="78">
        <v>4</v>
      </c>
      <c r="FO129" s="78">
        <v>3</v>
      </c>
      <c r="FP129" s="78">
        <v>3</v>
      </c>
      <c r="FQ129" s="78">
        <v>3</v>
      </c>
      <c r="FR129" s="78">
        <v>3</v>
      </c>
      <c r="FS129" s="78">
        <v>4</v>
      </c>
      <c r="FT129" s="78">
        <v>3</v>
      </c>
      <c r="FU129" s="78">
        <v>3</v>
      </c>
      <c r="FV129" s="78">
        <v>5</v>
      </c>
      <c r="FW129" s="78">
        <v>3</v>
      </c>
      <c r="FX129" s="78">
        <v>3</v>
      </c>
      <c r="FY129" s="78">
        <v>3</v>
      </c>
      <c r="FZ129" s="78">
        <v>2</v>
      </c>
      <c r="GA129" s="78">
        <v>4</v>
      </c>
      <c r="GB129" s="78">
        <v>4</v>
      </c>
      <c r="GC129" s="78">
        <v>4</v>
      </c>
    </row>
    <row r="130" spans="1:185" x14ac:dyDescent="0.25">
      <c r="A130" s="2" t="s">
        <v>1000</v>
      </c>
      <c r="B130" s="2" t="s">
        <v>201</v>
      </c>
      <c r="C130" s="2" t="s">
        <v>1000</v>
      </c>
      <c r="D130" s="2">
        <v>8</v>
      </c>
      <c r="E130" s="2">
        <v>0</v>
      </c>
      <c r="F130" s="2">
        <v>18</v>
      </c>
      <c r="G130" s="2">
        <v>6</v>
      </c>
      <c r="H130" s="2">
        <v>8</v>
      </c>
      <c r="I130" s="2">
        <v>24</v>
      </c>
      <c r="J130" s="2">
        <v>66</v>
      </c>
      <c r="K130" s="2">
        <v>65</v>
      </c>
      <c r="L130" s="2">
        <v>68</v>
      </c>
      <c r="M130" s="2">
        <v>999</v>
      </c>
      <c r="N130" s="2">
        <v>0</v>
      </c>
      <c r="O130" s="2">
        <v>131</v>
      </c>
      <c r="P130" s="2">
        <v>199</v>
      </c>
      <c r="Q130" s="2">
        <v>1198</v>
      </c>
      <c r="R130" s="2">
        <v>1198</v>
      </c>
      <c r="S130" s="2">
        <v>66</v>
      </c>
      <c r="T130" s="2">
        <v>5.2631578947368585E-2</v>
      </c>
      <c r="U130" s="2">
        <v>65</v>
      </c>
      <c r="V130" s="2">
        <v>-0.15789473684210531</v>
      </c>
      <c r="W130" s="2">
        <v>35</v>
      </c>
      <c r="Y130" s="2">
        <v>2</v>
      </c>
      <c r="Z130" s="2">
        <v>7</v>
      </c>
      <c r="AA130" s="2">
        <v>2</v>
      </c>
      <c r="AB130" s="2">
        <v>7</v>
      </c>
      <c r="AC130" s="2">
        <v>4</v>
      </c>
      <c r="AD130" s="2">
        <v>10</v>
      </c>
      <c r="AG130" s="2">
        <v>29</v>
      </c>
      <c r="AH130" s="2">
        <v>28</v>
      </c>
      <c r="AI130" s="2">
        <v>35</v>
      </c>
      <c r="AJ130" s="2">
        <v>35</v>
      </c>
      <c r="AK130" s="2">
        <v>35</v>
      </c>
      <c r="AL130" s="2">
        <v>39</v>
      </c>
      <c r="AM130" s="2">
        <v>859.55</v>
      </c>
      <c r="AN130" s="2">
        <v>809.72199999999998</v>
      </c>
      <c r="AO130" s="2">
        <v>49.827999999999975</v>
      </c>
      <c r="AP130" s="2">
        <v>1198.0012999999999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3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0</v>
      </c>
      <c r="BT130" s="65">
        <v>0</v>
      </c>
      <c r="BU130" s="65">
        <v>0</v>
      </c>
      <c r="BV130" s="65">
        <v>2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3</v>
      </c>
      <c r="CI130" s="65">
        <v>0</v>
      </c>
      <c r="CJ130" s="65">
        <v>2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8</v>
      </c>
      <c r="CT130" s="65">
        <v>11</v>
      </c>
      <c r="CU130" s="65">
        <v>11</v>
      </c>
      <c r="CV130" s="65">
        <v>12</v>
      </c>
      <c r="CW130" s="65">
        <v>7</v>
      </c>
      <c r="CX130" s="65">
        <v>11</v>
      </c>
      <c r="CY130" s="65">
        <v>10</v>
      </c>
      <c r="CZ130" s="65">
        <v>12</v>
      </c>
      <c r="DA130" s="65">
        <v>11</v>
      </c>
      <c r="DB130" s="65">
        <v>9</v>
      </c>
      <c r="DC130" s="65">
        <v>9</v>
      </c>
      <c r="DD130" s="65">
        <v>15</v>
      </c>
      <c r="DE130" s="65">
        <v>10</v>
      </c>
      <c r="DF130" s="65">
        <v>12</v>
      </c>
      <c r="DG130" s="65">
        <v>10</v>
      </c>
      <c r="DH130" s="65">
        <v>13</v>
      </c>
      <c r="DI130" s="65">
        <v>9</v>
      </c>
      <c r="DJ130" s="65">
        <v>12</v>
      </c>
      <c r="DK130" s="65">
        <v>7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475</v>
      </c>
      <c r="DU130" s="2" t="s">
        <v>538</v>
      </c>
      <c r="DV130" s="2">
        <v>32</v>
      </c>
      <c r="DW130" s="2" t="s">
        <v>1</v>
      </c>
      <c r="DX130" s="2">
        <v>35</v>
      </c>
      <c r="DY130" s="78">
        <v>3</v>
      </c>
      <c r="DZ130" s="78">
        <v>4</v>
      </c>
      <c r="EA130" s="78">
        <v>4</v>
      </c>
      <c r="EB130" s="78">
        <v>5</v>
      </c>
      <c r="EC130" s="78">
        <v>3</v>
      </c>
      <c r="ED130" s="78">
        <v>3</v>
      </c>
      <c r="EE130" s="78">
        <v>3</v>
      </c>
      <c r="EF130" s="78">
        <v>4</v>
      </c>
      <c r="EG130" s="78">
        <v>3</v>
      </c>
      <c r="EH130" s="78">
        <v>3</v>
      </c>
      <c r="EI130" s="78">
        <v>3</v>
      </c>
      <c r="EJ130" s="78">
        <v>5</v>
      </c>
      <c r="EK130" s="78">
        <v>3</v>
      </c>
      <c r="EL130" s="78">
        <v>3</v>
      </c>
      <c r="EM130" s="78">
        <v>3</v>
      </c>
      <c r="EN130" s="78">
        <v>5</v>
      </c>
      <c r="EO130" s="78">
        <v>3</v>
      </c>
      <c r="EP130" s="78">
        <v>4</v>
      </c>
      <c r="EQ130" s="78">
        <v>2</v>
      </c>
      <c r="ER130" s="78">
        <v>3</v>
      </c>
      <c r="ES130" s="78">
        <v>3</v>
      </c>
      <c r="ET130" s="78">
        <v>3</v>
      </c>
      <c r="EU130" s="78">
        <v>3</v>
      </c>
      <c r="EV130" s="78">
        <v>2</v>
      </c>
      <c r="EW130" s="78">
        <v>4</v>
      </c>
      <c r="EX130" s="78">
        <v>4</v>
      </c>
      <c r="EY130" s="78">
        <v>3</v>
      </c>
      <c r="EZ130" s="78">
        <v>4</v>
      </c>
      <c r="FA130" s="78">
        <v>3</v>
      </c>
      <c r="FB130" s="78">
        <v>3</v>
      </c>
      <c r="FC130" s="78">
        <v>5</v>
      </c>
      <c r="FD130" s="78">
        <v>4</v>
      </c>
      <c r="FE130" s="78">
        <v>4</v>
      </c>
      <c r="FF130" s="78">
        <v>3</v>
      </c>
      <c r="FG130" s="78">
        <v>5</v>
      </c>
      <c r="FH130" s="78">
        <v>3</v>
      </c>
      <c r="FI130" s="78">
        <v>3</v>
      </c>
      <c r="FJ130" s="78">
        <v>3</v>
      </c>
      <c r="FK130" s="78">
        <v>2</v>
      </c>
      <c r="FL130" s="78">
        <v>4</v>
      </c>
      <c r="FM130" s="78">
        <v>4</v>
      </c>
      <c r="FN130" s="78">
        <v>4</v>
      </c>
      <c r="FO130" s="78">
        <v>2</v>
      </c>
      <c r="FP130" s="78">
        <v>4</v>
      </c>
      <c r="FQ130" s="78">
        <v>3</v>
      </c>
      <c r="FR130" s="78">
        <v>5</v>
      </c>
      <c r="FS130" s="78">
        <v>4</v>
      </c>
      <c r="FT130" s="78">
        <v>3</v>
      </c>
      <c r="FU130" s="78">
        <v>3</v>
      </c>
      <c r="FV130" s="78">
        <v>5</v>
      </c>
      <c r="FW130" s="78">
        <v>3</v>
      </c>
      <c r="FX130" s="78">
        <v>5</v>
      </c>
      <c r="FY130" s="78">
        <v>4</v>
      </c>
      <c r="FZ130" s="78">
        <v>3</v>
      </c>
      <c r="GA130" s="78">
        <v>3</v>
      </c>
      <c r="GB130" s="78">
        <v>5</v>
      </c>
      <c r="GC130" s="78">
        <v>2</v>
      </c>
    </row>
    <row r="131" spans="1:185" x14ac:dyDescent="0.25">
      <c r="A131" s="2" t="s">
        <v>1001</v>
      </c>
      <c r="B131" s="2" t="s">
        <v>459</v>
      </c>
      <c r="C131" s="2" t="s">
        <v>1001</v>
      </c>
      <c r="D131" s="2">
        <v>9</v>
      </c>
      <c r="E131" s="2">
        <v>0</v>
      </c>
      <c r="F131" s="2">
        <v>16</v>
      </c>
      <c r="G131" s="2">
        <v>8</v>
      </c>
      <c r="H131" s="2">
        <v>9</v>
      </c>
      <c r="I131" s="2">
        <v>24</v>
      </c>
      <c r="J131" s="2">
        <v>68</v>
      </c>
      <c r="K131" s="2">
        <v>66</v>
      </c>
      <c r="L131" s="2">
        <v>66</v>
      </c>
      <c r="M131" s="2">
        <v>999</v>
      </c>
      <c r="N131" s="2">
        <v>0</v>
      </c>
      <c r="O131" s="2">
        <v>134</v>
      </c>
      <c r="P131" s="2">
        <v>200</v>
      </c>
      <c r="Q131" s="2">
        <v>1199</v>
      </c>
      <c r="R131" s="2">
        <v>1199</v>
      </c>
      <c r="S131" s="2">
        <v>68</v>
      </c>
      <c r="T131" s="2">
        <v>0.10526315789473673</v>
      </c>
      <c r="U131" s="2">
        <v>66</v>
      </c>
      <c r="V131" s="2">
        <v>0</v>
      </c>
      <c r="W131" s="2">
        <v>33</v>
      </c>
      <c r="Y131" s="2">
        <v>3</v>
      </c>
      <c r="Z131" s="2">
        <v>9</v>
      </c>
      <c r="AA131" s="2">
        <v>3</v>
      </c>
      <c r="AB131" s="2">
        <v>7</v>
      </c>
      <c r="AC131" s="2">
        <v>3</v>
      </c>
      <c r="AD131" s="2">
        <v>8</v>
      </c>
      <c r="AG131" s="2">
        <v>35</v>
      </c>
      <c r="AH131" s="2">
        <v>32</v>
      </c>
      <c r="AI131" s="2">
        <v>36</v>
      </c>
      <c r="AJ131" s="2">
        <v>36</v>
      </c>
      <c r="AK131" s="2">
        <v>36</v>
      </c>
      <c r="AL131" s="2">
        <v>40</v>
      </c>
      <c r="AM131" s="2">
        <v>853.71799999999996</v>
      </c>
      <c r="AN131" s="2">
        <v>805.57299999999998</v>
      </c>
      <c r="AO131" s="2">
        <v>48.144999999999982</v>
      </c>
      <c r="AP131" s="2">
        <v>1199.0013100000001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1</v>
      </c>
      <c r="BV131" s="65">
        <v>1</v>
      </c>
      <c r="BW131" s="65">
        <v>0</v>
      </c>
      <c r="BX131" s="65">
        <v>0</v>
      </c>
      <c r="BY131" s="65">
        <v>1</v>
      </c>
      <c r="BZ131" s="65">
        <v>3</v>
      </c>
      <c r="CA131" s="65">
        <v>0</v>
      </c>
      <c r="CB131" s="65">
        <v>2</v>
      </c>
      <c r="CC131" s="65">
        <v>0</v>
      </c>
      <c r="CD131" s="65">
        <v>1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13</v>
      </c>
      <c r="CT131" s="65">
        <v>11</v>
      </c>
      <c r="CU131" s="65">
        <v>9</v>
      </c>
      <c r="CV131" s="65">
        <v>8</v>
      </c>
      <c r="CW131" s="65">
        <v>8</v>
      </c>
      <c r="CX131" s="65">
        <v>9</v>
      </c>
      <c r="CY131" s="65">
        <v>14</v>
      </c>
      <c r="CZ131" s="65">
        <v>10</v>
      </c>
      <c r="DA131" s="65">
        <v>6</v>
      </c>
      <c r="DB131" s="65">
        <v>10</v>
      </c>
      <c r="DC131" s="65">
        <v>7</v>
      </c>
      <c r="DD131" s="65">
        <v>15</v>
      </c>
      <c r="DE131" s="65">
        <v>10</v>
      </c>
      <c r="DF131" s="65">
        <v>12</v>
      </c>
      <c r="DG131" s="65">
        <v>10</v>
      </c>
      <c r="DH131" s="65">
        <v>11</v>
      </c>
      <c r="DI131" s="65">
        <v>15</v>
      </c>
      <c r="DJ131" s="65">
        <v>12</v>
      </c>
      <c r="DK131" s="65">
        <v>10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503</v>
      </c>
      <c r="DU131" s="2" t="s">
        <v>538</v>
      </c>
      <c r="DV131" s="2">
        <v>33</v>
      </c>
      <c r="DW131" s="2" t="s">
        <v>1</v>
      </c>
      <c r="DX131" s="2">
        <v>36</v>
      </c>
      <c r="DY131" s="78">
        <v>5</v>
      </c>
      <c r="DZ131" s="78">
        <v>4</v>
      </c>
      <c r="EA131" s="78">
        <v>3</v>
      </c>
      <c r="EB131" s="78">
        <v>3</v>
      </c>
      <c r="EC131" s="78">
        <v>2</v>
      </c>
      <c r="ED131" s="78">
        <v>3</v>
      </c>
      <c r="EE131" s="78">
        <v>4</v>
      </c>
      <c r="EF131" s="78">
        <v>5</v>
      </c>
      <c r="EG131" s="78">
        <v>2</v>
      </c>
      <c r="EH131" s="78">
        <v>3</v>
      </c>
      <c r="EI131" s="78">
        <v>2</v>
      </c>
      <c r="EJ131" s="78">
        <v>4</v>
      </c>
      <c r="EK131" s="78">
        <v>4</v>
      </c>
      <c r="EL131" s="78">
        <v>5</v>
      </c>
      <c r="EM131" s="78">
        <v>4</v>
      </c>
      <c r="EN131" s="78">
        <v>3</v>
      </c>
      <c r="EO131" s="78">
        <v>5</v>
      </c>
      <c r="EP131" s="78">
        <v>4</v>
      </c>
      <c r="EQ131" s="78">
        <v>3</v>
      </c>
      <c r="ER131" s="78">
        <v>5</v>
      </c>
      <c r="ES131" s="78">
        <v>3</v>
      </c>
      <c r="ET131" s="78">
        <v>3</v>
      </c>
      <c r="EU131" s="78">
        <v>2</v>
      </c>
      <c r="EV131" s="78">
        <v>3</v>
      </c>
      <c r="EW131" s="78">
        <v>3</v>
      </c>
      <c r="EX131" s="78">
        <v>5</v>
      </c>
      <c r="EY131" s="78">
        <v>3</v>
      </c>
      <c r="EZ131" s="78">
        <v>2</v>
      </c>
      <c r="FA131" s="78">
        <v>3</v>
      </c>
      <c r="FB131" s="78">
        <v>2</v>
      </c>
      <c r="FC131" s="78">
        <v>6</v>
      </c>
      <c r="FD131" s="78">
        <v>4</v>
      </c>
      <c r="FE131" s="78">
        <v>4</v>
      </c>
      <c r="FF131" s="78">
        <v>3</v>
      </c>
      <c r="FG131" s="78">
        <v>4</v>
      </c>
      <c r="FH131" s="78">
        <v>5</v>
      </c>
      <c r="FI131" s="78">
        <v>3</v>
      </c>
      <c r="FJ131" s="78">
        <v>3</v>
      </c>
      <c r="FK131" s="78">
        <v>3</v>
      </c>
      <c r="FL131" s="78">
        <v>4</v>
      </c>
      <c r="FM131" s="78">
        <v>3</v>
      </c>
      <c r="FN131" s="78">
        <v>3</v>
      </c>
      <c r="FO131" s="78">
        <v>3</v>
      </c>
      <c r="FP131" s="78">
        <v>3</v>
      </c>
      <c r="FQ131" s="78">
        <v>5</v>
      </c>
      <c r="FR131" s="78">
        <v>2</v>
      </c>
      <c r="FS131" s="78">
        <v>2</v>
      </c>
      <c r="FT131" s="78">
        <v>4</v>
      </c>
      <c r="FU131" s="78">
        <v>3</v>
      </c>
      <c r="FV131" s="78">
        <v>5</v>
      </c>
      <c r="FW131" s="78">
        <v>2</v>
      </c>
      <c r="FX131" s="78">
        <v>3</v>
      </c>
      <c r="FY131" s="78">
        <v>3</v>
      </c>
      <c r="FZ131" s="78">
        <v>4</v>
      </c>
      <c r="GA131" s="78">
        <v>5</v>
      </c>
      <c r="GB131" s="78">
        <v>5</v>
      </c>
      <c r="GC131" s="78">
        <v>4</v>
      </c>
    </row>
    <row r="132" spans="1:185" x14ac:dyDescent="0.25">
      <c r="A132" s="2" t="s">
        <v>1002</v>
      </c>
      <c r="B132" s="2" t="s">
        <v>530</v>
      </c>
      <c r="C132" s="2" t="s">
        <v>1001</v>
      </c>
      <c r="D132" s="2">
        <v>6</v>
      </c>
      <c r="E132" s="2">
        <v>0</v>
      </c>
      <c r="F132" s="2">
        <v>19</v>
      </c>
      <c r="G132" s="2">
        <v>5</v>
      </c>
      <c r="H132" s="2">
        <v>6</v>
      </c>
      <c r="I132" s="2">
        <v>24</v>
      </c>
      <c r="J132" s="2">
        <v>70</v>
      </c>
      <c r="K132" s="2">
        <v>65</v>
      </c>
      <c r="L132" s="2">
        <v>65</v>
      </c>
      <c r="M132" s="2">
        <v>999</v>
      </c>
      <c r="N132" s="2">
        <v>0</v>
      </c>
      <c r="O132" s="2">
        <v>135</v>
      </c>
      <c r="P132" s="2">
        <v>200</v>
      </c>
      <c r="Q132" s="2">
        <v>1199</v>
      </c>
      <c r="R132" s="2">
        <v>1199</v>
      </c>
      <c r="S132" s="2">
        <v>70</v>
      </c>
      <c r="T132" s="2">
        <v>0.26315789473684204</v>
      </c>
      <c r="U132" s="2">
        <v>65</v>
      </c>
      <c r="V132" s="2">
        <v>0</v>
      </c>
      <c r="W132" s="2">
        <v>30</v>
      </c>
      <c r="Y132" s="2">
        <v>2</v>
      </c>
      <c r="Z132" s="2">
        <v>11</v>
      </c>
      <c r="AA132" s="2">
        <v>3</v>
      </c>
      <c r="AB132" s="2">
        <v>8</v>
      </c>
      <c r="AC132" s="2">
        <v>1</v>
      </c>
      <c r="AD132" s="2">
        <v>5</v>
      </c>
      <c r="AG132" s="2">
        <v>42</v>
      </c>
      <c r="AH132" s="2">
        <v>35</v>
      </c>
      <c r="AI132" s="2">
        <v>36</v>
      </c>
      <c r="AJ132" s="2">
        <v>36</v>
      </c>
      <c r="AK132" s="2">
        <v>36</v>
      </c>
      <c r="AL132" s="2">
        <v>41</v>
      </c>
      <c r="AM132" s="2">
        <v>853.71799999999996</v>
      </c>
      <c r="AN132" s="2">
        <v>868.35599999999999</v>
      </c>
      <c r="AO132" s="2">
        <v>-14.638000000000034</v>
      </c>
      <c r="AP132" s="2">
        <v>1199.0013200000001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1</v>
      </c>
      <c r="BZ132" s="65">
        <v>1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1</v>
      </c>
      <c r="CH132" s="65">
        <v>2</v>
      </c>
      <c r="CI132" s="65">
        <v>0</v>
      </c>
      <c r="CJ132" s="65">
        <v>1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10</v>
      </c>
      <c r="CT132" s="65">
        <v>10</v>
      </c>
      <c r="CU132" s="65">
        <v>10</v>
      </c>
      <c r="CV132" s="65">
        <v>10</v>
      </c>
      <c r="CW132" s="65">
        <v>10</v>
      </c>
      <c r="CX132" s="65">
        <v>10</v>
      </c>
      <c r="CY132" s="65">
        <v>12</v>
      </c>
      <c r="CZ132" s="65">
        <v>10</v>
      </c>
      <c r="DA132" s="65">
        <v>9</v>
      </c>
      <c r="DB132" s="65">
        <v>11</v>
      </c>
      <c r="DC132" s="65">
        <v>10</v>
      </c>
      <c r="DD132" s="65">
        <v>15</v>
      </c>
      <c r="DE132" s="65">
        <v>11</v>
      </c>
      <c r="DF132" s="65">
        <v>10</v>
      </c>
      <c r="DG132" s="65">
        <v>10</v>
      </c>
      <c r="DH132" s="65">
        <v>11</v>
      </c>
      <c r="DI132" s="65">
        <v>11</v>
      </c>
      <c r="DJ132" s="65">
        <v>11</v>
      </c>
      <c r="DK132" s="65">
        <v>9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686</v>
      </c>
      <c r="DU132" s="2" t="s">
        <v>538</v>
      </c>
      <c r="DV132" s="2">
        <v>34</v>
      </c>
      <c r="DW132" s="2" t="s">
        <v>1</v>
      </c>
      <c r="DX132" s="2">
        <v>36</v>
      </c>
      <c r="DY132" s="78">
        <v>3</v>
      </c>
      <c r="DZ132" s="78">
        <v>4</v>
      </c>
      <c r="EA132" s="78">
        <v>4</v>
      </c>
      <c r="EB132" s="78">
        <v>4</v>
      </c>
      <c r="EC132" s="78">
        <v>4</v>
      </c>
      <c r="ED132" s="78">
        <v>3</v>
      </c>
      <c r="EE132" s="78">
        <v>5</v>
      </c>
      <c r="EF132" s="78">
        <v>3</v>
      </c>
      <c r="EG132" s="78">
        <v>3</v>
      </c>
      <c r="EH132" s="78">
        <v>4</v>
      </c>
      <c r="EI132" s="78">
        <v>3</v>
      </c>
      <c r="EJ132" s="78">
        <v>6</v>
      </c>
      <c r="EK132" s="78">
        <v>4</v>
      </c>
      <c r="EL132" s="78">
        <v>4</v>
      </c>
      <c r="EM132" s="78">
        <v>4</v>
      </c>
      <c r="EN132" s="78">
        <v>4</v>
      </c>
      <c r="EO132" s="78">
        <v>3</v>
      </c>
      <c r="EP132" s="78">
        <v>3</v>
      </c>
      <c r="EQ132" s="78">
        <v>2</v>
      </c>
      <c r="ER132" s="78">
        <v>3</v>
      </c>
      <c r="ES132" s="78">
        <v>3</v>
      </c>
      <c r="ET132" s="78">
        <v>3</v>
      </c>
      <c r="EU132" s="78">
        <v>3</v>
      </c>
      <c r="EV132" s="78">
        <v>3</v>
      </c>
      <c r="EW132" s="78">
        <v>4</v>
      </c>
      <c r="EX132" s="78">
        <v>4</v>
      </c>
      <c r="EY132" s="78">
        <v>2</v>
      </c>
      <c r="EZ132" s="78">
        <v>2</v>
      </c>
      <c r="FA132" s="78">
        <v>3</v>
      </c>
      <c r="FB132" s="78">
        <v>4</v>
      </c>
      <c r="FC132" s="78">
        <v>5</v>
      </c>
      <c r="FD132" s="78">
        <v>4</v>
      </c>
      <c r="FE132" s="78">
        <v>3</v>
      </c>
      <c r="FF132" s="78">
        <v>3</v>
      </c>
      <c r="FG132" s="78">
        <v>2</v>
      </c>
      <c r="FH132" s="78">
        <v>5</v>
      </c>
      <c r="FI132" s="78">
        <v>5</v>
      </c>
      <c r="FJ132" s="78">
        <v>4</v>
      </c>
      <c r="FK132" s="78">
        <v>4</v>
      </c>
      <c r="FL132" s="78">
        <v>3</v>
      </c>
      <c r="FM132" s="78">
        <v>3</v>
      </c>
      <c r="FN132" s="78">
        <v>3</v>
      </c>
      <c r="FO132" s="78">
        <v>3</v>
      </c>
      <c r="FP132" s="78">
        <v>3</v>
      </c>
      <c r="FQ132" s="78">
        <v>3</v>
      </c>
      <c r="FR132" s="78">
        <v>5</v>
      </c>
      <c r="FS132" s="78">
        <v>4</v>
      </c>
      <c r="FT132" s="78">
        <v>4</v>
      </c>
      <c r="FU132" s="78">
        <v>3</v>
      </c>
      <c r="FV132" s="78">
        <v>4</v>
      </c>
      <c r="FW132" s="78">
        <v>3</v>
      </c>
      <c r="FX132" s="78">
        <v>3</v>
      </c>
      <c r="FY132" s="78">
        <v>3</v>
      </c>
      <c r="FZ132" s="78">
        <v>5</v>
      </c>
      <c r="GA132" s="78">
        <v>3</v>
      </c>
      <c r="GB132" s="78">
        <v>3</v>
      </c>
      <c r="GC132" s="78">
        <v>3</v>
      </c>
    </row>
    <row r="133" spans="1:185" x14ac:dyDescent="0.25">
      <c r="A133" s="2" t="s">
        <v>1003</v>
      </c>
      <c r="B133" s="2" t="s">
        <v>427</v>
      </c>
      <c r="C133" s="2" t="s">
        <v>1003</v>
      </c>
      <c r="D133" s="2">
        <v>4</v>
      </c>
      <c r="E133" s="2">
        <v>0</v>
      </c>
      <c r="F133" s="2">
        <v>22</v>
      </c>
      <c r="G133" s="2">
        <v>3</v>
      </c>
      <c r="H133" s="2">
        <v>4</v>
      </c>
      <c r="I133" s="2">
        <v>25</v>
      </c>
      <c r="J133" s="2">
        <v>68</v>
      </c>
      <c r="K133" s="2">
        <v>68</v>
      </c>
      <c r="L133" s="2">
        <v>65</v>
      </c>
      <c r="M133" s="2">
        <v>999</v>
      </c>
      <c r="N133" s="2">
        <v>0</v>
      </c>
      <c r="O133" s="2">
        <v>136</v>
      </c>
      <c r="P133" s="2">
        <v>201</v>
      </c>
      <c r="Q133" s="2">
        <v>1200</v>
      </c>
      <c r="R133" s="2">
        <v>1200</v>
      </c>
      <c r="S133" s="2">
        <v>68</v>
      </c>
      <c r="T133" s="2">
        <v>0</v>
      </c>
      <c r="U133" s="2">
        <v>68</v>
      </c>
      <c r="V133" s="2">
        <v>0.15789473684210531</v>
      </c>
      <c r="W133" s="2">
        <v>34</v>
      </c>
      <c r="Y133" s="2">
        <v>1</v>
      </c>
      <c r="Z133" s="2">
        <v>8</v>
      </c>
      <c r="AA133" s="2">
        <v>1</v>
      </c>
      <c r="AB133" s="2">
        <v>10</v>
      </c>
      <c r="AC133" s="2">
        <v>2</v>
      </c>
      <c r="AD133" s="2">
        <v>7</v>
      </c>
      <c r="AG133" s="2">
        <v>35</v>
      </c>
      <c r="AH133" s="2">
        <v>37</v>
      </c>
      <c r="AI133" s="2">
        <v>38</v>
      </c>
      <c r="AJ133" s="2">
        <v>38</v>
      </c>
      <c r="AK133" s="2">
        <v>38</v>
      </c>
      <c r="AL133" s="2">
        <v>42</v>
      </c>
      <c r="AM133" s="2">
        <v>847.88699999999994</v>
      </c>
      <c r="AN133" s="2">
        <v>722.79700000000003</v>
      </c>
      <c r="AO133" s="2">
        <v>125.08999999999992</v>
      </c>
      <c r="AP133" s="2">
        <v>1200.0013300000001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1</v>
      </c>
      <c r="BX133" s="65">
        <v>0</v>
      </c>
      <c r="BY133" s="65">
        <v>0</v>
      </c>
      <c r="BZ133" s="65">
        <v>2</v>
      </c>
      <c r="CA133" s="65">
        <v>0</v>
      </c>
      <c r="CB133" s="65">
        <v>1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9</v>
      </c>
      <c r="CT133" s="65">
        <v>10</v>
      </c>
      <c r="CU133" s="65">
        <v>10</v>
      </c>
      <c r="CV133" s="65">
        <v>11</v>
      </c>
      <c r="CW133" s="65">
        <v>10</v>
      </c>
      <c r="CX133" s="65">
        <v>11</v>
      </c>
      <c r="CY133" s="65">
        <v>9</v>
      </c>
      <c r="CZ133" s="65">
        <v>11</v>
      </c>
      <c r="DA133" s="65">
        <v>7</v>
      </c>
      <c r="DB133" s="65">
        <v>11</v>
      </c>
      <c r="DC133" s="65">
        <v>8</v>
      </c>
      <c r="DD133" s="65">
        <v>15</v>
      </c>
      <c r="DE133" s="65">
        <v>11</v>
      </c>
      <c r="DF133" s="65">
        <v>11</v>
      </c>
      <c r="DG133" s="65">
        <v>12</v>
      </c>
      <c r="DH133" s="65">
        <v>9</v>
      </c>
      <c r="DI133" s="65">
        <v>15</v>
      </c>
      <c r="DJ133" s="65">
        <v>11</v>
      </c>
      <c r="DK133" s="65">
        <v>10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489</v>
      </c>
      <c r="DU133" s="2" t="s">
        <v>538</v>
      </c>
      <c r="DV133" s="2">
        <v>35</v>
      </c>
      <c r="DW133" s="2" t="s">
        <v>1</v>
      </c>
      <c r="DX133" s="2">
        <v>38</v>
      </c>
      <c r="DY133" s="78">
        <v>3</v>
      </c>
      <c r="DZ133" s="78">
        <v>3</v>
      </c>
      <c r="EA133" s="78">
        <v>3</v>
      </c>
      <c r="EB133" s="78">
        <v>4</v>
      </c>
      <c r="EC133" s="78">
        <v>4</v>
      </c>
      <c r="ED133" s="78">
        <v>5</v>
      </c>
      <c r="EE133" s="78">
        <v>3</v>
      </c>
      <c r="EF133" s="78">
        <v>3</v>
      </c>
      <c r="EG133" s="78">
        <v>3</v>
      </c>
      <c r="EH133" s="78">
        <v>3</v>
      </c>
      <c r="EI133" s="78">
        <v>2</v>
      </c>
      <c r="EJ133" s="78">
        <v>4</v>
      </c>
      <c r="EK133" s="78">
        <v>4</v>
      </c>
      <c r="EL133" s="78">
        <v>4</v>
      </c>
      <c r="EM133" s="78">
        <v>4</v>
      </c>
      <c r="EN133" s="78">
        <v>3</v>
      </c>
      <c r="EO133" s="78">
        <v>6</v>
      </c>
      <c r="EP133" s="78">
        <v>4</v>
      </c>
      <c r="EQ133" s="78">
        <v>3</v>
      </c>
      <c r="ER133" s="78">
        <v>3</v>
      </c>
      <c r="ES133" s="78">
        <v>3</v>
      </c>
      <c r="ET133" s="78">
        <v>4</v>
      </c>
      <c r="EU133" s="78">
        <v>4</v>
      </c>
      <c r="EV133" s="78">
        <v>3</v>
      </c>
      <c r="EW133" s="78">
        <v>4</v>
      </c>
      <c r="EX133" s="78">
        <v>3</v>
      </c>
      <c r="EY133" s="78">
        <v>4</v>
      </c>
      <c r="EZ133" s="78">
        <v>2</v>
      </c>
      <c r="FA133" s="78">
        <v>4</v>
      </c>
      <c r="FB133" s="78">
        <v>3</v>
      </c>
      <c r="FC133" s="78">
        <v>5</v>
      </c>
      <c r="FD133" s="78">
        <v>3</v>
      </c>
      <c r="FE133" s="78">
        <v>4</v>
      </c>
      <c r="FF133" s="78">
        <v>4</v>
      </c>
      <c r="FG133" s="78">
        <v>3</v>
      </c>
      <c r="FH133" s="78">
        <v>5</v>
      </c>
      <c r="FI133" s="78">
        <v>3</v>
      </c>
      <c r="FJ133" s="78">
        <v>4</v>
      </c>
      <c r="FK133" s="78">
        <v>3</v>
      </c>
      <c r="FL133" s="78">
        <v>4</v>
      </c>
      <c r="FM133" s="78">
        <v>3</v>
      </c>
      <c r="FN133" s="78">
        <v>3</v>
      </c>
      <c r="FO133" s="78">
        <v>3</v>
      </c>
      <c r="FP133" s="78">
        <v>2</v>
      </c>
      <c r="FQ133" s="78">
        <v>3</v>
      </c>
      <c r="FR133" s="78">
        <v>4</v>
      </c>
      <c r="FS133" s="78">
        <v>2</v>
      </c>
      <c r="FT133" s="78">
        <v>4</v>
      </c>
      <c r="FU133" s="78">
        <v>3</v>
      </c>
      <c r="FV133" s="78">
        <v>6</v>
      </c>
      <c r="FW133" s="78">
        <v>4</v>
      </c>
      <c r="FX133" s="78">
        <v>3</v>
      </c>
      <c r="FY133" s="78">
        <v>4</v>
      </c>
      <c r="FZ133" s="78">
        <v>3</v>
      </c>
      <c r="GA133" s="78">
        <v>4</v>
      </c>
      <c r="GB133" s="78">
        <v>4</v>
      </c>
      <c r="GC133" s="78">
        <v>3</v>
      </c>
    </row>
    <row r="134" spans="1:185" x14ac:dyDescent="0.25">
      <c r="A134" s="2" t="s">
        <v>1004</v>
      </c>
      <c r="B134" s="2" t="s">
        <v>17</v>
      </c>
      <c r="C134" s="2" t="s">
        <v>1004</v>
      </c>
      <c r="D134" s="2">
        <v>6</v>
      </c>
      <c r="E134" s="2">
        <v>0</v>
      </c>
      <c r="F134" s="2">
        <v>21</v>
      </c>
      <c r="G134" s="2">
        <v>6</v>
      </c>
      <c r="H134" s="2">
        <v>6</v>
      </c>
      <c r="I134" s="2">
        <v>27</v>
      </c>
      <c r="J134" s="2">
        <v>70</v>
      </c>
      <c r="K134" s="2">
        <v>71</v>
      </c>
      <c r="L134" s="2">
        <v>63</v>
      </c>
      <c r="M134" s="2">
        <v>999</v>
      </c>
      <c r="N134" s="2">
        <v>0</v>
      </c>
      <c r="O134" s="2">
        <v>141</v>
      </c>
      <c r="P134" s="2">
        <v>204</v>
      </c>
      <c r="Q134" s="2">
        <v>1203</v>
      </c>
      <c r="R134" s="2">
        <v>1203</v>
      </c>
      <c r="S134" s="2">
        <v>70</v>
      </c>
      <c r="T134" s="2">
        <v>-5.2631578947368585E-2</v>
      </c>
      <c r="U134" s="2">
        <v>71</v>
      </c>
      <c r="V134" s="2">
        <v>0.42105263157894735</v>
      </c>
      <c r="W134" s="2">
        <v>30</v>
      </c>
      <c r="Y134" s="2">
        <v>1</v>
      </c>
      <c r="Z134" s="2">
        <v>10</v>
      </c>
      <c r="AA134" s="2">
        <v>2</v>
      </c>
      <c r="AB134" s="2">
        <v>11</v>
      </c>
      <c r="AC134" s="2">
        <v>3</v>
      </c>
      <c r="AD134" s="2">
        <v>6</v>
      </c>
      <c r="AG134" s="2">
        <v>42</v>
      </c>
      <c r="AH134" s="2">
        <v>45</v>
      </c>
      <c r="AI134" s="2">
        <v>39</v>
      </c>
      <c r="AJ134" s="2">
        <v>39</v>
      </c>
      <c r="AK134" s="2">
        <v>39</v>
      </c>
      <c r="AL134" s="2">
        <v>43</v>
      </c>
      <c r="AM134" s="2">
        <v>830.39300000000003</v>
      </c>
      <c r="AN134" s="2">
        <v>803.55600000000004</v>
      </c>
      <c r="AO134" s="2">
        <v>26.836999999999989</v>
      </c>
      <c r="AP134" s="2">
        <v>1203.00134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2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1</v>
      </c>
      <c r="BY134" s="65">
        <v>0</v>
      </c>
      <c r="BZ134" s="65">
        <v>1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2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7</v>
      </c>
      <c r="CT134" s="65">
        <v>13</v>
      </c>
      <c r="CU134" s="65">
        <v>10</v>
      </c>
      <c r="CV134" s="65">
        <v>11</v>
      </c>
      <c r="CW134" s="65">
        <v>9</v>
      </c>
      <c r="CX134" s="65">
        <v>12</v>
      </c>
      <c r="CY134" s="65">
        <v>10</v>
      </c>
      <c r="CZ134" s="65">
        <v>11</v>
      </c>
      <c r="DA134" s="65">
        <v>10</v>
      </c>
      <c r="DB134" s="65">
        <v>9</v>
      </c>
      <c r="DC134" s="65">
        <v>10</v>
      </c>
      <c r="DD134" s="65">
        <v>14</v>
      </c>
      <c r="DE134" s="65">
        <v>13</v>
      </c>
      <c r="DF134" s="65">
        <v>10</v>
      </c>
      <c r="DG134" s="65">
        <v>10</v>
      </c>
      <c r="DH134" s="65">
        <v>12</v>
      </c>
      <c r="DI134" s="65">
        <v>10</v>
      </c>
      <c r="DJ134" s="65">
        <v>12</v>
      </c>
      <c r="DK134" s="65">
        <v>11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17</v>
      </c>
      <c r="DU134" s="2" t="s">
        <v>538</v>
      </c>
      <c r="DV134" s="2">
        <v>36</v>
      </c>
      <c r="DW134" s="2" t="s">
        <v>1</v>
      </c>
      <c r="DX134" s="2">
        <v>39</v>
      </c>
      <c r="DY134" s="78">
        <v>2</v>
      </c>
      <c r="DZ134" s="78">
        <v>4</v>
      </c>
      <c r="EA134" s="78">
        <v>3</v>
      </c>
      <c r="EB134" s="78">
        <v>4</v>
      </c>
      <c r="EC134" s="78">
        <v>3</v>
      </c>
      <c r="ED134" s="78">
        <v>5</v>
      </c>
      <c r="EE134" s="78">
        <v>5</v>
      </c>
      <c r="EF134" s="78">
        <v>3</v>
      </c>
      <c r="EG134" s="78">
        <v>4</v>
      </c>
      <c r="EH134" s="78">
        <v>3</v>
      </c>
      <c r="EI134" s="78">
        <v>4</v>
      </c>
      <c r="EJ134" s="78">
        <v>5</v>
      </c>
      <c r="EK134" s="78">
        <v>4</v>
      </c>
      <c r="EL134" s="78">
        <v>3</v>
      </c>
      <c r="EM134" s="78">
        <v>3</v>
      </c>
      <c r="EN134" s="78">
        <v>3</v>
      </c>
      <c r="EO134" s="78">
        <v>4</v>
      </c>
      <c r="EP134" s="78">
        <v>4</v>
      </c>
      <c r="EQ134" s="78">
        <v>4</v>
      </c>
      <c r="ER134" s="78">
        <v>3</v>
      </c>
      <c r="ES134" s="78">
        <v>5</v>
      </c>
      <c r="ET134" s="78">
        <v>3</v>
      </c>
      <c r="EU134" s="78">
        <v>4</v>
      </c>
      <c r="EV134" s="78">
        <v>3</v>
      </c>
      <c r="EW134" s="78">
        <v>4</v>
      </c>
      <c r="EX134" s="78">
        <v>3</v>
      </c>
      <c r="EY134" s="78">
        <v>5</v>
      </c>
      <c r="EZ134" s="78">
        <v>2</v>
      </c>
      <c r="FA134" s="78">
        <v>3</v>
      </c>
      <c r="FB134" s="78">
        <v>3</v>
      </c>
      <c r="FC134" s="78">
        <v>5</v>
      </c>
      <c r="FD134" s="78">
        <v>4</v>
      </c>
      <c r="FE134" s="78">
        <v>4</v>
      </c>
      <c r="FF134" s="78">
        <v>4</v>
      </c>
      <c r="FG134" s="78">
        <v>5</v>
      </c>
      <c r="FH134" s="78">
        <v>3</v>
      </c>
      <c r="FI134" s="78">
        <v>4</v>
      </c>
      <c r="FJ134" s="78">
        <v>4</v>
      </c>
      <c r="FK134" s="78">
        <v>2</v>
      </c>
      <c r="FL134" s="78">
        <v>4</v>
      </c>
      <c r="FM134" s="78">
        <v>4</v>
      </c>
      <c r="FN134" s="78">
        <v>3</v>
      </c>
      <c r="FO134" s="78">
        <v>3</v>
      </c>
      <c r="FP134" s="78">
        <v>3</v>
      </c>
      <c r="FQ134" s="78">
        <v>2</v>
      </c>
      <c r="FR134" s="78">
        <v>3</v>
      </c>
      <c r="FS134" s="78">
        <v>4</v>
      </c>
      <c r="FT134" s="78">
        <v>3</v>
      </c>
      <c r="FU134" s="78">
        <v>3</v>
      </c>
      <c r="FV134" s="78">
        <v>4</v>
      </c>
      <c r="FW134" s="78">
        <v>5</v>
      </c>
      <c r="FX134" s="78">
        <v>3</v>
      </c>
      <c r="FY134" s="78">
        <v>3</v>
      </c>
      <c r="FZ134" s="78">
        <v>4</v>
      </c>
      <c r="GA134" s="78">
        <v>3</v>
      </c>
      <c r="GB134" s="78">
        <v>4</v>
      </c>
      <c r="GC134" s="78">
        <v>3</v>
      </c>
    </row>
    <row r="135" spans="1:185" x14ac:dyDescent="0.25">
      <c r="A135" s="2" t="s">
        <v>1005</v>
      </c>
      <c r="B135" s="2" t="s">
        <v>691</v>
      </c>
      <c r="C135" s="2" t="s">
        <v>1005</v>
      </c>
      <c r="D135" s="2">
        <v>5</v>
      </c>
      <c r="E135" s="2">
        <v>0</v>
      </c>
      <c r="F135" s="2">
        <v>22</v>
      </c>
      <c r="G135" s="2">
        <v>5</v>
      </c>
      <c r="H135" s="2">
        <v>5</v>
      </c>
      <c r="I135" s="2">
        <v>27</v>
      </c>
      <c r="J135" s="2">
        <v>70</v>
      </c>
      <c r="K135" s="2">
        <v>68</v>
      </c>
      <c r="L135" s="2">
        <v>67</v>
      </c>
      <c r="M135" s="2">
        <v>999</v>
      </c>
      <c r="N135" s="2">
        <v>0</v>
      </c>
      <c r="O135" s="2">
        <v>138</v>
      </c>
      <c r="P135" s="2">
        <v>205</v>
      </c>
      <c r="Q135" s="2">
        <v>1204</v>
      </c>
      <c r="R135" s="2">
        <v>1204</v>
      </c>
      <c r="S135" s="2">
        <v>70</v>
      </c>
      <c r="T135" s="2">
        <v>0.10526315789473673</v>
      </c>
      <c r="U135" s="2">
        <v>68</v>
      </c>
      <c r="V135" s="2">
        <v>5.2631578947368585E-2</v>
      </c>
      <c r="W135" s="2">
        <v>34</v>
      </c>
      <c r="Y135" s="2">
        <v>2</v>
      </c>
      <c r="Z135" s="2">
        <v>10</v>
      </c>
      <c r="AA135" s="2">
        <v>2</v>
      </c>
      <c r="AB135" s="2">
        <v>10</v>
      </c>
      <c r="AC135" s="2">
        <v>1</v>
      </c>
      <c r="AD135" s="2">
        <v>7</v>
      </c>
      <c r="AG135" s="2">
        <v>42</v>
      </c>
      <c r="AH135" s="2">
        <v>40</v>
      </c>
      <c r="AI135" s="2">
        <v>40</v>
      </c>
      <c r="AJ135" s="2">
        <v>40</v>
      </c>
      <c r="AK135" s="2">
        <v>40</v>
      </c>
      <c r="AL135" s="2">
        <v>44</v>
      </c>
      <c r="AM135" s="2">
        <v>824.56100000000004</v>
      </c>
      <c r="AN135" s="2">
        <v>690.32299999999998</v>
      </c>
      <c r="AO135" s="2">
        <v>134.23800000000006</v>
      </c>
      <c r="AP135" s="2">
        <v>1204.00135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1</v>
      </c>
      <c r="BZ135" s="65">
        <v>3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1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10</v>
      </c>
      <c r="CT135" s="65">
        <v>11</v>
      </c>
      <c r="CU135" s="65">
        <v>10</v>
      </c>
      <c r="CV135" s="65">
        <v>10</v>
      </c>
      <c r="CW135" s="65">
        <v>11</v>
      </c>
      <c r="CX135" s="65">
        <v>12</v>
      </c>
      <c r="CY135" s="65">
        <v>11</v>
      </c>
      <c r="CZ135" s="65">
        <v>10</v>
      </c>
      <c r="DA135" s="65">
        <v>6</v>
      </c>
      <c r="DB135" s="65">
        <v>9</v>
      </c>
      <c r="DC135" s="65">
        <v>10</v>
      </c>
      <c r="DD135" s="65">
        <v>13</v>
      </c>
      <c r="DE135" s="65">
        <v>11</v>
      </c>
      <c r="DF135" s="65">
        <v>10</v>
      </c>
      <c r="DG135" s="65">
        <v>11</v>
      </c>
      <c r="DH135" s="65">
        <v>12</v>
      </c>
      <c r="DI135" s="65">
        <v>15</v>
      </c>
      <c r="DJ135" s="65">
        <v>14</v>
      </c>
      <c r="DK135" s="65">
        <v>9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212</v>
      </c>
      <c r="DU135" s="2" t="s">
        <v>538</v>
      </c>
      <c r="DV135" s="78">
        <v>37</v>
      </c>
      <c r="DW135" s="2" t="s">
        <v>1</v>
      </c>
      <c r="DX135" s="2">
        <v>40</v>
      </c>
      <c r="DY135" s="78">
        <v>4</v>
      </c>
      <c r="DZ135" s="78">
        <v>4</v>
      </c>
      <c r="EA135" s="78">
        <v>3</v>
      </c>
      <c r="EB135" s="78">
        <v>3</v>
      </c>
      <c r="EC135" s="78">
        <v>4</v>
      </c>
      <c r="ED135" s="78">
        <v>5</v>
      </c>
      <c r="EE135" s="78">
        <v>3</v>
      </c>
      <c r="EF135" s="78">
        <v>5</v>
      </c>
      <c r="EG135" s="78">
        <v>2</v>
      </c>
      <c r="EH135" s="78">
        <v>3</v>
      </c>
      <c r="EI135" s="78">
        <v>3</v>
      </c>
      <c r="EJ135" s="78">
        <v>4</v>
      </c>
      <c r="EK135" s="78">
        <v>4</v>
      </c>
      <c r="EL135" s="78">
        <v>4</v>
      </c>
      <c r="EM135" s="78">
        <v>4</v>
      </c>
      <c r="EN135" s="78">
        <v>4</v>
      </c>
      <c r="EO135" s="78">
        <v>6</v>
      </c>
      <c r="EP135" s="78">
        <v>3</v>
      </c>
      <c r="EQ135" s="78">
        <v>2</v>
      </c>
      <c r="ER135" s="78">
        <v>3</v>
      </c>
      <c r="ES135" s="78">
        <v>4</v>
      </c>
      <c r="ET135" s="78">
        <v>3</v>
      </c>
      <c r="EU135" s="78">
        <v>4</v>
      </c>
      <c r="EV135" s="78">
        <v>4</v>
      </c>
      <c r="EW135" s="78">
        <v>3</v>
      </c>
      <c r="EX135" s="78">
        <v>4</v>
      </c>
      <c r="EY135" s="78">
        <v>2</v>
      </c>
      <c r="EZ135" s="78">
        <v>2</v>
      </c>
      <c r="FA135" s="78">
        <v>3</v>
      </c>
      <c r="FB135" s="78">
        <v>4</v>
      </c>
      <c r="FC135" s="78">
        <v>4</v>
      </c>
      <c r="FD135" s="78">
        <v>4</v>
      </c>
      <c r="FE135" s="78">
        <v>3</v>
      </c>
      <c r="FF135" s="78">
        <v>3</v>
      </c>
      <c r="FG135" s="78">
        <v>4</v>
      </c>
      <c r="FH135" s="78">
        <v>5</v>
      </c>
      <c r="FI135" s="78">
        <v>5</v>
      </c>
      <c r="FJ135" s="78">
        <v>4</v>
      </c>
      <c r="FK135" s="78">
        <v>3</v>
      </c>
      <c r="FL135" s="78">
        <v>3</v>
      </c>
      <c r="FM135" s="78">
        <v>4</v>
      </c>
      <c r="FN135" s="78">
        <v>3</v>
      </c>
      <c r="FO135" s="78">
        <v>3</v>
      </c>
      <c r="FP135" s="78">
        <v>4</v>
      </c>
      <c r="FQ135" s="78">
        <v>4</v>
      </c>
      <c r="FR135" s="78">
        <v>3</v>
      </c>
      <c r="FS135" s="78">
        <v>2</v>
      </c>
      <c r="FT135" s="78">
        <v>3</v>
      </c>
      <c r="FU135" s="78">
        <v>3</v>
      </c>
      <c r="FV135" s="78">
        <v>5</v>
      </c>
      <c r="FW135" s="78">
        <v>3</v>
      </c>
      <c r="FX135" s="78">
        <v>3</v>
      </c>
      <c r="FY135" s="78">
        <v>4</v>
      </c>
      <c r="FZ135" s="78">
        <v>4</v>
      </c>
      <c r="GA135" s="78">
        <v>4</v>
      </c>
      <c r="GB135" s="78">
        <v>6</v>
      </c>
      <c r="GC135" s="78">
        <v>3</v>
      </c>
    </row>
    <row r="136" spans="1:185" x14ac:dyDescent="0.25">
      <c r="A136" s="2" t="s">
        <v>1006</v>
      </c>
      <c r="B136" s="2" t="s">
        <v>381</v>
      </c>
      <c r="C136" s="2" t="s">
        <v>1005</v>
      </c>
      <c r="D136" s="2">
        <v>4</v>
      </c>
      <c r="E136" s="2">
        <v>0</v>
      </c>
      <c r="F136" s="2">
        <v>13</v>
      </c>
      <c r="G136" s="2">
        <v>7</v>
      </c>
      <c r="H136" s="2">
        <v>4</v>
      </c>
      <c r="I136" s="2">
        <v>20</v>
      </c>
      <c r="J136" s="2">
        <v>64</v>
      </c>
      <c r="K136" s="2">
        <v>75</v>
      </c>
      <c r="L136" s="2">
        <v>66</v>
      </c>
      <c r="M136" s="2">
        <v>999</v>
      </c>
      <c r="N136" s="2">
        <v>0</v>
      </c>
      <c r="O136" s="2">
        <v>139</v>
      </c>
      <c r="P136" s="2">
        <v>205</v>
      </c>
      <c r="Q136" s="2">
        <v>1204</v>
      </c>
      <c r="R136" s="2">
        <v>1204</v>
      </c>
      <c r="S136" s="2">
        <v>64</v>
      </c>
      <c r="T136" s="2">
        <v>-0.57894736842105265</v>
      </c>
      <c r="U136" s="2">
        <v>75</v>
      </c>
      <c r="V136" s="2">
        <v>0.47368421052631549</v>
      </c>
      <c r="W136" s="2">
        <v>27</v>
      </c>
      <c r="Y136" s="2">
        <v>1</v>
      </c>
      <c r="Z136" s="2">
        <v>5</v>
      </c>
      <c r="AA136" s="2">
        <v>1</v>
      </c>
      <c r="AB136" s="2">
        <v>8</v>
      </c>
      <c r="AC136" s="2">
        <v>2</v>
      </c>
      <c r="AD136" s="2">
        <v>7</v>
      </c>
      <c r="AG136" s="2">
        <v>20</v>
      </c>
      <c r="AH136" s="2">
        <v>42</v>
      </c>
      <c r="AI136" s="2">
        <v>40</v>
      </c>
      <c r="AJ136" s="2">
        <v>40</v>
      </c>
      <c r="AK136" s="2">
        <v>40</v>
      </c>
      <c r="AL136" s="2">
        <v>45</v>
      </c>
      <c r="AM136" s="2">
        <v>824.56100000000004</v>
      </c>
      <c r="AN136" s="2">
        <v>749.03700000000003</v>
      </c>
      <c r="AO136" s="2">
        <v>75.524000000000001</v>
      </c>
      <c r="AP136" s="2">
        <v>1204.00136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1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1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1</v>
      </c>
      <c r="CH136" s="65">
        <v>0</v>
      </c>
      <c r="CI136" s="65">
        <v>0</v>
      </c>
      <c r="CJ136" s="65">
        <v>1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8</v>
      </c>
      <c r="CT136" s="65">
        <v>12</v>
      </c>
      <c r="CU136" s="65">
        <v>9</v>
      </c>
      <c r="CV136" s="65">
        <v>10</v>
      </c>
      <c r="CW136" s="65">
        <v>11</v>
      </c>
      <c r="CX136" s="65">
        <v>9</v>
      </c>
      <c r="CY136" s="65">
        <v>10</v>
      </c>
      <c r="CZ136" s="65">
        <v>11</v>
      </c>
      <c r="DA136" s="65">
        <v>12</v>
      </c>
      <c r="DB136" s="65">
        <v>8</v>
      </c>
      <c r="DC136" s="65">
        <v>10</v>
      </c>
      <c r="DD136" s="65">
        <v>16</v>
      </c>
      <c r="DE136" s="65">
        <v>9</v>
      </c>
      <c r="DF136" s="65">
        <v>11</v>
      </c>
      <c r="DG136" s="65">
        <v>9</v>
      </c>
      <c r="DH136" s="65">
        <v>13</v>
      </c>
      <c r="DI136" s="65">
        <v>13</v>
      </c>
      <c r="DJ136" s="65">
        <v>14</v>
      </c>
      <c r="DK136" s="65">
        <v>10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687</v>
      </c>
      <c r="DU136" s="2" t="s">
        <v>538</v>
      </c>
      <c r="DV136" s="2">
        <v>9</v>
      </c>
      <c r="DW136" s="2" t="s">
        <v>1</v>
      </c>
      <c r="DX136" s="2">
        <v>40</v>
      </c>
      <c r="DY136" s="78">
        <v>3</v>
      </c>
      <c r="DZ136" s="78">
        <v>5</v>
      </c>
      <c r="EA136" s="78">
        <v>3</v>
      </c>
      <c r="EB136" s="78">
        <v>3</v>
      </c>
      <c r="EC136" s="78">
        <v>3</v>
      </c>
      <c r="ED136" s="78">
        <v>3</v>
      </c>
      <c r="EE136" s="78">
        <v>4</v>
      </c>
      <c r="EF136" s="78">
        <v>3</v>
      </c>
      <c r="EG136" s="78">
        <v>4</v>
      </c>
      <c r="EH136" s="78">
        <v>3</v>
      </c>
      <c r="EI136" s="78">
        <v>3</v>
      </c>
      <c r="EJ136" s="78">
        <v>4</v>
      </c>
      <c r="EK136" s="78">
        <v>3</v>
      </c>
      <c r="EL136" s="78">
        <v>4</v>
      </c>
      <c r="EM136" s="78">
        <v>3</v>
      </c>
      <c r="EN136" s="78">
        <v>2</v>
      </c>
      <c r="EO136" s="78">
        <v>4</v>
      </c>
      <c r="EP136" s="78">
        <v>4</v>
      </c>
      <c r="EQ136" s="78">
        <v>3</v>
      </c>
      <c r="ER136" s="78">
        <v>3</v>
      </c>
      <c r="ES136" s="78">
        <v>4</v>
      </c>
      <c r="ET136" s="78">
        <v>3</v>
      </c>
      <c r="EU136" s="78">
        <v>3</v>
      </c>
      <c r="EV136" s="78">
        <v>3</v>
      </c>
      <c r="EW136" s="78">
        <v>3</v>
      </c>
      <c r="EX136" s="78">
        <v>3</v>
      </c>
      <c r="EY136" s="78">
        <v>5</v>
      </c>
      <c r="EZ136" s="78">
        <v>4</v>
      </c>
      <c r="FA136" s="78">
        <v>3</v>
      </c>
      <c r="FB136" s="78">
        <v>4</v>
      </c>
      <c r="FC136" s="78">
        <v>8</v>
      </c>
      <c r="FD136" s="78">
        <v>3</v>
      </c>
      <c r="FE136" s="78">
        <v>4</v>
      </c>
      <c r="FF136" s="78">
        <v>3</v>
      </c>
      <c r="FG136" s="78">
        <v>7</v>
      </c>
      <c r="FH136" s="78">
        <v>4</v>
      </c>
      <c r="FI136" s="78">
        <v>6</v>
      </c>
      <c r="FJ136" s="78">
        <v>2</v>
      </c>
      <c r="FK136" s="78">
        <v>2</v>
      </c>
      <c r="FL136" s="78">
        <v>3</v>
      </c>
      <c r="FM136" s="78">
        <v>3</v>
      </c>
      <c r="FN136" s="78">
        <v>4</v>
      </c>
      <c r="FO136" s="78">
        <v>5</v>
      </c>
      <c r="FP136" s="78">
        <v>3</v>
      </c>
      <c r="FQ136" s="78">
        <v>3</v>
      </c>
      <c r="FR136" s="78">
        <v>3</v>
      </c>
      <c r="FS136" s="78">
        <v>4</v>
      </c>
      <c r="FT136" s="78">
        <v>2</v>
      </c>
      <c r="FU136" s="78">
        <v>3</v>
      </c>
      <c r="FV136" s="78">
        <v>4</v>
      </c>
      <c r="FW136" s="78">
        <v>3</v>
      </c>
      <c r="FX136" s="78">
        <v>3</v>
      </c>
      <c r="FY136" s="78">
        <v>3</v>
      </c>
      <c r="FZ136" s="78">
        <v>4</v>
      </c>
      <c r="GA136" s="78">
        <v>5</v>
      </c>
      <c r="GB136" s="78">
        <v>4</v>
      </c>
      <c r="GC136" s="78">
        <v>5</v>
      </c>
    </row>
    <row r="137" spans="1:185" x14ac:dyDescent="0.25">
      <c r="A137" s="2" t="s">
        <v>1007</v>
      </c>
      <c r="B137" s="2" t="s">
        <v>488</v>
      </c>
      <c r="C137" s="2" t="s">
        <v>1005</v>
      </c>
      <c r="D137" s="2">
        <v>4</v>
      </c>
      <c r="E137" s="2">
        <v>0</v>
      </c>
      <c r="F137" s="2">
        <v>15</v>
      </c>
      <c r="G137" s="2">
        <v>8</v>
      </c>
      <c r="H137" s="2">
        <v>4</v>
      </c>
      <c r="I137" s="2">
        <v>23</v>
      </c>
      <c r="J137" s="2">
        <v>72</v>
      </c>
      <c r="K137" s="2">
        <v>72</v>
      </c>
      <c r="L137" s="2">
        <v>61</v>
      </c>
      <c r="M137" s="2">
        <v>999</v>
      </c>
      <c r="N137" s="2">
        <v>0</v>
      </c>
      <c r="O137" s="2">
        <v>144</v>
      </c>
      <c r="P137" s="2">
        <v>205</v>
      </c>
      <c r="Q137" s="2">
        <v>1204</v>
      </c>
      <c r="R137" s="2">
        <v>1204</v>
      </c>
      <c r="S137" s="2">
        <v>72</v>
      </c>
      <c r="T137" s="2">
        <v>0</v>
      </c>
      <c r="U137" s="2">
        <v>72</v>
      </c>
      <c r="V137" s="2">
        <v>0.57894736842105221</v>
      </c>
      <c r="W137" s="2">
        <v>29</v>
      </c>
      <c r="Y137" s="2">
        <v>0</v>
      </c>
      <c r="Z137" s="2">
        <v>7</v>
      </c>
      <c r="AA137" s="2">
        <v>2</v>
      </c>
      <c r="AB137" s="2">
        <v>12</v>
      </c>
      <c r="AC137" s="2">
        <v>2</v>
      </c>
      <c r="AD137" s="2">
        <v>4</v>
      </c>
      <c r="AG137" s="2">
        <v>52</v>
      </c>
      <c r="AH137" s="2">
        <v>50</v>
      </c>
      <c r="AI137" s="2">
        <v>40</v>
      </c>
      <c r="AJ137" s="2">
        <v>40</v>
      </c>
      <c r="AK137" s="2">
        <v>40</v>
      </c>
      <c r="AL137" s="2">
        <v>46</v>
      </c>
      <c r="AM137" s="2">
        <v>824.56100000000004</v>
      </c>
      <c r="AN137" s="2">
        <v>887.56600000000003</v>
      </c>
      <c r="AO137" s="2">
        <v>-63.004999999999995</v>
      </c>
      <c r="AP137" s="2">
        <v>1204.00137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1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1</v>
      </c>
      <c r="BZ137" s="65">
        <v>1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1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11</v>
      </c>
      <c r="CT137" s="65">
        <v>9</v>
      </c>
      <c r="CU137" s="65">
        <v>11</v>
      </c>
      <c r="CV137" s="65">
        <v>11</v>
      </c>
      <c r="CW137" s="65">
        <v>9</v>
      </c>
      <c r="CX137" s="65">
        <v>12</v>
      </c>
      <c r="CY137" s="65">
        <v>9</v>
      </c>
      <c r="CZ137" s="65">
        <v>10</v>
      </c>
      <c r="DA137" s="65">
        <v>9</v>
      </c>
      <c r="DB137" s="65">
        <v>10</v>
      </c>
      <c r="DC137" s="65">
        <v>11</v>
      </c>
      <c r="DD137" s="65">
        <v>16</v>
      </c>
      <c r="DE137" s="65">
        <v>9</v>
      </c>
      <c r="DF137" s="65">
        <v>10</v>
      </c>
      <c r="DG137" s="65">
        <v>9</v>
      </c>
      <c r="DH137" s="65">
        <v>13</v>
      </c>
      <c r="DI137" s="65">
        <v>13</v>
      </c>
      <c r="DJ137" s="65">
        <v>13</v>
      </c>
      <c r="DK137" s="65">
        <v>10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429</v>
      </c>
      <c r="DU137" s="2" t="s">
        <v>538</v>
      </c>
      <c r="DV137" s="2">
        <v>10</v>
      </c>
      <c r="DW137" s="2" t="s">
        <v>1</v>
      </c>
      <c r="DX137" s="2">
        <v>40</v>
      </c>
      <c r="DY137" s="78">
        <v>6</v>
      </c>
      <c r="DZ137" s="78">
        <v>3</v>
      </c>
      <c r="EA137" s="78">
        <v>3</v>
      </c>
      <c r="EB137" s="78">
        <v>3</v>
      </c>
      <c r="EC137" s="78">
        <v>3</v>
      </c>
      <c r="ED137" s="78">
        <v>3</v>
      </c>
      <c r="EE137" s="78">
        <v>3</v>
      </c>
      <c r="EF137" s="78">
        <v>4</v>
      </c>
      <c r="EG137" s="78">
        <v>3</v>
      </c>
      <c r="EH137" s="78">
        <v>3</v>
      </c>
      <c r="EI137" s="78">
        <v>4</v>
      </c>
      <c r="EJ137" s="78">
        <v>6</v>
      </c>
      <c r="EK137" s="78">
        <v>3</v>
      </c>
      <c r="EL137" s="78">
        <v>3</v>
      </c>
      <c r="EM137" s="78">
        <v>3</v>
      </c>
      <c r="EN137" s="78">
        <v>5</v>
      </c>
      <c r="EO137" s="78">
        <v>6</v>
      </c>
      <c r="EP137" s="78">
        <v>5</v>
      </c>
      <c r="EQ137" s="78">
        <v>3</v>
      </c>
      <c r="ER137" s="78">
        <v>2</v>
      </c>
      <c r="ES137" s="78">
        <v>3</v>
      </c>
      <c r="ET137" s="78">
        <v>5</v>
      </c>
      <c r="EU137" s="78">
        <v>4</v>
      </c>
      <c r="EV137" s="78">
        <v>3</v>
      </c>
      <c r="EW137" s="78">
        <v>5</v>
      </c>
      <c r="EX137" s="78">
        <v>3</v>
      </c>
      <c r="EY137" s="78">
        <v>4</v>
      </c>
      <c r="EZ137" s="78">
        <v>4</v>
      </c>
      <c r="FA137" s="78">
        <v>4</v>
      </c>
      <c r="FB137" s="78">
        <v>4</v>
      </c>
      <c r="FC137" s="78">
        <v>5</v>
      </c>
      <c r="FD137" s="78">
        <v>3</v>
      </c>
      <c r="FE137" s="78">
        <v>4</v>
      </c>
      <c r="FF137" s="78">
        <v>3</v>
      </c>
      <c r="FG137" s="78">
        <v>4</v>
      </c>
      <c r="FH137" s="78">
        <v>3</v>
      </c>
      <c r="FI137" s="78">
        <v>5</v>
      </c>
      <c r="FJ137" s="78">
        <v>4</v>
      </c>
      <c r="FK137" s="78">
        <v>3</v>
      </c>
      <c r="FL137" s="78">
        <v>3</v>
      </c>
      <c r="FM137" s="78">
        <v>3</v>
      </c>
      <c r="FN137" s="78">
        <v>4</v>
      </c>
      <c r="FO137" s="78">
        <v>3</v>
      </c>
      <c r="FP137" s="78">
        <v>4</v>
      </c>
      <c r="FQ137" s="78">
        <v>3</v>
      </c>
      <c r="FR137" s="78">
        <v>2</v>
      </c>
      <c r="FS137" s="78">
        <v>2</v>
      </c>
      <c r="FT137" s="78">
        <v>3</v>
      </c>
      <c r="FU137" s="78">
        <v>3</v>
      </c>
      <c r="FV137" s="78">
        <v>5</v>
      </c>
      <c r="FW137" s="78">
        <v>3</v>
      </c>
      <c r="FX137" s="78">
        <v>3</v>
      </c>
      <c r="FY137" s="78">
        <v>3</v>
      </c>
      <c r="FZ137" s="78">
        <v>4</v>
      </c>
      <c r="GA137" s="78">
        <v>4</v>
      </c>
      <c r="GB137" s="78">
        <v>3</v>
      </c>
      <c r="GC137" s="78">
        <v>3</v>
      </c>
    </row>
    <row r="138" spans="1:185" x14ac:dyDescent="0.25">
      <c r="A138" s="2" t="s">
        <v>1008</v>
      </c>
      <c r="B138" s="2" t="s">
        <v>0</v>
      </c>
      <c r="C138" s="2" t="s">
        <v>1008</v>
      </c>
      <c r="D138" s="2">
        <v>7</v>
      </c>
      <c r="E138" s="2">
        <v>0</v>
      </c>
      <c r="F138" s="2">
        <v>18</v>
      </c>
      <c r="G138" s="2">
        <v>8</v>
      </c>
      <c r="H138" s="2">
        <v>7</v>
      </c>
      <c r="I138" s="2">
        <v>26</v>
      </c>
      <c r="J138" s="2">
        <v>70</v>
      </c>
      <c r="K138" s="2">
        <v>69</v>
      </c>
      <c r="L138" s="2">
        <v>67</v>
      </c>
      <c r="M138" s="2">
        <v>999</v>
      </c>
      <c r="N138" s="2">
        <v>0</v>
      </c>
      <c r="O138" s="2">
        <v>139</v>
      </c>
      <c r="P138" s="2">
        <v>206</v>
      </c>
      <c r="Q138" s="2">
        <v>1205</v>
      </c>
      <c r="R138" s="2">
        <v>1205</v>
      </c>
      <c r="S138" s="2">
        <v>70</v>
      </c>
      <c r="T138" s="2">
        <v>5.2631578947368141E-2</v>
      </c>
      <c r="U138" s="2">
        <v>69</v>
      </c>
      <c r="V138" s="2">
        <v>0.10526315789473717</v>
      </c>
      <c r="W138" s="2">
        <v>29</v>
      </c>
      <c r="Y138" s="2">
        <v>1</v>
      </c>
      <c r="Z138" s="2">
        <v>8</v>
      </c>
      <c r="AA138" s="2">
        <v>3</v>
      </c>
      <c r="AB138" s="2">
        <v>10</v>
      </c>
      <c r="AC138" s="2">
        <v>3</v>
      </c>
      <c r="AD138" s="2">
        <v>8</v>
      </c>
      <c r="AG138" s="2">
        <v>42</v>
      </c>
      <c r="AH138" s="2">
        <v>42</v>
      </c>
      <c r="AI138" s="2">
        <v>43</v>
      </c>
      <c r="AJ138" s="2">
        <v>43</v>
      </c>
      <c r="AK138" s="2">
        <v>43</v>
      </c>
      <c r="AL138" s="2">
        <v>47</v>
      </c>
      <c r="AM138" s="2">
        <v>818.73</v>
      </c>
      <c r="AN138" s="2">
        <v>728.29499999999996</v>
      </c>
      <c r="AO138" s="2">
        <v>90.435000000000059</v>
      </c>
      <c r="AP138" s="2">
        <v>1205.0013799999999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3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1</v>
      </c>
      <c r="BT138" s="65">
        <v>1</v>
      </c>
      <c r="BU138" s="65">
        <v>2</v>
      </c>
      <c r="BV138" s="65">
        <v>0</v>
      </c>
      <c r="BW138" s="65">
        <v>0</v>
      </c>
      <c r="BX138" s="65">
        <v>0</v>
      </c>
      <c r="BY138" s="65">
        <v>0</v>
      </c>
      <c r="BZ138" s="65">
        <v>2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1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12</v>
      </c>
      <c r="CT138" s="65">
        <v>9</v>
      </c>
      <c r="CU138" s="65">
        <v>9</v>
      </c>
      <c r="CV138" s="65">
        <v>7</v>
      </c>
      <c r="CW138" s="65">
        <v>10</v>
      </c>
      <c r="CX138" s="65">
        <v>9</v>
      </c>
      <c r="CY138" s="65">
        <v>13</v>
      </c>
      <c r="CZ138" s="65">
        <v>11</v>
      </c>
      <c r="DA138" s="65">
        <v>8</v>
      </c>
      <c r="DB138" s="65">
        <v>13</v>
      </c>
      <c r="DC138" s="65">
        <v>9</v>
      </c>
      <c r="DD138" s="65">
        <v>14</v>
      </c>
      <c r="DE138" s="65">
        <v>11</v>
      </c>
      <c r="DF138" s="65">
        <v>13</v>
      </c>
      <c r="DG138" s="65">
        <v>10</v>
      </c>
      <c r="DH138" s="65">
        <v>14</v>
      </c>
      <c r="DI138" s="65">
        <v>11</v>
      </c>
      <c r="DJ138" s="65">
        <v>11</v>
      </c>
      <c r="DK138" s="65">
        <v>12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487</v>
      </c>
      <c r="DU138" s="2" t="s">
        <v>538</v>
      </c>
      <c r="DV138" s="2">
        <v>11</v>
      </c>
      <c r="DW138" s="2" t="s">
        <v>1</v>
      </c>
      <c r="DX138" s="2">
        <v>43</v>
      </c>
      <c r="DY138" s="78">
        <v>3</v>
      </c>
      <c r="DZ138" s="78">
        <v>4</v>
      </c>
      <c r="EA138" s="78">
        <v>4</v>
      </c>
      <c r="EB138" s="78">
        <v>3</v>
      </c>
      <c r="EC138" s="78">
        <v>3</v>
      </c>
      <c r="ED138" s="78">
        <v>3</v>
      </c>
      <c r="EE138" s="78">
        <v>5</v>
      </c>
      <c r="EF138" s="78">
        <v>3</v>
      </c>
      <c r="EG138" s="78">
        <v>2</v>
      </c>
      <c r="EH138" s="78">
        <v>6</v>
      </c>
      <c r="EI138" s="78">
        <v>3</v>
      </c>
      <c r="EJ138" s="78">
        <v>5</v>
      </c>
      <c r="EK138" s="78">
        <v>4</v>
      </c>
      <c r="EL138" s="78">
        <v>5</v>
      </c>
      <c r="EM138" s="78">
        <v>3</v>
      </c>
      <c r="EN138" s="78">
        <v>4</v>
      </c>
      <c r="EO138" s="78">
        <v>4</v>
      </c>
      <c r="EP138" s="78">
        <v>3</v>
      </c>
      <c r="EQ138" s="78">
        <v>3</v>
      </c>
      <c r="ER138" s="78">
        <v>5</v>
      </c>
      <c r="ES138" s="78">
        <v>2</v>
      </c>
      <c r="ET138" s="78">
        <v>3</v>
      </c>
      <c r="EU138" s="78">
        <v>2</v>
      </c>
      <c r="EV138" s="78">
        <v>3</v>
      </c>
      <c r="EW138" s="78">
        <v>3</v>
      </c>
      <c r="EX138" s="78">
        <v>4</v>
      </c>
      <c r="EY138" s="78">
        <v>4</v>
      </c>
      <c r="EZ138" s="78">
        <v>4</v>
      </c>
      <c r="FA138" s="78">
        <v>4</v>
      </c>
      <c r="FB138" s="78">
        <v>3</v>
      </c>
      <c r="FC138" s="78">
        <v>5</v>
      </c>
      <c r="FD138" s="78">
        <v>3</v>
      </c>
      <c r="FE138" s="78">
        <v>4</v>
      </c>
      <c r="FF138" s="78">
        <v>4</v>
      </c>
      <c r="FG138" s="78">
        <v>5</v>
      </c>
      <c r="FH138" s="78">
        <v>3</v>
      </c>
      <c r="FI138" s="78">
        <v>5</v>
      </c>
      <c r="FJ138" s="78">
        <v>3</v>
      </c>
      <c r="FK138" s="78">
        <v>4</v>
      </c>
      <c r="FL138" s="78">
        <v>3</v>
      </c>
      <c r="FM138" s="78">
        <v>2</v>
      </c>
      <c r="FN138" s="78">
        <v>2</v>
      </c>
      <c r="FO138" s="78">
        <v>4</v>
      </c>
      <c r="FP138" s="78">
        <v>3</v>
      </c>
      <c r="FQ138" s="78">
        <v>4</v>
      </c>
      <c r="FR138" s="78">
        <v>4</v>
      </c>
      <c r="FS138" s="78">
        <v>2</v>
      </c>
      <c r="FT138" s="78">
        <v>3</v>
      </c>
      <c r="FU138" s="78">
        <v>3</v>
      </c>
      <c r="FV138" s="78">
        <v>4</v>
      </c>
      <c r="FW138" s="78">
        <v>4</v>
      </c>
      <c r="FX138" s="78">
        <v>4</v>
      </c>
      <c r="FY138" s="78">
        <v>3</v>
      </c>
      <c r="FZ138" s="78">
        <v>5</v>
      </c>
      <c r="GA138" s="78">
        <v>4</v>
      </c>
      <c r="GB138" s="78">
        <v>3</v>
      </c>
      <c r="GC138" s="78">
        <v>6</v>
      </c>
    </row>
    <row r="139" spans="1:185" x14ac:dyDescent="0.25">
      <c r="A139" s="2" t="s">
        <v>1009</v>
      </c>
      <c r="B139" s="2" t="s">
        <v>687</v>
      </c>
      <c r="C139" s="2" t="s">
        <v>1008</v>
      </c>
      <c r="D139" s="2">
        <v>3</v>
      </c>
      <c r="E139" s="2">
        <v>0</v>
      </c>
      <c r="F139" s="2">
        <v>16</v>
      </c>
      <c r="G139" s="2">
        <v>8</v>
      </c>
      <c r="H139" s="2">
        <v>3</v>
      </c>
      <c r="I139" s="2">
        <v>24</v>
      </c>
      <c r="J139" s="2">
        <v>68</v>
      </c>
      <c r="K139" s="2">
        <v>71</v>
      </c>
      <c r="L139" s="2">
        <v>67</v>
      </c>
      <c r="M139" s="2">
        <v>999</v>
      </c>
      <c r="N139" s="2">
        <v>0</v>
      </c>
      <c r="O139" s="2">
        <v>139</v>
      </c>
      <c r="P139" s="2">
        <v>206</v>
      </c>
      <c r="Q139" s="2">
        <v>1205</v>
      </c>
      <c r="R139" s="2">
        <v>1205</v>
      </c>
      <c r="S139" s="2">
        <v>68</v>
      </c>
      <c r="T139" s="2">
        <v>-0.15789473684210531</v>
      </c>
      <c r="U139" s="2">
        <v>71</v>
      </c>
      <c r="V139" s="2">
        <v>0.21052631578947389</v>
      </c>
      <c r="W139" s="2">
        <v>35</v>
      </c>
      <c r="Y139" s="2">
        <v>0</v>
      </c>
      <c r="Z139" s="2">
        <v>7</v>
      </c>
      <c r="AA139" s="2">
        <v>2</v>
      </c>
      <c r="AB139" s="2">
        <v>11</v>
      </c>
      <c r="AC139" s="2">
        <v>1</v>
      </c>
      <c r="AD139" s="2">
        <v>6</v>
      </c>
      <c r="AG139" s="2">
        <v>35</v>
      </c>
      <c r="AH139" s="2">
        <v>42</v>
      </c>
      <c r="AI139" s="2">
        <v>43</v>
      </c>
      <c r="AJ139" s="2">
        <v>43</v>
      </c>
      <c r="AK139" s="2">
        <v>43</v>
      </c>
      <c r="AL139" s="2">
        <v>48</v>
      </c>
      <c r="AM139" s="2">
        <v>818.73</v>
      </c>
      <c r="AN139" s="2">
        <v>800.85400000000004</v>
      </c>
      <c r="AO139" s="2">
        <v>17.875999999999976</v>
      </c>
      <c r="AP139" s="2">
        <v>1205.0013899999999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3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1</v>
      </c>
      <c r="CA139" s="65">
        <v>0</v>
      </c>
      <c r="CB139" s="65">
        <v>1</v>
      </c>
      <c r="CC139" s="65">
        <v>0</v>
      </c>
      <c r="CD139" s="65">
        <v>1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10</v>
      </c>
      <c r="CT139" s="65">
        <v>10</v>
      </c>
      <c r="CU139" s="65">
        <v>11</v>
      </c>
      <c r="CV139" s="65">
        <v>9</v>
      </c>
      <c r="CW139" s="65">
        <v>11</v>
      </c>
      <c r="CX139" s="65">
        <v>10</v>
      </c>
      <c r="CY139" s="65">
        <v>12</v>
      </c>
      <c r="CZ139" s="65">
        <v>12</v>
      </c>
      <c r="DA139" s="65">
        <v>9</v>
      </c>
      <c r="DB139" s="65">
        <v>9</v>
      </c>
      <c r="DC139" s="65">
        <v>8</v>
      </c>
      <c r="DD139" s="65">
        <v>16</v>
      </c>
      <c r="DE139" s="65">
        <v>8</v>
      </c>
      <c r="DF139" s="65">
        <v>13</v>
      </c>
      <c r="DG139" s="65">
        <v>10</v>
      </c>
      <c r="DH139" s="65">
        <v>9</v>
      </c>
      <c r="DI139" s="65">
        <v>15</v>
      </c>
      <c r="DJ139" s="65">
        <v>14</v>
      </c>
      <c r="DK139" s="65">
        <v>10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368</v>
      </c>
      <c r="DU139" s="2" t="s">
        <v>538</v>
      </c>
      <c r="DW139" s="2" t="s">
        <v>1</v>
      </c>
      <c r="DX139" s="2">
        <v>43</v>
      </c>
      <c r="DY139" s="78">
        <v>3</v>
      </c>
      <c r="DZ139" s="78">
        <v>3</v>
      </c>
      <c r="EA139" s="78">
        <v>3</v>
      </c>
      <c r="EB139" s="78">
        <v>3</v>
      </c>
      <c r="EC139" s="78">
        <v>4</v>
      </c>
      <c r="ED139" s="78">
        <v>4</v>
      </c>
      <c r="EE139" s="78">
        <v>5</v>
      </c>
      <c r="EF139" s="78">
        <v>3</v>
      </c>
      <c r="EG139" s="78">
        <v>4</v>
      </c>
      <c r="EH139" s="78">
        <v>3</v>
      </c>
      <c r="EI139" s="78">
        <v>3</v>
      </c>
      <c r="EJ139" s="78">
        <v>5</v>
      </c>
      <c r="EK139" s="78">
        <v>3</v>
      </c>
      <c r="EL139" s="78">
        <v>3</v>
      </c>
      <c r="EM139" s="78">
        <v>4</v>
      </c>
      <c r="EN139" s="78">
        <v>3</v>
      </c>
      <c r="EO139" s="78">
        <v>4</v>
      </c>
      <c r="EP139" s="78">
        <v>5</v>
      </c>
      <c r="EQ139" s="78">
        <v>3</v>
      </c>
      <c r="ER139" s="78">
        <v>4</v>
      </c>
      <c r="ES139" s="78">
        <v>4</v>
      </c>
      <c r="ET139" s="78">
        <v>4</v>
      </c>
      <c r="EU139" s="78">
        <v>3</v>
      </c>
      <c r="EV139" s="78">
        <v>4</v>
      </c>
      <c r="EW139" s="78">
        <v>3</v>
      </c>
      <c r="EX139" s="78">
        <v>4</v>
      </c>
      <c r="EY139" s="78">
        <v>5</v>
      </c>
      <c r="EZ139" s="78">
        <v>3</v>
      </c>
      <c r="FA139" s="78">
        <v>3</v>
      </c>
      <c r="FB139" s="78">
        <v>2</v>
      </c>
      <c r="FC139" s="78">
        <v>5</v>
      </c>
      <c r="FD139" s="78">
        <v>2</v>
      </c>
      <c r="FE139" s="78">
        <v>5</v>
      </c>
      <c r="FF139" s="78">
        <v>3</v>
      </c>
      <c r="FG139" s="78">
        <v>3</v>
      </c>
      <c r="FH139" s="78">
        <v>6</v>
      </c>
      <c r="FI139" s="78">
        <v>4</v>
      </c>
      <c r="FJ139" s="78">
        <v>4</v>
      </c>
      <c r="FK139" s="78">
        <v>3</v>
      </c>
      <c r="FL139" s="78">
        <v>3</v>
      </c>
      <c r="FM139" s="78">
        <v>4</v>
      </c>
      <c r="FN139" s="78">
        <v>3</v>
      </c>
      <c r="FO139" s="78">
        <v>3</v>
      </c>
      <c r="FP139" s="78">
        <v>3</v>
      </c>
      <c r="FQ139" s="78">
        <v>3</v>
      </c>
      <c r="FR139" s="78">
        <v>4</v>
      </c>
      <c r="FS139" s="78">
        <v>2</v>
      </c>
      <c r="FT139" s="78">
        <v>3</v>
      </c>
      <c r="FU139" s="78">
        <v>3</v>
      </c>
      <c r="FV139" s="78">
        <v>6</v>
      </c>
      <c r="FW139" s="78">
        <v>3</v>
      </c>
      <c r="FX139" s="78">
        <v>5</v>
      </c>
      <c r="FY139" s="78">
        <v>3</v>
      </c>
      <c r="FZ139" s="78">
        <v>3</v>
      </c>
      <c r="GA139" s="78">
        <v>5</v>
      </c>
      <c r="GB139" s="78">
        <v>5</v>
      </c>
      <c r="GC139" s="78">
        <v>3</v>
      </c>
    </row>
    <row r="140" spans="1:185" x14ac:dyDescent="0.25">
      <c r="A140" s="2" t="s">
        <v>1010</v>
      </c>
      <c r="B140" s="2" t="s">
        <v>681</v>
      </c>
      <c r="C140" s="2" t="s">
        <v>1008</v>
      </c>
      <c r="D140" s="2">
        <v>5</v>
      </c>
      <c r="E140" s="2">
        <v>0</v>
      </c>
      <c r="F140" s="2">
        <v>21</v>
      </c>
      <c r="G140" s="2">
        <v>6</v>
      </c>
      <c r="H140" s="2">
        <v>5</v>
      </c>
      <c r="I140" s="2">
        <v>27</v>
      </c>
      <c r="J140" s="2">
        <v>75</v>
      </c>
      <c r="K140" s="2">
        <v>66</v>
      </c>
      <c r="L140" s="2">
        <v>65</v>
      </c>
      <c r="M140" s="2">
        <v>999</v>
      </c>
      <c r="N140" s="2">
        <v>0</v>
      </c>
      <c r="O140" s="2">
        <v>141</v>
      </c>
      <c r="P140" s="2">
        <v>206</v>
      </c>
      <c r="Q140" s="2">
        <v>1205</v>
      </c>
      <c r="R140" s="2">
        <v>1205</v>
      </c>
      <c r="S140" s="2">
        <v>75</v>
      </c>
      <c r="T140" s="2">
        <v>0.47368421052631549</v>
      </c>
      <c r="U140" s="2">
        <v>66</v>
      </c>
      <c r="V140" s="2">
        <v>5.2631578947368585E-2</v>
      </c>
      <c r="W140" s="2">
        <v>33</v>
      </c>
      <c r="Y140" s="2">
        <v>1</v>
      </c>
      <c r="Z140" s="2">
        <v>13</v>
      </c>
      <c r="AA140" s="2">
        <v>1</v>
      </c>
      <c r="AB140" s="2">
        <v>7</v>
      </c>
      <c r="AC140" s="2">
        <v>3</v>
      </c>
      <c r="AD140" s="2">
        <v>7</v>
      </c>
      <c r="AG140" s="2">
        <v>56</v>
      </c>
      <c r="AH140" s="2">
        <v>45</v>
      </c>
      <c r="AI140" s="2">
        <v>43</v>
      </c>
      <c r="AJ140" s="2">
        <v>43</v>
      </c>
      <c r="AK140" s="2">
        <v>43</v>
      </c>
      <c r="AL140" s="2">
        <v>49</v>
      </c>
      <c r="AM140" s="2">
        <v>818.73</v>
      </c>
      <c r="AN140" s="2">
        <v>0</v>
      </c>
      <c r="AP140" s="2">
        <v>1205.0014000000001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3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1</v>
      </c>
      <c r="BX140" s="65">
        <v>1</v>
      </c>
      <c r="BY140" s="65">
        <v>0</v>
      </c>
      <c r="BZ140" s="65">
        <v>1</v>
      </c>
      <c r="CA140" s="65">
        <v>0</v>
      </c>
      <c r="CB140" s="65">
        <v>1</v>
      </c>
      <c r="CC140" s="65">
        <v>0</v>
      </c>
      <c r="CD140" s="65">
        <v>0</v>
      </c>
      <c r="CE140" s="65">
        <v>0</v>
      </c>
      <c r="CF140" s="65">
        <v>1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10</v>
      </c>
      <c r="CT140" s="65">
        <v>11</v>
      </c>
      <c r="CU140" s="65">
        <v>11</v>
      </c>
      <c r="CV140" s="65">
        <v>9</v>
      </c>
      <c r="CW140" s="65">
        <v>10</v>
      </c>
      <c r="CX140" s="65">
        <v>10</v>
      </c>
      <c r="CY140" s="65">
        <v>9</v>
      </c>
      <c r="CZ140" s="65">
        <v>10</v>
      </c>
      <c r="DA140" s="65">
        <v>8</v>
      </c>
      <c r="DB140" s="65">
        <v>13</v>
      </c>
      <c r="DC140" s="65">
        <v>10</v>
      </c>
      <c r="DD140" s="65">
        <v>15</v>
      </c>
      <c r="DE140" s="65">
        <v>10</v>
      </c>
      <c r="DF140" s="65">
        <v>11</v>
      </c>
      <c r="DG140" s="65">
        <v>10</v>
      </c>
      <c r="DH140" s="65">
        <v>12</v>
      </c>
      <c r="DI140" s="65">
        <v>14</v>
      </c>
      <c r="DJ140" s="65">
        <v>12</v>
      </c>
      <c r="DK140" s="65">
        <v>11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542</v>
      </c>
      <c r="DU140" s="2" t="s">
        <v>538</v>
      </c>
      <c r="DW140" s="2" t="s">
        <v>1</v>
      </c>
      <c r="DX140" s="2">
        <v>43</v>
      </c>
      <c r="DY140" s="78">
        <v>4</v>
      </c>
      <c r="DZ140" s="78">
        <v>3</v>
      </c>
      <c r="EA140" s="78">
        <v>4</v>
      </c>
      <c r="EB140" s="78">
        <v>3</v>
      </c>
      <c r="EC140" s="78">
        <v>4</v>
      </c>
      <c r="ED140" s="78">
        <v>4</v>
      </c>
      <c r="EE140" s="78">
        <v>4</v>
      </c>
      <c r="EF140" s="78">
        <v>3</v>
      </c>
      <c r="EG140" s="78">
        <v>3</v>
      </c>
      <c r="EH140" s="78">
        <v>4</v>
      </c>
      <c r="EI140" s="78">
        <v>2</v>
      </c>
      <c r="EJ140" s="78">
        <v>7</v>
      </c>
      <c r="EK140" s="78">
        <v>3</v>
      </c>
      <c r="EL140" s="78">
        <v>4</v>
      </c>
      <c r="EM140" s="78">
        <v>4</v>
      </c>
      <c r="EN140" s="78">
        <v>5</v>
      </c>
      <c r="EO140" s="78">
        <v>5</v>
      </c>
      <c r="EP140" s="78">
        <v>4</v>
      </c>
      <c r="EQ140" s="78">
        <v>5</v>
      </c>
      <c r="ER140" s="78">
        <v>3</v>
      </c>
      <c r="ES140" s="78">
        <v>3</v>
      </c>
      <c r="ET140" s="78">
        <v>3</v>
      </c>
      <c r="EU140" s="78">
        <v>3</v>
      </c>
      <c r="EV140" s="78">
        <v>3</v>
      </c>
      <c r="EW140" s="78">
        <v>4</v>
      </c>
      <c r="EX140" s="78">
        <v>3</v>
      </c>
      <c r="EY140" s="78">
        <v>3</v>
      </c>
      <c r="EZ140" s="78">
        <v>2</v>
      </c>
      <c r="FA140" s="78">
        <v>4</v>
      </c>
      <c r="FB140" s="78">
        <v>5</v>
      </c>
      <c r="FC140" s="78">
        <v>4</v>
      </c>
      <c r="FD140" s="78">
        <v>3</v>
      </c>
      <c r="FE140" s="78">
        <v>4</v>
      </c>
      <c r="FF140" s="78">
        <v>4</v>
      </c>
      <c r="FG140" s="78">
        <v>4</v>
      </c>
      <c r="FH140" s="78">
        <v>4</v>
      </c>
      <c r="FI140" s="78">
        <v>4</v>
      </c>
      <c r="FJ140" s="78">
        <v>3</v>
      </c>
      <c r="FK140" s="78">
        <v>3</v>
      </c>
      <c r="FL140" s="78">
        <v>5</v>
      </c>
      <c r="FM140" s="78">
        <v>4</v>
      </c>
      <c r="FN140" s="78">
        <v>3</v>
      </c>
      <c r="FO140" s="78">
        <v>3</v>
      </c>
      <c r="FP140" s="78">
        <v>2</v>
      </c>
      <c r="FQ140" s="78">
        <v>2</v>
      </c>
      <c r="FR140" s="78">
        <v>4</v>
      </c>
      <c r="FS140" s="78">
        <v>3</v>
      </c>
      <c r="FT140" s="78">
        <v>5</v>
      </c>
      <c r="FU140" s="78">
        <v>3</v>
      </c>
      <c r="FV140" s="78">
        <v>4</v>
      </c>
      <c r="FW140" s="78">
        <v>4</v>
      </c>
      <c r="FX140" s="78">
        <v>3</v>
      </c>
      <c r="FY140" s="78">
        <v>2</v>
      </c>
      <c r="FZ140" s="78">
        <v>3</v>
      </c>
      <c r="GA140" s="78">
        <v>5</v>
      </c>
      <c r="GB140" s="78">
        <v>4</v>
      </c>
      <c r="GC140" s="78">
        <v>3</v>
      </c>
    </row>
    <row r="141" spans="1:185" x14ac:dyDescent="0.25">
      <c r="A141" s="2" t="s">
        <v>1011</v>
      </c>
      <c r="B141" s="2" t="s">
        <v>688</v>
      </c>
      <c r="C141" s="2" t="s">
        <v>1011</v>
      </c>
      <c r="D141" s="2">
        <v>1</v>
      </c>
      <c r="E141" s="2">
        <v>1</v>
      </c>
      <c r="F141" s="2">
        <v>21</v>
      </c>
      <c r="G141" s="2">
        <v>6</v>
      </c>
      <c r="H141" s="2">
        <v>2</v>
      </c>
      <c r="I141" s="2">
        <v>27</v>
      </c>
      <c r="J141" s="2">
        <v>70</v>
      </c>
      <c r="K141" s="2">
        <v>70</v>
      </c>
      <c r="L141" s="2">
        <v>67</v>
      </c>
      <c r="M141" s="2">
        <v>999</v>
      </c>
      <c r="N141" s="2">
        <v>0</v>
      </c>
      <c r="O141" s="2">
        <v>140</v>
      </c>
      <c r="P141" s="2">
        <v>207</v>
      </c>
      <c r="Q141" s="2">
        <v>1206</v>
      </c>
      <c r="R141" s="2">
        <v>1206</v>
      </c>
      <c r="S141" s="2">
        <v>70</v>
      </c>
      <c r="T141" s="2">
        <v>0</v>
      </c>
      <c r="U141" s="2">
        <v>70</v>
      </c>
      <c r="V141" s="2">
        <v>0.15789473684210531</v>
      </c>
      <c r="W141" s="2">
        <v>33</v>
      </c>
      <c r="Y141" s="2">
        <v>0</v>
      </c>
      <c r="Z141" s="2">
        <v>8</v>
      </c>
      <c r="AA141" s="2">
        <v>0</v>
      </c>
      <c r="AB141" s="2">
        <v>10</v>
      </c>
      <c r="AC141" s="2">
        <v>2</v>
      </c>
      <c r="AD141" s="2">
        <v>9</v>
      </c>
      <c r="AG141" s="2">
        <v>4</v>
      </c>
      <c r="AH141" s="2">
        <v>5</v>
      </c>
      <c r="AI141" s="2">
        <v>4</v>
      </c>
      <c r="AJ141" s="2">
        <v>5</v>
      </c>
      <c r="AK141" s="2">
        <v>5</v>
      </c>
      <c r="AL141" s="2">
        <v>50</v>
      </c>
      <c r="AM141" s="2">
        <v>812.89800000000002</v>
      </c>
      <c r="AN141" s="2">
        <v>711.29700000000003</v>
      </c>
      <c r="AO141" s="2">
        <v>101.601</v>
      </c>
      <c r="AP141" s="2">
        <v>1206.0014100000001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3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1</v>
      </c>
      <c r="BY141" s="65">
        <v>0</v>
      </c>
      <c r="BZ141" s="65">
        <v>1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9</v>
      </c>
      <c r="CT141" s="65">
        <v>12</v>
      </c>
      <c r="CU141" s="65">
        <v>12</v>
      </c>
      <c r="CV141" s="65">
        <v>9</v>
      </c>
      <c r="CW141" s="65">
        <v>10</v>
      </c>
      <c r="CX141" s="65">
        <v>10</v>
      </c>
      <c r="CY141" s="65">
        <v>8</v>
      </c>
      <c r="CZ141" s="65">
        <v>12</v>
      </c>
      <c r="DA141" s="65">
        <v>9</v>
      </c>
      <c r="DB141" s="65">
        <v>9</v>
      </c>
      <c r="DC141" s="65">
        <v>10</v>
      </c>
      <c r="DD141" s="65">
        <v>15</v>
      </c>
      <c r="DE141" s="65">
        <v>11</v>
      </c>
      <c r="DF141" s="65">
        <v>12</v>
      </c>
      <c r="DG141" s="65">
        <v>9</v>
      </c>
      <c r="DH141" s="65">
        <v>11</v>
      </c>
      <c r="DI141" s="65">
        <v>18</v>
      </c>
      <c r="DJ141" s="65">
        <v>11</v>
      </c>
      <c r="DK141" s="65">
        <v>10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441</v>
      </c>
      <c r="DU141" s="2" t="s">
        <v>540</v>
      </c>
      <c r="DV141" s="78"/>
      <c r="DW141" s="2" t="s">
        <v>16</v>
      </c>
      <c r="DX141" s="2">
        <v>5</v>
      </c>
      <c r="DY141" s="78">
        <v>3</v>
      </c>
      <c r="DZ141" s="78">
        <v>4</v>
      </c>
      <c r="EA141" s="78">
        <v>4</v>
      </c>
      <c r="EB141" s="78">
        <v>3</v>
      </c>
      <c r="EC141" s="78">
        <v>3</v>
      </c>
      <c r="ED141" s="78">
        <v>3</v>
      </c>
      <c r="EE141" s="78">
        <v>3</v>
      </c>
      <c r="EF141" s="78">
        <v>4</v>
      </c>
      <c r="EG141" s="78">
        <v>4</v>
      </c>
      <c r="EH141" s="78">
        <v>3</v>
      </c>
      <c r="EI141" s="78">
        <v>4</v>
      </c>
      <c r="EJ141" s="78">
        <v>4</v>
      </c>
      <c r="EK141" s="78">
        <v>5</v>
      </c>
      <c r="EL141" s="78">
        <v>5</v>
      </c>
      <c r="EM141" s="78">
        <v>3</v>
      </c>
      <c r="EN141" s="78">
        <v>3</v>
      </c>
      <c r="EO141" s="78">
        <v>6</v>
      </c>
      <c r="EP141" s="78">
        <v>3</v>
      </c>
      <c r="EQ141" s="78">
        <v>3</v>
      </c>
      <c r="ER141" s="78">
        <v>3</v>
      </c>
      <c r="ES141" s="78">
        <v>4</v>
      </c>
      <c r="ET141" s="78">
        <v>4</v>
      </c>
      <c r="EU141" s="78">
        <v>3</v>
      </c>
      <c r="EV141" s="78">
        <v>3</v>
      </c>
      <c r="EW141" s="78">
        <v>4</v>
      </c>
      <c r="EX141" s="78">
        <v>3</v>
      </c>
      <c r="EY141" s="78">
        <v>4</v>
      </c>
      <c r="EZ141" s="78">
        <v>4</v>
      </c>
      <c r="FA141" s="78">
        <v>3</v>
      </c>
      <c r="FB141" s="78">
        <v>3</v>
      </c>
      <c r="FC141" s="78">
        <v>5</v>
      </c>
      <c r="FD141" s="78">
        <v>3</v>
      </c>
      <c r="FE141" s="78">
        <v>4</v>
      </c>
      <c r="FF141" s="78">
        <v>3</v>
      </c>
      <c r="FG141" s="78">
        <v>4</v>
      </c>
      <c r="FH141" s="78">
        <v>6</v>
      </c>
      <c r="FI141" s="78">
        <v>4</v>
      </c>
      <c r="FJ141" s="78">
        <v>3</v>
      </c>
      <c r="FK141" s="78">
        <v>3</v>
      </c>
      <c r="FL141" s="78">
        <v>4</v>
      </c>
      <c r="FM141" s="78">
        <v>4</v>
      </c>
      <c r="FN141" s="78">
        <v>3</v>
      </c>
      <c r="FO141" s="78">
        <v>4</v>
      </c>
      <c r="FP141" s="78">
        <v>3</v>
      </c>
      <c r="FQ141" s="78">
        <v>2</v>
      </c>
      <c r="FR141" s="78">
        <v>4</v>
      </c>
      <c r="FS141" s="78">
        <v>1</v>
      </c>
      <c r="FT141" s="78">
        <v>3</v>
      </c>
      <c r="FU141" s="78">
        <v>3</v>
      </c>
      <c r="FV141" s="78">
        <v>6</v>
      </c>
      <c r="FW141" s="78">
        <v>3</v>
      </c>
      <c r="FX141" s="78">
        <v>3</v>
      </c>
      <c r="FY141" s="78">
        <v>3</v>
      </c>
      <c r="FZ141" s="78">
        <v>4</v>
      </c>
      <c r="GA141" s="78">
        <v>6</v>
      </c>
      <c r="GB141" s="78">
        <v>4</v>
      </c>
      <c r="GC141" s="78">
        <v>4</v>
      </c>
    </row>
    <row r="142" spans="1:185" x14ac:dyDescent="0.25">
      <c r="A142" s="2" t="s">
        <v>1012</v>
      </c>
      <c r="B142" s="2" t="s">
        <v>11</v>
      </c>
      <c r="C142" s="2" t="s">
        <v>1012</v>
      </c>
      <c r="D142" s="2">
        <v>2</v>
      </c>
      <c r="E142" s="2">
        <v>0</v>
      </c>
      <c r="F142" s="2">
        <v>21</v>
      </c>
      <c r="G142" s="2">
        <v>7</v>
      </c>
      <c r="H142" s="2">
        <v>2</v>
      </c>
      <c r="I142" s="2">
        <v>28</v>
      </c>
      <c r="J142" s="2">
        <v>68</v>
      </c>
      <c r="K142" s="2">
        <v>73</v>
      </c>
      <c r="L142" s="2">
        <v>69</v>
      </c>
      <c r="M142" s="2">
        <v>999</v>
      </c>
      <c r="N142" s="2">
        <v>0</v>
      </c>
      <c r="O142" s="2">
        <v>141</v>
      </c>
      <c r="P142" s="2">
        <v>210</v>
      </c>
      <c r="Q142" s="2">
        <v>1209</v>
      </c>
      <c r="R142" s="2">
        <v>1209</v>
      </c>
      <c r="S142" s="2">
        <v>68</v>
      </c>
      <c r="T142" s="2">
        <v>-0.26315789473684204</v>
      </c>
      <c r="U142" s="2">
        <v>73</v>
      </c>
      <c r="V142" s="2">
        <v>0.21052631578947345</v>
      </c>
      <c r="W142" s="2">
        <v>33</v>
      </c>
      <c r="Y142" s="2">
        <v>0</v>
      </c>
      <c r="Z142" s="2">
        <v>8</v>
      </c>
      <c r="AA142" s="2">
        <v>1</v>
      </c>
      <c r="AB142" s="2">
        <v>10</v>
      </c>
      <c r="AC142" s="2">
        <v>1</v>
      </c>
      <c r="AD142" s="2">
        <v>10</v>
      </c>
      <c r="AG142" s="2">
        <v>35</v>
      </c>
      <c r="AH142" s="2">
        <v>45</v>
      </c>
      <c r="AI142" s="2">
        <v>46</v>
      </c>
      <c r="AJ142" s="2">
        <v>46</v>
      </c>
      <c r="AK142" s="2">
        <v>46</v>
      </c>
      <c r="AL142" s="2">
        <v>51</v>
      </c>
      <c r="AM142" s="2">
        <v>795.404</v>
      </c>
      <c r="AN142" s="2">
        <v>822.26199999999994</v>
      </c>
      <c r="AO142" s="2">
        <v>-26.857999999999947</v>
      </c>
      <c r="AP142" s="2">
        <v>1209.0014200000001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3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1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1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10</v>
      </c>
      <c r="CT142" s="65">
        <v>11</v>
      </c>
      <c r="CU142" s="65">
        <v>10</v>
      </c>
      <c r="CV142" s="65">
        <v>10</v>
      </c>
      <c r="CW142" s="65">
        <v>11</v>
      </c>
      <c r="CX142" s="65">
        <v>12</v>
      </c>
      <c r="CY142" s="65">
        <v>8</v>
      </c>
      <c r="CZ142" s="65">
        <v>14</v>
      </c>
      <c r="DA142" s="65">
        <v>11</v>
      </c>
      <c r="DB142" s="65">
        <v>12</v>
      </c>
      <c r="DC142" s="65">
        <v>12</v>
      </c>
      <c r="DD142" s="65">
        <v>15</v>
      </c>
      <c r="DE142" s="65">
        <v>9</v>
      </c>
      <c r="DF142" s="65">
        <v>9</v>
      </c>
      <c r="DG142" s="65">
        <v>9</v>
      </c>
      <c r="DH142" s="65">
        <v>11</v>
      </c>
      <c r="DI142" s="65">
        <v>11</v>
      </c>
      <c r="DJ142" s="65">
        <v>13</v>
      </c>
      <c r="DK142" s="65">
        <v>12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363</v>
      </c>
      <c r="DU142" s="2" t="s">
        <v>538</v>
      </c>
      <c r="DW142" s="2" t="s">
        <v>1</v>
      </c>
      <c r="DX142" s="2">
        <v>46</v>
      </c>
      <c r="DY142" s="78">
        <v>4</v>
      </c>
      <c r="DZ142" s="78">
        <v>3</v>
      </c>
      <c r="EA142" s="78">
        <v>3</v>
      </c>
      <c r="EB142" s="78">
        <v>3</v>
      </c>
      <c r="EC142" s="78">
        <v>4</v>
      </c>
      <c r="ED142" s="78">
        <v>3</v>
      </c>
      <c r="EE142" s="78">
        <v>3</v>
      </c>
      <c r="EF142" s="78">
        <v>4</v>
      </c>
      <c r="EG142" s="78">
        <v>4</v>
      </c>
      <c r="EH142" s="78">
        <v>3</v>
      </c>
      <c r="EI142" s="78">
        <v>4</v>
      </c>
      <c r="EJ142" s="78">
        <v>4</v>
      </c>
      <c r="EK142" s="78">
        <v>3</v>
      </c>
      <c r="EL142" s="78">
        <v>3</v>
      </c>
      <c r="EM142" s="78">
        <v>3</v>
      </c>
      <c r="EN142" s="78">
        <v>4</v>
      </c>
      <c r="EO142" s="78">
        <v>4</v>
      </c>
      <c r="EP142" s="78">
        <v>5</v>
      </c>
      <c r="EQ142" s="78">
        <v>4</v>
      </c>
      <c r="ER142" s="78">
        <v>3</v>
      </c>
      <c r="ES142" s="78">
        <v>4</v>
      </c>
      <c r="ET142" s="78">
        <v>3</v>
      </c>
      <c r="EU142" s="78">
        <v>4</v>
      </c>
      <c r="EV142" s="78">
        <v>4</v>
      </c>
      <c r="EW142" s="78">
        <v>5</v>
      </c>
      <c r="EX142" s="78">
        <v>2</v>
      </c>
      <c r="EY142" s="78">
        <v>5</v>
      </c>
      <c r="EZ142" s="78">
        <v>3</v>
      </c>
      <c r="FA142" s="78">
        <v>5</v>
      </c>
      <c r="FB142" s="78">
        <v>4</v>
      </c>
      <c r="FC142" s="78">
        <v>6</v>
      </c>
      <c r="FD142" s="78">
        <v>3</v>
      </c>
      <c r="FE142" s="78">
        <v>3</v>
      </c>
      <c r="FF142" s="78">
        <v>3</v>
      </c>
      <c r="FG142" s="78">
        <v>3</v>
      </c>
      <c r="FH142" s="78">
        <v>4</v>
      </c>
      <c r="FI142" s="78">
        <v>5</v>
      </c>
      <c r="FJ142" s="78">
        <v>4</v>
      </c>
      <c r="FK142" s="78">
        <v>3</v>
      </c>
      <c r="FL142" s="78">
        <v>4</v>
      </c>
      <c r="FM142" s="78">
        <v>4</v>
      </c>
      <c r="FN142" s="78">
        <v>3</v>
      </c>
      <c r="FO142" s="78">
        <v>3</v>
      </c>
      <c r="FP142" s="78">
        <v>4</v>
      </c>
      <c r="FQ142" s="78">
        <v>3</v>
      </c>
      <c r="FR142" s="78">
        <v>5</v>
      </c>
      <c r="FS142" s="78">
        <v>4</v>
      </c>
      <c r="FT142" s="78">
        <v>4</v>
      </c>
      <c r="FU142" s="78">
        <v>4</v>
      </c>
      <c r="FV142" s="78">
        <v>5</v>
      </c>
      <c r="FW142" s="78">
        <v>3</v>
      </c>
      <c r="FX142" s="78">
        <v>3</v>
      </c>
      <c r="FY142" s="78">
        <v>3</v>
      </c>
      <c r="FZ142" s="78">
        <v>4</v>
      </c>
      <c r="GA142" s="78">
        <v>3</v>
      </c>
      <c r="GB142" s="78">
        <v>3</v>
      </c>
      <c r="GC142" s="78">
        <v>4</v>
      </c>
    </row>
    <row r="143" spans="1:185" x14ac:dyDescent="0.25">
      <c r="A143" s="2" t="s">
        <v>1013</v>
      </c>
      <c r="B143" s="2" t="s">
        <v>597</v>
      </c>
      <c r="C143" s="2" t="s">
        <v>1013</v>
      </c>
      <c r="D143" s="2">
        <v>4</v>
      </c>
      <c r="E143" s="2">
        <v>0</v>
      </c>
      <c r="F143" s="2">
        <v>19</v>
      </c>
      <c r="G143" s="2">
        <v>9</v>
      </c>
      <c r="H143" s="2">
        <v>4</v>
      </c>
      <c r="I143" s="2">
        <v>28</v>
      </c>
      <c r="J143" s="2">
        <v>68</v>
      </c>
      <c r="K143" s="2">
        <v>70</v>
      </c>
      <c r="L143" s="2">
        <v>73</v>
      </c>
      <c r="M143" s="2">
        <v>999</v>
      </c>
      <c r="N143" s="2">
        <v>0</v>
      </c>
      <c r="O143" s="2">
        <v>138</v>
      </c>
      <c r="P143" s="2">
        <v>211</v>
      </c>
      <c r="Q143" s="2">
        <v>1210</v>
      </c>
      <c r="R143" s="2">
        <v>1210</v>
      </c>
      <c r="S143" s="2">
        <v>68</v>
      </c>
      <c r="T143" s="2">
        <v>-0.10526315789473673</v>
      </c>
      <c r="U143" s="2">
        <v>70</v>
      </c>
      <c r="V143" s="2">
        <v>-0.15789473684210531</v>
      </c>
      <c r="W143" s="2">
        <v>35</v>
      </c>
      <c r="Y143" s="2">
        <v>2</v>
      </c>
      <c r="Z143" s="2">
        <v>9</v>
      </c>
      <c r="AA143" s="2">
        <v>2</v>
      </c>
      <c r="AB143" s="2">
        <v>9</v>
      </c>
      <c r="AC143" s="2">
        <v>0</v>
      </c>
      <c r="AD143" s="2">
        <v>10</v>
      </c>
      <c r="AG143" s="2">
        <v>35</v>
      </c>
      <c r="AH143" s="2">
        <v>40</v>
      </c>
      <c r="AI143" s="2">
        <v>47</v>
      </c>
      <c r="AJ143" s="2">
        <v>47</v>
      </c>
      <c r="AK143" s="2">
        <v>47</v>
      </c>
      <c r="AL143" s="2">
        <v>52</v>
      </c>
      <c r="AM143" s="2">
        <v>789.57299999999998</v>
      </c>
      <c r="AN143" s="2">
        <v>0</v>
      </c>
      <c r="AP143" s="2">
        <v>1210.00143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3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1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1</v>
      </c>
      <c r="BY143" s="65">
        <v>0</v>
      </c>
      <c r="BZ143" s="65">
        <v>0</v>
      </c>
      <c r="CA143" s="65">
        <v>0</v>
      </c>
      <c r="CB143" s="65">
        <v>1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1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9</v>
      </c>
      <c r="CT143" s="65">
        <v>13</v>
      </c>
      <c r="CU143" s="65">
        <v>11</v>
      </c>
      <c r="CV143" s="65">
        <v>12</v>
      </c>
      <c r="CW143" s="65">
        <v>9</v>
      </c>
      <c r="CX143" s="65">
        <v>11</v>
      </c>
      <c r="CY143" s="65">
        <v>8</v>
      </c>
      <c r="CZ143" s="65">
        <v>14</v>
      </c>
      <c r="DA143" s="65">
        <v>12</v>
      </c>
      <c r="DB143" s="65">
        <v>9</v>
      </c>
      <c r="DC143" s="65">
        <v>8</v>
      </c>
      <c r="DD143" s="65">
        <v>15</v>
      </c>
      <c r="DE143" s="65">
        <v>10</v>
      </c>
      <c r="DF143" s="65">
        <v>11</v>
      </c>
      <c r="DG143" s="65">
        <v>11</v>
      </c>
      <c r="DH143" s="65">
        <v>13</v>
      </c>
      <c r="DI143" s="65">
        <v>14</v>
      </c>
      <c r="DJ143" s="65">
        <v>11</v>
      </c>
      <c r="DK143" s="65">
        <v>10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688</v>
      </c>
      <c r="DU143" s="2" t="s">
        <v>538</v>
      </c>
      <c r="DW143" s="2" t="s">
        <v>1</v>
      </c>
      <c r="DX143" s="2">
        <v>47</v>
      </c>
      <c r="DY143" s="78">
        <v>2</v>
      </c>
      <c r="DZ143" s="78">
        <v>5</v>
      </c>
      <c r="EA143" s="78">
        <v>3</v>
      </c>
      <c r="EB143" s="78">
        <v>5</v>
      </c>
      <c r="EC143" s="78">
        <v>3</v>
      </c>
      <c r="ED143" s="78">
        <v>3</v>
      </c>
      <c r="EE143" s="78">
        <v>3</v>
      </c>
      <c r="EF143" s="78">
        <v>4</v>
      </c>
      <c r="EG143" s="78">
        <v>3</v>
      </c>
      <c r="EH143" s="78">
        <v>3</v>
      </c>
      <c r="EI143" s="78">
        <v>2</v>
      </c>
      <c r="EJ143" s="78">
        <v>5</v>
      </c>
      <c r="EK143" s="78">
        <v>3</v>
      </c>
      <c r="EL143" s="78">
        <v>3</v>
      </c>
      <c r="EM143" s="78">
        <v>4</v>
      </c>
      <c r="EN143" s="78">
        <v>4</v>
      </c>
      <c r="EO143" s="78">
        <v>5</v>
      </c>
      <c r="EP143" s="78">
        <v>4</v>
      </c>
      <c r="EQ143" s="78">
        <v>4</v>
      </c>
      <c r="ER143" s="78">
        <v>3</v>
      </c>
      <c r="ES143" s="78">
        <v>4</v>
      </c>
      <c r="ET143" s="78">
        <v>3</v>
      </c>
      <c r="EU143" s="78">
        <v>4</v>
      </c>
      <c r="EV143" s="78">
        <v>3</v>
      </c>
      <c r="EW143" s="78">
        <v>3</v>
      </c>
      <c r="EX143" s="78">
        <v>2</v>
      </c>
      <c r="EY143" s="78">
        <v>6</v>
      </c>
      <c r="EZ143" s="78">
        <v>5</v>
      </c>
      <c r="FA143" s="78">
        <v>3</v>
      </c>
      <c r="FB143" s="78">
        <v>3</v>
      </c>
      <c r="FC143" s="78">
        <v>5</v>
      </c>
      <c r="FD143" s="78">
        <v>4</v>
      </c>
      <c r="FE143" s="78">
        <v>3</v>
      </c>
      <c r="FF143" s="78">
        <v>4</v>
      </c>
      <c r="FG143" s="78">
        <v>5</v>
      </c>
      <c r="FH143" s="78">
        <v>3</v>
      </c>
      <c r="FI143" s="78">
        <v>4</v>
      </c>
      <c r="FJ143" s="78">
        <v>3</v>
      </c>
      <c r="FK143" s="78">
        <v>4</v>
      </c>
      <c r="FL143" s="78">
        <v>4</v>
      </c>
      <c r="FM143" s="78">
        <v>5</v>
      </c>
      <c r="FN143" s="78">
        <v>3</v>
      </c>
      <c r="FO143" s="78">
        <v>3</v>
      </c>
      <c r="FP143" s="78">
        <v>5</v>
      </c>
      <c r="FQ143" s="78">
        <v>3</v>
      </c>
      <c r="FR143" s="78">
        <v>4</v>
      </c>
      <c r="FS143" s="78">
        <v>4</v>
      </c>
      <c r="FT143" s="78">
        <v>3</v>
      </c>
      <c r="FU143" s="78">
        <v>3</v>
      </c>
      <c r="FV143" s="78">
        <v>5</v>
      </c>
      <c r="FW143" s="78">
        <v>3</v>
      </c>
      <c r="FX143" s="78">
        <v>5</v>
      </c>
      <c r="FY143" s="78">
        <v>3</v>
      </c>
      <c r="FZ143" s="78">
        <v>4</v>
      </c>
      <c r="GA143" s="78">
        <v>6</v>
      </c>
      <c r="GB143" s="78">
        <v>3</v>
      </c>
      <c r="GC143" s="78">
        <v>3</v>
      </c>
    </row>
    <row r="144" spans="1:185" x14ac:dyDescent="0.25">
      <c r="A144" s="2" t="s">
        <v>1014</v>
      </c>
      <c r="B144" s="2" t="s">
        <v>680</v>
      </c>
      <c r="C144" s="2" t="s">
        <v>996</v>
      </c>
      <c r="D144" s="2">
        <v>2</v>
      </c>
      <c r="E144" s="2">
        <v>0</v>
      </c>
      <c r="F144" s="2">
        <v>22</v>
      </c>
      <c r="G144" s="2">
        <v>6</v>
      </c>
      <c r="H144" s="2">
        <v>2</v>
      </c>
      <c r="I144" s="2">
        <v>28</v>
      </c>
      <c r="J144" s="2">
        <v>67</v>
      </c>
      <c r="K144" s="2">
        <v>69</v>
      </c>
      <c r="L144" s="2">
        <v>76</v>
      </c>
      <c r="M144" s="2">
        <v>999</v>
      </c>
      <c r="N144" s="2">
        <v>0</v>
      </c>
      <c r="O144" s="2">
        <v>136</v>
      </c>
      <c r="P144" s="2">
        <v>212</v>
      </c>
      <c r="Q144" s="2">
        <v>1211</v>
      </c>
      <c r="R144" s="2">
        <v>1211</v>
      </c>
      <c r="S144" s="2">
        <v>67</v>
      </c>
      <c r="T144" s="2">
        <v>-0.10526315789473717</v>
      </c>
      <c r="U144" s="2">
        <v>69</v>
      </c>
      <c r="V144" s="2">
        <v>-0.36842105263157876</v>
      </c>
      <c r="W144" s="2">
        <v>32</v>
      </c>
      <c r="Y144" s="2">
        <v>1</v>
      </c>
      <c r="Z144" s="2">
        <v>8</v>
      </c>
      <c r="AA144" s="2">
        <v>1</v>
      </c>
      <c r="AB144" s="2">
        <v>9</v>
      </c>
      <c r="AC144" s="2">
        <v>0</v>
      </c>
      <c r="AD144" s="2">
        <v>11</v>
      </c>
      <c r="AG144" s="2">
        <v>32</v>
      </c>
      <c r="AH144" s="2">
        <v>37</v>
      </c>
      <c r="AI144" s="2">
        <v>48</v>
      </c>
      <c r="AJ144" s="2">
        <v>48</v>
      </c>
      <c r="AK144" s="2">
        <v>48</v>
      </c>
      <c r="AL144" s="2">
        <v>54</v>
      </c>
      <c r="AM144" s="2">
        <v>783.74099999999999</v>
      </c>
      <c r="AN144" s="2">
        <v>841.78399999999999</v>
      </c>
      <c r="AO144" s="2">
        <v>-58.043000000000006</v>
      </c>
      <c r="AP144" s="2">
        <v>1211.00144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3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1</v>
      </c>
      <c r="BY144" s="65">
        <v>0</v>
      </c>
      <c r="BZ144" s="65">
        <v>1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9</v>
      </c>
      <c r="CT144" s="65">
        <v>11</v>
      </c>
      <c r="CU144" s="65">
        <v>11</v>
      </c>
      <c r="CV144" s="65">
        <v>11</v>
      </c>
      <c r="CW144" s="65">
        <v>10</v>
      </c>
      <c r="CX144" s="65">
        <v>11</v>
      </c>
      <c r="CY144" s="65">
        <v>9</v>
      </c>
      <c r="CZ144" s="65">
        <v>12</v>
      </c>
      <c r="DA144" s="65">
        <v>10</v>
      </c>
      <c r="DB144" s="65">
        <v>10</v>
      </c>
      <c r="DC144" s="65">
        <v>10</v>
      </c>
      <c r="DD144" s="65">
        <v>14</v>
      </c>
      <c r="DE144" s="65">
        <v>10</v>
      </c>
      <c r="DF144" s="65">
        <v>10</v>
      </c>
      <c r="DG144" s="65">
        <v>9</v>
      </c>
      <c r="DH144" s="65">
        <v>11</v>
      </c>
      <c r="DI144" s="65">
        <v>21</v>
      </c>
      <c r="DJ144" s="65">
        <v>12</v>
      </c>
      <c r="DK144" s="65">
        <v>11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14</v>
      </c>
      <c r="DU144" s="2" t="s">
        <v>538</v>
      </c>
      <c r="DW144" s="2" t="s">
        <v>1</v>
      </c>
      <c r="DX144" s="2">
        <v>48</v>
      </c>
      <c r="DY144" s="78">
        <v>3</v>
      </c>
      <c r="DZ144" s="78">
        <v>3</v>
      </c>
      <c r="EA144" s="78">
        <v>4</v>
      </c>
      <c r="EB144" s="78">
        <v>3</v>
      </c>
      <c r="EC144" s="78">
        <v>3</v>
      </c>
      <c r="ED144" s="78">
        <v>3</v>
      </c>
      <c r="EE144" s="78">
        <v>2</v>
      </c>
      <c r="EF144" s="78">
        <v>4</v>
      </c>
      <c r="EG144" s="78">
        <v>4</v>
      </c>
      <c r="EH144" s="78">
        <v>3</v>
      </c>
      <c r="EI144" s="78">
        <v>3</v>
      </c>
      <c r="EJ144" s="78">
        <v>5</v>
      </c>
      <c r="EK144" s="78">
        <v>3</v>
      </c>
      <c r="EL144" s="78">
        <v>4</v>
      </c>
      <c r="EM144" s="78">
        <v>3</v>
      </c>
      <c r="EN144" s="78">
        <v>4</v>
      </c>
      <c r="EO144" s="78">
        <v>6</v>
      </c>
      <c r="EP144" s="78">
        <v>4</v>
      </c>
      <c r="EQ144" s="78">
        <v>3</v>
      </c>
      <c r="ER144" s="78">
        <v>3</v>
      </c>
      <c r="ES144" s="78">
        <v>3</v>
      </c>
      <c r="ET144" s="78">
        <v>4</v>
      </c>
      <c r="EU144" s="78">
        <v>4</v>
      </c>
      <c r="EV144" s="78">
        <v>4</v>
      </c>
      <c r="EW144" s="78">
        <v>3</v>
      </c>
      <c r="EX144" s="78">
        <v>3</v>
      </c>
      <c r="EY144" s="78">
        <v>3</v>
      </c>
      <c r="EZ144" s="78">
        <v>2</v>
      </c>
      <c r="FA144" s="78">
        <v>3</v>
      </c>
      <c r="FB144" s="78">
        <v>4</v>
      </c>
      <c r="FC144" s="78">
        <v>5</v>
      </c>
      <c r="FD144" s="78">
        <v>3</v>
      </c>
      <c r="FE144" s="78">
        <v>3</v>
      </c>
      <c r="FF144" s="78">
        <v>3</v>
      </c>
      <c r="FG144" s="78">
        <v>4</v>
      </c>
      <c r="FH144" s="78">
        <v>7</v>
      </c>
      <c r="FI144" s="78">
        <v>4</v>
      </c>
      <c r="FJ144" s="78">
        <v>4</v>
      </c>
      <c r="FK144" s="78">
        <v>3</v>
      </c>
      <c r="FL144" s="78">
        <v>5</v>
      </c>
      <c r="FM144" s="78">
        <v>3</v>
      </c>
      <c r="FN144" s="78">
        <v>4</v>
      </c>
      <c r="FO144" s="78">
        <v>3</v>
      </c>
      <c r="FP144" s="78">
        <v>5</v>
      </c>
      <c r="FQ144" s="78">
        <v>4</v>
      </c>
      <c r="FR144" s="78">
        <v>5</v>
      </c>
      <c r="FS144" s="78">
        <v>4</v>
      </c>
      <c r="FT144" s="78">
        <v>4</v>
      </c>
      <c r="FU144" s="78">
        <v>3</v>
      </c>
      <c r="FV144" s="78">
        <v>4</v>
      </c>
      <c r="FW144" s="78">
        <v>4</v>
      </c>
      <c r="FX144" s="78">
        <v>3</v>
      </c>
      <c r="FY144" s="78">
        <v>3</v>
      </c>
      <c r="FZ144" s="78">
        <v>3</v>
      </c>
      <c r="GA144" s="78">
        <v>8</v>
      </c>
      <c r="GB144" s="78">
        <v>4</v>
      </c>
      <c r="GC144" s="78">
        <v>4</v>
      </c>
    </row>
    <row r="145" spans="1:185" x14ac:dyDescent="0.25">
      <c r="A145" s="2" t="s">
        <v>1015</v>
      </c>
      <c r="B145" s="2" t="s">
        <v>690</v>
      </c>
      <c r="C145" s="2" t="s">
        <v>1015</v>
      </c>
      <c r="D145" s="2">
        <v>3</v>
      </c>
      <c r="E145" s="2">
        <v>0</v>
      </c>
      <c r="F145" s="2">
        <v>24</v>
      </c>
      <c r="G145" s="2">
        <v>7</v>
      </c>
      <c r="H145" s="2">
        <v>3</v>
      </c>
      <c r="I145" s="2">
        <v>31</v>
      </c>
      <c r="J145" s="2">
        <v>71</v>
      </c>
      <c r="K145" s="2">
        <v>70</v>
      </c>
      <c r="L145" s="2">
        <v>74</v>
      </c>
      <c r="M145" s="2">
        <v>999</v>
      </c>
      <c r="N145" s="2">
        <v>0</v>
      </c>
      <c r="O145" s="2">
        <v>141</v>
      </c>
      <c r="P145" s="2">
        <v>215</v>
      </c>
      <c r="Q145" s="2">
        <v>1214</v>
      </c>
      <c r="R145" s="2">
        <v>1214</v>
      </c>
      <c r="S145" s="2">
        <v>71</v>
      </c>
      <c r="T145" s="2">
        <v>5.2631578947368585E-2</v>
      </c>
      <c r="U145" s="2">
        <v>70</v>
      </c>
      <c r="V145" s="2">
        <v>-0.21052631578947389</v>
      </c>
      <c r="W145" s="2">
        <v>38</v>
      </c>
      <c r="Y145" s="2">
        <v>2</v>
      </c>
      <c r="Z145" s="2">
        <v>10</v>
      </c>
      <c r="AA145" s="2">
        <v>0</v>
      </c>
      <c r="AB145" s="2">
        <v>11</v>
      </c>
      <c r="AC145" s="2">
        <v>1</v>
      </c>
      <c r="AD145" s="2">
        <v>10</v>
      </c>
      <c r="AG145" s="2">
        <v>48</v>
      </c>
      <c r="AH145" s="2">
        <v>45</v>
      </c>
      <c r="AI145" s="2">
        <v>50</v>
      </c>
      <c r="AJ145" s="2">
        <v>50</v>
      </c>
      <c r="AK145" s="2">
        <v>50</v>
      </c>
      <c r="AL145" s="2">
        <v>55</v>
      </c>
      <c r="AM145" s="2">
        <v>766.24699999999996</v>
      </c>
      <c r="AN145" s="2">
        <v>823.529</v>
      </c>
      <c r="AO145" s="2">
        <v>-57.282000000000039</v>
      </c>
      <c r="AP145" s="2">
        <v>1214.00145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3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1</v>
      </c>
      <c r="CC145" s="65">
        <v>1</v>
      </c>
      <c r="CD145" s="65">
        <v>0</v>
      </c>
      <c r="CE145" s="65">
        <v>1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15</v>
      </c>
      <c r="CT145" s="65">
        <v>11</v>
      </c>
      <c r="CU145" s="65">
        <v>11</v>
      </c>
      <c r="CV145" s="65">
        <v>11</v>
      </c>
      <c r="CW145" s="65">
        <v>10</v>
      </c>
      <c r="CX145" s="65">
        <v>10</v>
      </c>
      <c r="CY145" s="65">
        <v>10</v>
      </c>
      <c r="CZ145" s="65">
        <v>12</v>
      </c>
      <c r="DA145" s="65">
        <v>12</v>
      </c>
      <c r="DB145" s="65">
        <v>10</v>
      </c>
      <c r="DC145" s="65">
        <v>9</v>
      </c>
      <c r="DD145" s="65">
        <v>13</v>
      </c>
      <c r="DE145" s="65">
        <v>9</v>
      </c>
      <c r="DF145" s="65">
        <v>11</v>
      </c>
      <c r="DG145" s="65">
        <v>12</v>
      </c>
      <c r="DH145" s="65">
        <v>13</v>
      </c>
      <c r="DI145" s="65">
        <v>15</v>
      </c>
      <c r="DJ145" s="65">
        <v>11</v>
      </c>
      <c r="DK145" s="65">
        <v>10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486</v>
      </c>
      <c r="DU145" s="2" t="s">
        <v>538</v>
      </c>
      <c r="DW145" s="2" t="s">
        <v>1</v>
      </c>
      <c r="DX145" s="2">
        <v>50</v>
      </c>
      <c r="DY145" s="78">
        <v>5</v>
      </c>
      <c r="DZ145" s="78">
        <v>4</v>
      </c>
      <c r="EA145" s="78">
        <v>4</v>
      </c>
      <c r="EB145" s="78">
        <v>3</v>
      </c>
      <c r="EC145" s="78">
        <v>4</v>
      </c>
      <c r="ED145" s="78">
        <v>3</v>
      </c>
      <c r="EE145" s="78">
        <v>4</v>
      </c>
      <c r="EF145" s="78">
        <v>4</v>
      </c>
      <c r="EG145" s="78">
        <v>4</v>
      </c>
      <c r="EH145" s="78">
        <v>3</v>
      </c>
      <c r="EI145" s="78">
        <v>3</v>
      </c>
      <c r="EJ145" s="78">
        <v>3</v>
      </c>
      <c r="EK145" s="78">
        <v>3</v>
      </c>
      <c r="EL145" s="78">
        <v>2</v>
      </c>
      <c r="EM145" s="78">
        <v>3</v>
      </c>
      <c r="EN145" s="78">
        <v>6</v>
      </c>
      <c r="EO145" s="78">
        <v>6</v>
      </c>
      <c r="EP145" s="78">
        <v>4</v>
      </c>
      <c r="EQ145" s="78">
        <v>3</v>
      </c>
      <c r="ER145" s="78">
        <v>3</v>
      </c>
      <c r="ES145" s="78">
        <v>3</v>
      </c>
      <c r="ET145" s="78">
        <v>3</v>
      </c>
      <c r="EU145" s="78">
        <v>3</v>
      </c>
      <c r="EV145" s="78">
        <v>3</v>
      </c>
      <c r="EW145" s="78">
        <v>4</v>
      </c>
      <c r="EX145" s="78">
        <v>3</v>
      </c>
      <c r="EY145" s="78">
        <v>4</v>
      </c>
      <c r="EZ145" s="78">
        <v>4</v>
      </c>
      <c r="FA145" s="78">
        <v>4</v>
      </c>
      <c r="FB145" s="78">
        <v>4</v>
      </c>
      <c r="FC145" s="78">
        <v>5</v>
      </c>
      <c r="FD145" s="78">
        <v>3</v>
      </c>
      <c r="FE145" s="78">
        <v>4</v>
      </c>
      <c r="FF145" s="78">
        <v>4</v>
      </c>
      <c r="FG145" s="78">
        <v>4</v>
      </c>
      <c r="FH145" s="78">
        <v>4</v>
      </c>
      <c r="FI145" s="78">
        <v>4</v>
      </c>
      <c r="FJ145" s="78">
        <v>4</v>
      </c>
      <c r="FK145" s="78">
        <v>7</v>
      </c>
      <c r="FL145" s="78">
        <v>4</v>
      </c>
      <c r="FM145" s="78">
        <v>4</v>
      </c>
      <c r="FN145" s="78">
        <v>5</v>
      </c>
      <c r="FO145" s="78">
        <v>3</v>
      </c>
      <c r="FP145" s="78">
        <v>3</v>
      </c>
      <c r="FQ145" s="78">
        <v>3</v>
      </c>
      <c r="FR145" s="78">
        <v>4</v>
      </c>
      <c r="FS145" s="78">
        <v>4</v>
      </c>
      <c r="FT145" s="78">
        <v>3</v>
      </c>
      <c r="FU145" s="78">
        <v>2</v>
      </c>
      <c r="FV145" s="78">
        <v>5</v>
      </c>
      <c r="FW145" s="78">
        <v>3</v>
      </c>
      <c r="FX145" s="78">
        <v>5</v>
      </c>
      <c r="FY145" s="78">
        <v>5</v>
      </c>
      <c r="FZ145" s="78">
        <v>3</v>
      </c>
      <c r="GA145" s="78">
        <v>5</v>
      </c>
      <c r="GB145" s="78">
        <v>3</v>
      </c>
      <c r="GC145" s="78">
        <v>3</v>
      </c>
    </row>
    <row r="146" spans="1:185" x14ac:dyDescent="0.25">
      <c r="A146" s="2" t="s">
        <v>1016</v>
      </c>
      <c r="B146" s="2" t="s">
        <v>444</v>
      </c>
      <c r="C146" s="2" t="s">
        <v>1016</v>
      </c>
      <c r="D146" s="2">
        <v>1</v>
      </c>
      <c r="E146" s="2">
        <v>0</v>
      </c>
      <c r="F146" s="2">
        <v>20</v>
      </c>
      <c r="G146" s="2">
        <v>9</v>
      </c>
      <c r="H146" s="2">
        <v>1</v>
      </c>
      <c r="I146" s="2">
        <v>29</v>
      </c>
      <c r="J146" s="2">
        <v>73</v>
      </c>
      <c r="K146" s="2">
        <v>71</v>
      </c>
      <c r="L146" s="2">
        <v>72</v>
      </c>
      <c r="M146" s="2">
        <v>999</v>
      </c>
      <c r="N146" s="2">
        <v>0</v>
      </c>
      <c r="O146" s="2">
        <v>144</v>
      </c>
      <c r="P146" s="2">
        <v>216</v>
      </c>
      <c r="Q146" s="2">
        <v>1215</v>
      </c>
      <c r="R146" s="2">
        <v>1215</v>
      </c>
      <c r="S146" s="2">
        <v>73</v>
      </c>
      <c r="T146" s="2">
        <v>0.10526315789473673</v>
      </c>
      <c r="U146" s="2">
        <v>71</v>
      </c>
      <c r="V146" s="2">
        <v>-5.2631578947368141E-2</v>
      </c>
      <c r="W146" s="2">
        <v>34</v>
      </c>
      <c r="Y146" s="2">
        <v>0</v>
      </c>
      <c r="Z146" s="2">
        <v>11</v>
      </c>
      <c r="AA146" s="2">
        <v>1</v>
      </c>
      <c r="AB146" s="2">
        <v>9</v>
      </c>
      <c r="AC146" s="2">
        <v>0</v>
      </c>
      <c r="AD146" s="2">
        <v>9</v>
      </c>
      <c r="AG146" s="2">
        <v>53</v>
      </c>
      <c r="AH146" s="2">
        <v>50</v>
      </c>
      <c r="AI146" s="2">
        <v>51</v>
      </c>
      <c r="AJ146" s="2">
        <v>51</v>
      </c>
      <c r="AK146" s="2">
        <v>51</v>
      </c>
      <c r="AL146" s="2">
        <v>56</v>
      </c>
      <c r="AM146" s="2">
        <v>760.41600000000005</v>
      </c>
      <c r="AN146" s="2">
        <v>718.63300000000004</v>
      </c>
      <c r="AO146" s="2">
        <v>41.783000000000015</v>
      </c>
      <c r="AP146" s="2">
        <v>1215.00146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3</v>
      </c>
      <c r="BI146" s="65">
        <v>3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1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9</v>
      </c>
      <c r="CT146" s="65">
        <v>11</v>
      </c>
      <c r="CU146" s="65">
        <v>9</v>
      </c>
      <c r="CV146" s="65">
        <v>12</v>
      </c>
      <c r="CW146" s="65">
        <v>10</v>
      </c>
      <c r="CX146" s="65">
        <v>11</v>
      </c>
      <c r="CY146" s="65">
        <v>10</v>
      </c>
      <c r="CZ146" s="65">
        <v>11</v>
      </c>
      <c r="DA146" s="65">
        <v>10</v>
      </c>
      <c r="DB146" s="65">
        <v>12</v>
      </c>
      <c r="DC146" s="65">
        <v>10</v>
      </c>
      <c r="DD146" s="65">
        <v>13</v>
      </c>
      <c r="DE146" s="65">
        <v>10</v>
      </c>
      <c r="DF146" s="65">
        <v>13</v>
      </c>
      <c r="DG146" s="65">
        <v>12</v>
      </c>
      <c r="DH146" s="65">
        <v>12</v>
      </c>
      <c r="DI146" s="65">
        <v>15</v>
      </c>
      <c r="DJ146" s="65">
        <v>14</v>
      </c>
      <c r="DK146" s="65">
        <v>12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488</v>
      </c>
      <c r="DU146" s="2" t="s">
        <v>538</v>
      </c>
      <c r="DW146" s="2" t="s">
        <v>1</v>
      </c>
      <c r="DX146" s="2">
        <v>51</v>
      </c>
      <c r="DY146" s="78">
        <v>3</v>
      </c>
      <c r="DZ146" s="78">
        <v>3</v>
      </c>
      <c r="EA146" s="78">
        <v>3</v>
      </c>
      <c r="EB146" s="78">
        <v>3</v>
      </c>
      <c r="EC146" s="78">
        <v>3</v>
      </c>
      <c r="ED146" s="78">
        <v>3</v>
      </c>
      <c r="EE146" s="78">
        <v>4</v>
      </c>
      <c r="EF146" s="78">
        <v>3</v>
      </c>
      <c r="EG146" s="78">
        <v>4</v>
      </c>
      <c r="EH146" s="78">
        <v>3</v>
      </c>
      <c r="EI146" s="78">
        <v>4</v>
      </c>
      <c r="EJ146" s="78">
        <v>5</v>
      </c>
      <c r="EK146" s="78">
        <v>4</v>
      </c>
      <c r="EL146" s="78">
        <v>5</v>
      </c>
      <c r="EM146" s="78">
        <v>4</v>
      </c>
      <c r="EN146" s="78">
        <v>4</v>
      </c>
      <c r="EO146" s="78">
        <v>5</v>
      </c>
      <c r="EP146" s="78">
        <v>4</v>
      </c>
      <c r="EQ146" s="78">
        <v>6</v>
      </c>
      <c r="ER146" s="78">
        <v>3</v>
      </c>
      <c r="ES146" s="78">
        <v>4</v>
      </c>
      <c r="ET146" s="78">
        <v>3</v>
      </c>
      <c r="EU146" s="78">
        <v>4</v>
      </c>
      <c r="EV146" s="78">
        <v>3</v>
      </c>
      <c r="EW146" s="78">
        <v>5</v>
      </c>
      <c r="EX146" s="78">
        <v>3</v>
      </c>
      <c r="EY146" s="78">
        <v>5</v>
      </c>
      <c r="EZ146" s="78">
        <v>3</v>
      </c>
      <c r="FA146" s="78">
        <v>5</v>
      </c>
      <c r="FB146" s="78">
        <v>3</v>
      </c>
      <c r="FC146" s="78">
        <v>4</v>
      </c>
      <c r="FD146" s="78">
        <v>3</v>
      </c>
      <c r="FE146" s="78">
        <v>4</v>
      </c>
      <c r="FF146" s="78">
        <v>5</v>
      </c>
      <c r="FG146" s="78">
        <v>3</v>
      </c>
      <c r="FH146" s="78">
        <v>5</v>
      </c>
      <c r="FI146" s="78">
        <v>4</v>
      </c>
      <c r="FJ146" s="78">
        <v>2</v>
      </c>
      <c r="FK146" s="78">
        <v>3</v>
      </c>
      <c r="FL146" s="78">
        <v>4</v>
      </c>
      <c r="FM146" s="78">
        <v>3</v>
      </c>
      <c r="FN146" s="78">
        <v>5</v>
      </c>
      <c r="FO146" s="78">
        <v>4</v>
      </c>
      <c r="FP146" s="78">
        <v>3</v>
      </c>
      <c r="FQ146" s="78">
        <v>3</v>
      </c>
      <c r="FR146" s="78">
        <v>3</v>
      </c>
      <c r="FS146" s="78">
        <v>3</v>
      </c>
      <c r="FT146" s="78">
        <v>4</v>
      </c>
      <c r="FU146" s="78">
        <v>3</v>
      </c>
      <c r="FV146" s="78">
        <v>4</v>
      </c>
      <c r="FW146" s="78">
        <v>3</v>
      </c>
      <c r="FX146" s="78">
        <v>4</v>
      </c>
      <c r="FY146" s="78">
        <v>3</v>
      </c>
      <c r="FZ146" s="78">
        <v>5</v>
      </c>
      <c r="GA146" s="78">
        <v>5</v>
      </c>
      <c r="GB146" s="78">
        <v>6</v>
      </c>
      <c r="GC146" s="78">
        <v>4</v>
      </c>
    </row>
    <row r="147" spans="1:185" x14ac:dyDescent="0.25">
      <c r="A147" s="2" t="s">
        <v>1017</v>
      </c>
      <c r="B147" s="2" t="s">
        <v>368</v>
      </c>
      <c r="C147" s="2" t="s">
        <v>1016</v>
      </c>
      <c r="D147" s="2">
        <v>2</v>
      </c>
      <c r="E147" s="2">
        <v>0</v>
      </c>
      <c r="F147" s="2">
        <v>17</v>
      </c>
      <c r="G147" s="2">
        <v>10</v>
      </c>
      <c r="H147" s="2">
        <v>2</v>
      </c>
      <c r="I147" s="2">
        <v>27</v>
      </c>
      <c r="J147" s="2">
        <v>71</v>
      </c>
      <c r="K147" s="2">
        <v>74</v>
      </c>
      <c r="L147" s="2">
        <v>71</v>
      </c>
      <c r="M147" s="2">
        <v>999</v>
      </c>
      <c r="N147" s="2">
        <v>0</v>
      </c>
      <c r="O147" s="2">
        <v>145</v>
      </c>
      <c r="P147" s="2">
        <v>216</v>
      </c>
      <c r="Q147" s="2">
        <v>1215</v>
      </c>
      <c r="R147" s="2">
        <v>1215</v>
      </c>
      <c r="S147" s="2">
        <v>71</v>
      </c>
      <c r="T147" s="2">
        <v>-0.15789473684210531</v>
      </c>
      <c r="U147" s="2">
        <v>74</v>
      </c>
      <c r="V147" s="2">
        <v>0.15789473684210531</v>
      </c>
      <c r="W147" s="2">
        <v>34</v>
      </c>
      <c r="Y147" s="2">
        <v>1</v>
      </c>
      <c r="Z147" s="2">
        <v>9</v>
      </c>
      <c r="AA147" s="2">
        <v>0</v>
      </c>
      <c r="AB147" s="2">
        <v>10</v>
      </c>
      <c r="AC147" s="2">
        <v>1</v>
      </c>
      <c r="AD147" s="2">
        <v>8</v>
      </c>
      <c r="AG147" s="2">
        <v>48</v>
      </c>
      <c r="AH147" s="2">
        <v>53</v>
      </c>
      <c r="AI147" s="2">
        <v>51</v>
      </c>
      <c r="AJ147" s="2">
        <v>51</v>
      </c>
      <c r="AK147" s="2">
        <v>51</v>
      </c>
      <c r="AL147" s="2">
        <v>57</v>
      </c>
      <c r="AM147" s="2">
        <v>760.41600000000005</v>
      </c>
      <c r="AN147" s="2">
        <v>661.04300000000001</v>
      </c>
      <c r="AO147" s="2">
        <v>99.373000000000047</v>
      </c>
      <c r="AP147" s="2">
        <v>1215.0014699999999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3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1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1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9</v>
      </c>
      <c r="CT147" s="65">
        <v>12</v>
      </c>
      <c r="CU147" s="65">
        <v>10</v>
      </c>
      <c r="CV147" s="65">
        <v>12</v>
      </c>
      <c r="CW147" s="65">
        <v>11</v>
      </c>
      <c r="CX147" s="65">
        <v>13</v>
      </c>
      <c r="CY147" s="65">
        <v>9</v>
      </c>
      <c r="CZ147" s="65">
        <v>15</v>
      </c>
      <c r="DA147" s="65">
        <v>11</v>
      </c>
      <c r="DB147" s="65">
        <v>10</v>
      </c>
      <c r="DC147" s="65">
        <v>9</v>
      </c>
      <c r="DD147" s="65">
        <v>15</v>
      </c>
      <c r="DE147" s="65">
        <v>8</v>
      </c>
      <c r="DF147" s="65">
        <v>15</v>
      </c>
      <c r="DG147" s="65">
        <v>11</v>
      </c>
      <c r="DH147" s="65">
        <v>10</v>
      </c>
      <c r="DI147" s="65">
        <v>16</v>
      </c>
      <c r="DJ147" s="65">
        <v>11</v>
      </c>
      <c r="DK147" s="65">
        <v>9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437</v>
      </c>
      <c r="DU147" s="2" t="s">
        <v>538</v>
      </c>
      <c r="DW147" s="2" t="s">
        <v>1</v>
      </c>
      <c r="DX147" s="2">
        <v>51</v>
      </c>
      <c r="DY147" s="78">
        <v>4</v>
      </c>
      <c r="DZ147" s="78">
        <v>3</v>
      </c>
      <c r="EA147" s="78">
        <v>3</v>
      </c>
      <c r="EB147" s="78">
        <v>5</v>
      </c>
      <c r="EC147" s="78">
        <v>3</v>
      </c>
      <c r="ED147" s="78">
        <v>4</v>
      </c>
      <c r="EE147" s="78">
        <v>3</v>
      </c>
      <c r="EF147" s="78">
        <v>5</v>
      </c>
      <c r="EG147" s="78">
        <v>4</v>
      </c>
      <c r="EH147" s="78">
        <v>3</v>
      </c>
      <c r="EI147" s="78">
        <v>3</v>
      </c>
      <c r="EJ147" s="78">
        <v>4</v>
      </c>
      <c r="EK147" s="78">
        <v>2</v>
      </c>
      <c r="EL147" s="78">
        <v>4</v>
      </c>
      <c r="EM147" s="78">
        <v>3</v>
      </c>
      <c r="EN147" s="78">
        <v>4</v>
      </c>
      <c r="EO147" s="78">
        <v>7</v>
      </c>
      <c r="EP147" s="78">
        <v>4</v>
      </c>
      <c r="EQ147" s="78">
        <v>3</v>
      </c>
      <c r="ER147" s="78">
        <v>3</v>
      </c>
      <c r="ES147" s="78">
        <v>5</v>
      </c>
      <c r="ET147" s="78">
        <v>4</v>
      </c>
      <c r="EU147" s="78">
        <v>3</v>
      </c>
      <c r="EV147" s="78">
        <v>4</v>
      </c>
      <c r="EW147" s="78">
        <v>5</v>
      </c>
      <c r="EX147" s="78">
        <v>3</v>
      </c>
      <c r="EY147" s="78">
        <v>4</v>
      </c>
      <c r="EZ147" s="78">
        <v>4</v>
      </c>
      <c r="FA147" s="78">
        <v>4</v>
      </c>
      <c r="FB147" s="78">
        <v>3</v>
      </c>
      <c r="FC147" s="78">
        <v>7</v>
      </c>
      <c r="FD147" s="78">
        <v>3</v>
      </c>
      <c r="FE147" s="78">
        <v>5</v>
      </c>
      <c r="FF147" s="78">
        <v>3</v>
      </c>
      <c r="FG147" s="78">
        <v>3</v>
      </c>
      <c r="FH147" s="78">
        <v>5</v>
      </c>
      <c r="FI147" s="78">
        <v>3</v>
      </c>
      <c r="FJ147" s="78">
        <v>3</v>
      </c>
      <c r="FK147" s="78">
        <v>2</v>
      </c>
      <c r="FL147" s="78">
        <v>4</v>
      </c>
      <c r="FM147" s="78">
        <v>3</v>
      </c>
      <c r="FN147" s="78">
        <v>4</v>
      </c>
      <c r="FO147" s="78">
        <v>4</v>
      </c>
      <c r="FP147" s="78">
        <v>4</v>
      </c>
      <c r="FQ147" s="78">
        <v>3</v>
      </c>
      <c r="FR147" s="78">
        <v>6</v>
      </c>
      <c r="FS147" s="78">
        <v>3</v>
      </c>
      <c r="FT147" s="78">
        <v>3</v>
      </c>
      <c r="FU147" s="78">
        <v>3</v>
      </c>
      <c r="FV147" s="78">
        <v>4</v>
      </c>
      <c r="FW147" s="78">
        <v>3</v>
      </c>
      <c r="FX147" s="78">
        <v>6</v>
      </c>
      <c r="FY147" s="78">
        <v>5</v>
      </c>
      <c r="FZ147" s="78">
        <v>3</v>
      </c>
      <c r="GA147" s="78">
        <v>4</v>
      </c>
      <c r="GB147" s="78">
        <v>4</v>
      </c>
      <c r="GC147" s="78">
        <v>3</v>
      </c>
    </row>
    <row r="148" spans="1:185" x14ac:dyDescent="0.25">
      <c r="A148" s="2" t="s">
        <v>1018</v>
      </c>
      <c r="B148" s="2" t="s">
        <v>686</v>
      </c>
      <c r="C148" s="2" t="s">
        <v>1018</v>
      </c>
      <c r="D148" s="2">
        <v>1</v>
      </c>
      <c r="E148" s="2">
        <v>0</v>
      </c>
      <c r="F148" s="2">
        <v>22</v>
      </c>
      <c r="G148" s="2">
        <v>11</v>
      </c>
      <c r="H148" s="2">
        <v>1</v>
      </c>
      <c r="I148" s="2">
        <v>33</v>
      </c>
      <c r="J148" s="2">
        <v>73</v>
      </c>
      <c r="K148" s="2">
        <v>71</v>
      </c>
      <c r="L148" s="2">
        <v>76</v>
      </c>
      <c r="M148" s="2">
        <v>999</v>
      </c>
      <c r="N148" s="2">
        <v>0</v>
      </c>
      <c r="O148" s="2">
        <v>144</v>
      </c>
      <c r="P148" s="2">
        <v>220</v>
      </c>
      <c r="Q148" s="2">
        <v>1219</v>
      </c>
      <c r="R148" s="2">
        <v>1219</v>
      </c>
      <c r="S148" s="2">
        <v>73</v>
      </c>
      <c r="T148" s="2">
        <v>0.10526315789473673</v>
      </c>
      <c r="U148" s="2">
        <v>71</v>
      </c>
      <c r="V148" s="2">
        <v>-0.26315789473684204</v>
      </c>
      <c r="W148" s="2">
        <v>38</v>
      </c>
      <c r="Y148" s="2">
        <v>1</v>
      </c>
      <c r="Z148" s="2">
        <v>11</v>
      </c>
      <c r="AA148" s="2">
        <v>0</v>
      </c>
      <c r="AB148" s="2">
        <v>10</v>
      </c>
      <c r="AC148" s="2">
        <v>0</v>
      </c>
      <c r="AD148" s="2">
        <v>12</v>
      </c>
      <c r="AG148" s="2">
        <v>53</v>
      </c>
      <c r="AH148" s="2">
        <v>50</v>
      </c>
      <c r="AI148" s="2">
        <v>53</v>
      </c>
      <c r="AJ148" s="2">
        <v>53</v>
      </c>
      <c r="AK148" s="2">
        <v>53</v>
      </c>
      <c r="AL148" s="2">
        <v>58</v>
      </c>
      <c r="AM148" s="2">
        <v>737.09</v>
      </c>
      <c r="AN148" s="2">
        <v>0</v>
      </c>
      <c r="AP148" s="2">
        <v>1219.0014799999999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3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1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9</v>
      </c>
      <c r="CT148" s="65">
        <v>14</v>
      </c>
      <c r="CU148" s="65">
        <v>11</v>
      </c>
      <c r="CV148" s="65">
        <v>11</v>
      </c>
      <c r="CW148" s="65">
        <v>9</v>
      </c>
      <c r="CX148" s="65">
        <v>12</v>
      </c>
      <c r="CY148" s="65">
        <v>9</v>
      </c>
      <c r="CZ148" s="65">
        <v>10</v>
      </c>
      <c r="DA148" s="65">
        <v>11</v>
      </c>
      <c r="DB148" s="65">
        <v>12</v>
      </c>
      <c r="DC148" s="65">
        <v>9</v>
      </c>
      <c r="DD148" s="65">
        <v>17</v>
      </c>
      <c r="DE148" s="65">
        <v>9</v>
      </c>
      <c r="DF148" s="65">
        <v>14</v>
      </c>
      <c r="DG148" s="65">
        <v>12</v>
      </c>
      <c r="DH148" s="65">
        <v>12</v>
      </c>
      <c r="DI148" s="65">
        <v>14</v>
      </c>
      <c r="DJ148" s="65">
        <v>13</v>
      </c>
      <c r="DK148" s="65">
        <v>12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689</v>
      </c>
      <c r="DU148" s="2" t="s">
        <v>538</v>
      </c>
      <c r="DW148" s="2" t="s">
        <v>1</v>
      </c>
      <c r="DX148" s="2">
        <v>53</v>
      </c>
      <c r="DY148" s="78">
        <v>3</v>
      </c>
      <c r="DZ148" s="78">
        <v>5</v>
      </c>
      <c r="EA148" s="78">
        <v>4</v>
      </c>
      <c r="EB148" s="78">
        <v>3</v>
      </c>
      <c r="EC148" s="78">
        <v>3</v>
      </c>
      <c r="ED148" s="78">
        <v>4</v>
      </c>
      <c r="EE148" s="78">
        <v>3</v>
      </c>
      <c r="EF148" s="78">
        <v>4</v>
      </c>
      <c r="EG148" s="78">
        <v>5</v>
      </c>
      <c r="EH148" s="78">
        <v>3</v>
      </c>
      <c r="EI148" s="78">
        <v>3</v>
      </c>
      <c r="EJ148" s="78">
        <v>6</v>
      </c>
      <c r="EK148" s="78">
        <v>2</v>
      </c>
      <c r="EL148" s="78">
        <v>5</v>
      </c>
      <c r="EM148" s="78">
        <v>4</v>
      </c>
      <c r="EN148" s="78">
        <v>4</v>
      </c>
      <c r="EO148" s="78">
        <v>4</v>
      </c>
      <c r="EP148" s="78">
        <v>4</v>
      </c>
      <c r="EQ148" s="78">
        <v>4</v>
      </c>
      <c r="ER148" s="78">
        <v>3</v>
      </c>
      <c r="ES148" s="78">
        <v>5</v>
      </c>
      <c r="ET148" s="78">
        <v>3</v>
      </c>
      <c r="EU148" s="78">
        <v>4</v>
      </c>
      <c r="EV148" s="78">
        <v>3</v>
      </c>
      <c r="EW148" s="78">
        <v>4</v>
      </c>
      <c r="EX148" s="78">
        <v>3</v>
      </c>
      <c r="EY148" s="78">
        <v>3</v>
      </c>
      <c r="EZ148" s="78">
        <v>3</v>
      </c>
      <c r="FA148" s="78">
        <v>4</v>
      </c>
      <c r="FB148" s="78">
        <v>3</v>
      </c>
      <c r="FC148" s="78">
        <v>5</v>
      </c>
      <c r="FD148" s="78">
        <v>4</v>
      </c>
      <c r="FE148" s="78">
        <v>4</v>
      </c>
      <c r="FF148" s="78">
        <v>4</v>
      </c>
      <c r="FG148" s="78">
        <v>4</v>
      </c>
      <c r="FH148" s="78">
        <v>4</v>
      </c>
      <c r="FI148" s="78">
        <v>5</v>
      </c>
      <c r="FJ148" s="78">
        <v>3</v>
      </c>
      <c r="FK148" s="78">
        <v>3</v>
      </c>
      <c r="FL148" s="78">
        <v>4</v>
      </c>
      <c r="FM148" s="78">
        <v>4</v>
      </c>
      <c r="FN148" s="78">
        <v>4</v>
      </c>
      <c r="FO148" s="78">
        <v>3</v>
      </c>
      <c r="FP148" s="78">
        <v>4</v>
      </c>
      <c r="FQ148" s="78">
        <v>3</v>
      </c>
      <c r="FR148" s="78">
        <v>3</v>
      </c>
      <c r="FS148" s="78">
        <v>3</v>
      </c>
      <c r="FT148" s="78">
        <v>5</v>
      </c>
      <c r="FU148" s="78">
        <v>3</v>
      </c>
      <c r="FV148" s="78">
        <v>6</v>
      </c>
      <c r="FW148" s="78">
        <v>3</v>
      </c>
      <c r="FX148" s="78">
        <v>5</v>
      </c>
      <c r="FY148" s="78">
        <v>4</v>
      </c>
      <c r="FZ148" s="78">
        <v>4</v>
      </c>
      <c r="GA148" s="78">
        <v>6</v>
      </c>
      <c r="GB148" s="78">
        <v>4</v>
      </c>
      <c r="GC148" s="78">
        <v>5</v>
      </c>
    </row>
    <row r="149" spans="1:185" x14ac:dyDescent="0.25">
      <c r="A149" s="2" t="s">
        <v>1019</v>
      </c>
      <c r="B149" s="2" t="s">
        <v>441</v>
      </c>
      <c r="C149" s="2" t="s">
        <v>1019</v>
      </c>
      <c r="D149" s="2">
        <v>0</v>
      </c>
      <c r="E149" s="2">
        <v>0</v>
      </c>
      <c r="F149" s="2">
        <v>28</v>
      </c>
      <c r="G149" s="2">
        <v>8</v>
      </c>
      <c r="H149" s="2">
        <v>0</v>
      </c>
      <c r="I149" s="2">
        <v>36</v>
      </c>
      <c r="J149" s="2">
        <v>71</v>
      </c>
      <c r="K149" s="2">
        <v>74</v>
      </c>
      <c r="L149" s="2">
        <v>77</v>
      </c>
      <c r="M149" s="2">
        <v>999</v>
      </c>
      <c r="N149" s="2">
        <v>0</v>
      </c>
      <c r="O149" s="2">
        <v>145</v>
      </c>
      <c r="P149" s="2">
        <v>222</v>
      </c>
      <c r="Q149" s="2">
        <v>1221</v>
      </c>
      <c r="R149" s="2">
        <v>1221</v>
      </c>
      <c r="S149" s="2">
        <v>71</v>
      </c>
      <c r="T149" s="2">
        <v>-0.15789473684210531</v>
      </c>
      <c r="U149" s="2">
        <v>74</v>
      </c>
      <c r="V149" s="2">
        <v>-0.15789473684210487</v>
      </c>
      <c r="W149" s="2">
        <v>39</v>
      </c>
      <c r="Y149" s="2">
        <v>0</v>
      </c>
      <c r="Z149" s="2">
        <v>10</v>
      </c>
      <c r="AA149" s="2">
        <v>0</v>
      </c>
      <c r="AB149" s="2">
        <v>13</v>
      </c>
      <c r="AC149" s="2">
        <v>0</v>
      </c>
      <c r="AD149" s="2">
        <v>13</v>
      </c>
      <c r="AG149" s="2">
        <v>48</v>
      </c>
      <c r="AH149" s="2">
        <v>53</v>
      </c>
      <c r="AI149" s="2">
        <v>54</v>
      </c>
      <c r="AJ149" s="2">
        <v>54</v>
      </c>
      <c r="AK149" s="2">
        <v>54</v>
      </c>
      <c r="AL149" s="2">
        <v>59</v>
      </c>
      <c r="AM149" s="2">
        <v>725.42700000000002</v>
      </c>
      <c r="AN149" s="2">
        <v>658.07799999999997</v>
      </c>
      <c r="AO149" s="2">
        <v>67.349000000000046</v>
      </c>
      <c r="AP149" s="2">
        <v>1221.0014900000001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3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11</v>
      </c>
      <c r="CT149" s="65">
        <v>13</v>
      </c>
      <c r="CU149" s="65">
        <v>9</v>
      </c>
      <c r="CV149" s="65">
        <v>10</v>
      </c>
      <c r="CW149" s="65">
        <v>10</v>
      </c>
      <c r="CX149" s="65">
        <v>10</v>
      </c>
      <c r="CY149" s="65">
        <v>13</v>
      </c>
      <c r="CZ149" s="65">
        <v>14</v>
      </c>
      <c r="DA149" s="65">
        <v>11</v>
      </c>
      <c r="DB149" s="65">
        <v>12</v>
      </c>
      <c r="DC149" s="65">
        <v>11</v>
      </c>
      <c r="DD149" s="65">
        <v>14</v>
      </c>
      <c r="DE149" s="65">
        <v>11</v>
      </c>
      <c r="DF149" s="65">
        <v>13</v>
      </c>
      <c r="DG149" s="65">
        <v>10</v>
      </c>
      <c r="DH149" s="65">
        <v>11</v>
      </c>
      <c r="DI149" s="65">
        <v>15</v>
      </c>
      <c r="DJ149" s="65">
        <v>13</v>
      </c>
      <c r="DK149" s="65">
        <v>11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690</v>
      </c>
      <c r="DU149" s="2" t="s">
        <v>538</v>
      </c>
      <c r="DW149" s="2" t="s">
        <v>1</v>
      </c>
      <c r="DX149" s="2">
        <v>54</v>
      </c>
      <c r="DY149" s="78">
        <v>3</v>
      </c>
      <c r="DZ149" s="78">
        <v>4</v>
      </c>
      <c r="EA149" s="78">
        <v>3</v>
      </c>
      <c r="EB149" s="78">
        <v>3</v>
      </c>
      <c r="EC149" s="78">
        <v>3</v>
      </c>
      <c r="ED149" s="78">
        <v>3</v>
      </c>
      <c r="EE149" s="78">
        <v>4</v>
      </c>
      <c r="EF149" s="78">
        <v>5</v>
      </c>
      <c r="EG149" s="78">
        <v>3</v>
      </c>
      <c r="EH149" s="78">
        <v>4</v>
      </c>
      <c r="EI149" s="78">
        <v>4</v>
      </c>
      <c r="EJ149" s="78">
        <v>5</v>
      </c>
      <c r="EK149" s="78">
        <v>4</v>
      </c>
      <c r="EL149" s="78">
        <v>4</v>
      </c>
      <c r="EM149" s="78">
        <v>3</v>
      </c>
      <c r="EN149" s="78">
        <v>4</v>
      </c>
      <c r="EO149" s="78">
        <v>4</v>
      </c>
      <c r="EP149" s="78">
        <v>5</v>
      </c>
      <c r="EQ149" s="78">
        <v>3</v>
      </c>
      <c r="ER149" s="78">
        <v>3</v>
      </c>
      <c r="ES149" s="78">
        <v>4</v>
      </c>
      <c r="ET149" s="78">
        <v>3</v>
      </c>
      <c r="EU149" s="78">
        <v>3</v>
      </c>
      <c r="EV149" s="78">
        <v>4</v>
      </c>
      <c r="EW149" s="78">
        <v>4</v>
      </c>
      <c r="EX149" s="78">
        <v>4</v>
      </c>
      <c r="EY149" s="78">
        <v>5</v>
      </c>
      <c r="EZ149" s="78">
        <v>4</v>
      </c>
      <c r="FA149" s="78">
        <v>4</v>
      </c>
      <c r="FB149" s="78">
        <v>3</v>
      </c>
      <c r="FC149" s="78">
        <v>4</v>
      </c>
      <c r="FD149" s="78">
        <v>4</v>
      </c>
      <c r="FE149" s="78">
        <v>3</v>
      </c>
      <c r="FF149" s="78">
        <v>4</v>
      </c>
      <c r="FG149" s="78">
        <v>4</v>
      </c>
      <c r="FH149" s="78">
        <v>6</v>
      </c>
      <c r="FI149" s="78">
        <v>4</v>
      </c>
      <c r="FJ149" s="78">
        <v>4</v>
      </c>
      <c r="FK149" s="78">
        <v>5</v>
      </c>
      <c r="FL149" s="78">
        <v>5</v>
      </c>
      <c r="FM149" s="78">
        <v>3</v>
      </c>
      <c r="FN149" s="78">
        <v>4</v>
      </c>
      <c r="FO149" s="78">
        <v>3</v>
      </c>
      <c r="FP149" s="78">
        <v>3</v>
      </c>
      <c r="FQ149" s="78">
        <v>5</v>
      </c>
      <c r="FR149" s="78">
        <v>4</v>
      </c>
      <c r="FS149" s="78">
        <v>4</v>
      </c>
      <c r="FT149" s="78">
        <v>4</v>
      </c>
      <c r="FU149" s="78">
        <v>4</v>
      </c>
      <c r="FV149" s="78">
        <v>5</v>
      </c>
      <c r="FW149" s="78">
        <v>3</v>
      </c>
      <c r="FX149" s="78">
        <v>6</v>
      </c>
      <c r="FY149" s="78">
        <v>3</v>
      </c>
      <c r="FZ149" s="78">
        <v>3</v>
      </c>
      <c r="GA149" s="78">
        <v>5</v>
      </c>
      <c r="GB149" s="78">
        <v>4</v>
      </c>
      <c r="GC149" s="78">
        <v>4</v>
      </c>
    </row>
    <row r="150" spans="1:185" x14ac:dyDescent="0.25">
      <c r="A150" s="2" t="s">
        <v>1020</v>
      </c>
      <c r="B150" s="2" t="s">
        <v>487</v>
      </c>
      <c r="C150" s="2" t="s">
        <v>1019</v>
      </c>
      <c r="D150" s="2">
        <v>1</v>
      </c>
      <c r="E150" s="2">
        <v>0</v>
      </c>
      <c r="F150" s="2">
        <v>26</v>
      </c>
      <c r="G150" s="2">
        <v>10</v>
      </c>
      <c r="H150" s="2">
        <v>1</v>
      </c>
      <c r="I150" s="2">
        <v>36</v>
      </c>
      <c r="J150" s="2">
        <v>70</v>
      </c>
      <c r="K150" s="2">
        <v>78</v>
      </c>
      <c r="L150" s="2">
        <v>74</v>
      </c>
      <c r="M150" s="2">
        <v>999</v>
      </c>
      <c r="N150" s="2">
        <v>0</v>
      </c>
      <c r="O150" s="2">
        <v>148</v>
      </c>
      <c r="P150" s="2">
        <v>222</v>
      </c>
      <c r="Q150" s="2">
        <v>1221</v>
      </c>
      <c r="R150" s="2">
        <v>1221</v>
      </c>
      <c r="S150" s="2">
        <v>70</v>
      </c>
      <c r="T150" s="2">
        <v>-0.42105263157894779</v>
      </c>
      <c r="U150" s="2">
        <v>78</v>
      </c>
      <c r="V150" s="2">
        <v>0.21052631578947389</v>
      </c>
      <c r="W150" s="2">
        <v>34</v>
      </c>
      <c r="Y150" s="2">
        <v>1</v>
      </c>
      <c r="Z150" s="2">
        <v>10</v>
      </c>
      <c r="AA150" s="2">
        <v>0</v>
      </c>
      <c r="AB150" s="2">
        <v>14</v>
      </c>
      <c r="AC150" s="2">
        <v>0</v>
      </c>
      <c r="AD150" s="2">
        <v>12</v>
      </c>
      <c r="AG150" s="2">
        <v>42</v>
      </c>
      <c r="AH150" s="2">
        <v>55</v>
      </c>
      <c r="AI150" s="2">
        <v>54</v>
      </c>
      <c r="AJ150" s="2">
        <v>54</v>
      </c>
      <c r="AK150" s="2">
        <v>54</v>
      </c>
      <c r="AL150" s="2">
        <v>60</v>
      </c>
      <c r="AM150" s="2">
        <v>725.42700000000002</v>
      </c>
      <c r="AN150" s="2">
        <v>742.404</v>
      </c>
      <c r="AO150" s="2">
        <v>-16.976999999999975</v>
      </c>
      <c r="AP150" s="2">
        <v>1221.0015000000001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3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1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9</v>
      </c>
      <c r="CT150" s="65">
        <v>11</v>
      </c>
      <c r="CU150" s="65">
        <v>11</v>
      </c>
      <c r="CV150" s="65">
        <v>10</v>
      </c>
      <c r="CW150" s="65">
        <v>10</v>
      </c>
      <c r="CX150" s="65">
        <v>13</v>
      </c>
      <c r="CY150" s="65">
        <v>9</v>
      </c>
      <c r="CZ150" s="65">
        <v>13</v>
      </c>
      <c r="DA150" s="65">
        <v>10</v>
      </c>
      <c r="DB150" s="65">
        <v>13</v>
      </c>
      <c r="DC150" s="65">
        <v>11</v>
      </c>
      <c r="DD150" s="65">
        <v>16</v>
      </c>
      <c r="DE150" s="65">
        <v>11</v>
      </c>
      <c r="DF150" s="65">
        <v>13</v>
      </c>
      <c r="DG150" s="65">
        <v>12</v>
      </c>
      <c r="DH150" s="65">
        <v>12</v>
      </c>
      <c r="DI150" s="65">
        <v>15</v>
      </c>
      <c r="DJ150" s="65">
        <v>12</v>
      </c>
      <c r="DK150" s="65">
        <v>11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431</v>
      </c>
      <c r="DU150" s="2" t="s">
        <v>538</v>
      </c>
      <c r="DW150" s="2" t="s">
        <v>1</v>
      </c>
      <c r="DX150" s="2">
        <v>54</v>
      </c>
      <c r="DY150" s="78">
        <v>3</v>
      </c>
      <c r="DZ150" s="78">
        <v>4</v>
      </c>
      <c r="EA150" s="78">
        <v>4</v>
      </c>
      <c r="EB150" s="78">
        <v>4</v>
      </c>
      <c r="EC150" s="78">
        <v>3</v>
      </c>
      <c r="ED150" s="78">
        <v>4</v>
      </c>
      <c r="EE150" s="78">
        <v>2</v>
      </c>
      <c r="EF150" s="78">
        <v>3</v>
      </c>
      <c r="EG150" s="78">
        <v>3</v>
      </c>
      <c r="EH150" s="78">
        <v>4</v>
      </c>
      <c r="EI150" s="78">
        <v>3</v>
      </c>
      <c r="EJ150" s="78">
        <v>6</v>
      </c>
      <c r="EK150" s="78">
        <v>3</v>
      </c>
      <c r="EL150" s="78">
        <v>4</v>
      </c>
      <c r="EM150" s="78">
        <v>5</v>
      </c>
      <c r="EN150" s="78">
        <v>4</v>
      </c>
      <c r="EO150" s="78">
        <v>4</v>
      </c>
      <c r="EP150" s="78">
        <v>4</v>
      </c>
      <c r="EQ150" s="78">
        <v>3</v>
      </c>
      <c r="ER150" s="78">
        <v>3</v>
      </c>
      <c r="ES150" s="78">
        <v>4</v>
      </c>
      <c r="ET150" s="78">
        <v>3</v>
      </c>
      <c r="EU150" s="78">
        <v>3</v>
      </c>
      <c r="EV150" s="78">
        <v>3</v>
      </c>
      <c r="EW150" s="78">
        <v>4</v>
      </c>
      <c r="EX150" s="78">
        <v>4</v>
      </c>
      <c r="EY150" s="78">
        <v>5</v>
      </c>
      <c r="EZ150" s="78">
        <v>4</v>
      </c>
      <c r="FA150" s="78">
        <v>5</v>
      </c>
      <c r="FB150" s="78">
        <v>4</v>
      </c>
      <c r="FC150" s="78">
        <v>5</v>
      </c>
      <c r="FD150" s="78">
        <v>3</v>
      </c>
      <c r="FE150" s="78">
        <v>5</v>
      </c>
      <c r="FF150" s="78">
        <v>4</v>
      </c>
      <c r="FG150" s="78">
        <v>4</v>
      </c>
      <c r="FH150" s="78">
        <v>6</v>
      </c>
      <c r="FI150" s="78">
        <v>4</v>
      </c>
      <c r="FJ150" s="78">
        <v>5</v>
      </c>
      <c r="FK150" s="78">
        <v>3</v>
      </c>
      <c r="FL150" s="78">
        <v>3</v>
      </c>
      <c r="FM150" s="78">
        <v>4</v>
      </c>
      <c r="FN150" s="78">
        <v>3</v>
      </c>
      <c r="FO150" s="78">
        <v>4</v>
      </c>
      <c r="FP150" s="78">
        <v>5</v>
      </c>
      <c r="FQ150" s="78">
        <v>3</v>
      </c>
      <c r="FR150" s="78">
        <v>5</v>
      </c>
      <c r="FS150" s="78">
        <v>3</v>
      </c>
      <c r="FT150" s="78">
        <v>4</v>
      </c>
      <c r="FU150" s="78">
        <v>4</v>
      </c>
      <c r="FV150" s="78">
        <v>5</v>
      </c>
      <c r="FW150" s="78">
        <v>5</v>
      </c>
      <c r="FX150" s="78">
        <v>4</v>
      </c>
      <c r="FY150" s="78">
        <v>3</v>
      </c>
      <c r="FZ150" s="78">
        <v>4</v>
      </c>
      <c r="GA150" s="78">
        <v>5</v>
      </c>
      <c r="GB150" s="78">
        <v>4</v>
      </c>
      <c r="GC150" s="78">
        <v>3</v>
      </c>
    </row>
    <row r="151" spans="1:185" x14ac:dyDescent="0.25">
      <c r="A151" s="2" t="s">
        <v>1021</v>
      </c>
      <c r="B151" s="2" t="s">
        <v>689</v>
      </c>
      <c r="C151" s="2" t="s">
        <v>1019</v>
      </c>
      <c r="D151" s="2">
        <v>3</v>
      </c>
      <c r="E151" s="2">
        <v>0</v>
      </c>
      <c r="F151" s="2">
        <v>13</v>
      </c>
      <c r="G151" s="2">
        <v>13</v>
      </c>
      <c r="H151" s="2">
        <v>3</v>
      </c>
      <c r="I151" s="2">
        <v>26</v>
      </c>
      <c r="J151" s="2">
        <v>79</v>
      </c>
      <c r="K151" s="2">
        <v>73</v>
      </c>
      <c r="L151" s="2">
        <v>70</v>
      </c>
      <c r="M151" s="2">
        <v>999</v>
      </c>
      <c r="N151" s="2">
        <v>0</v>
      </c>
      <c r="O151" s="2">
        <v>152</v>
      </c>
      <c r="P151" s="2">
        <v>222</v>
      </c>
      <c r="Q151" s="2">
        <v>1221</v>
      </c>
      <c r="R151" s="2">
        <v>1221</v>
      </c>
      <c r="S151" s="2">
        <v>79</v>
      </c>
      <c r="T151" s="2">
        <v>0.31578947368421062</v>
      </c>
      <c r="U151" s="2">
        <v>73</v>
      </c>
      <c r="V151" s="2">
        <v>0.15789473684210531</v>
      </c>
      <c r="W151" s="2">
        <v>35</v>
      </c>
      <c r="Y151" s="2">
        <v>0</v>
      </c>
      <c r="Z151" s="2">
        <v>11</v>
      </c>
      <c r="AA151" s="2">
        <v>2</v>
      </c>
      <c r="AB151" s="2">
        <v>8</v>
      </c>
      <c r="AC151" s="2">
        <v>1</v>
      </c>
      <c r="AD151" s="2">
        <v>7</v>
      </c>
      <c r="AG151" s="2">
        <v>58</v>
      </c>
      <c r="AH151" s="2">
        <v>57</v>
      </c>
      <c r="AI151" s="2">
        <v>54</v>
      </c>
      <c r="AJ151" s="2">
        <v>54</v>
      </c>
      <c r="AK151" s="2">
        <v>54</v>
      </c>
      <c r="AL151" s="2">
        <v>61</v>
      </c>
      <c r="AM151" s="2">
        <v>725.42700000000002</v>
      </c>
      <c r="AN151" s="2">
        <v>714.90300000000002</v>
      </c>
      <c r="AO151" s="2">
        <v>10.524000000000001</v>
      </c>
      <c r="AP151" s="2">
        <v>1221.0015100000001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3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3</v>
      </c>
      <c r="BG151" s="65">
        <v>3</v>
      </c>
      <c r="BH151" s="65">
        <v>3</v>
      </c>
      <c r="BI151" s="65">
        <v>3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2</v>
      </c>
      <c r="CA151" s="65">
        <v>0</v>
      </c>
      <c r="CB151" s="65">
        <v>1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9</v>
      </c>
      <c r="CT151" s="65">
        <v>9</v>
      </c>
      <c r="CU151" s="65">
        <v>12</v>
      </c>
      <c r="CV151" s="65">
        <v>10</v>
      </c>
      <c r="CW151" s="65">
        <v>14</v>
      </c>
      <c r="CX151" s="65">
        <v>15</v>
      </c>
      <c r="CY151" s="65">
        <v>10</v>
      </c>
      <c r="CZ151" s="65">
        <v>9</v>
      </c>
      <c r="DA151" s="65">
        <v>7</v>
      </c>
      <c r="DB151" s="65">
        <v>16</v>
      </c>
      <c r="DC151" s="65">
        <v>8</v>
      </c>
      <c r="DD151" s="65">
        <v>15</v>
      </c>
      <c r="DE151" s="65">
        <v>10</v>
      </c>
      <c r="DF151" s="65">
        <v>12</v>
      </c>
      <c r="DG151" s="65">
        <v>10</v>
      </c>
      <c r="DH151" s="65">
        <v>15</v>
      </c>
      <c r="DI151" s="65">
        <v>16</v>
      </c>
      <c r="DJ151" s="65">
        <v>13</v>
      </c>
      <c r="DK151" s="65">
        <v>12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435</v>
      </c>
      <c r="DU151" s="2" t="s">
        <v>538</v>
      </c>
      <c r="DW151" s="2" t="s">
        <v>1</v>
      </c>
      <c r="DX151" s="2">
        <v>54</v>
      </c>
      <c r="DY151" s="78">
        <v>3</v>
      </c>
      <c r="DZ151" s="78">
        <v>3</v>
      </c>
      <c r="EA151" s="78">
        <v>3</v>
      </c>
      <c r="EB151" s="78">
        <v>4</v>
      </c>
      <c r="EC151" s="78">
        <v>6</v>
      </c>
      <c r="ED151" s="78">
        <v>5</v>
      </c>
      <c r="EE151" s="78">
        <v>4</v>
      </c>
      <c r="EF151" s="78">
        <v>3</v>
      </c>
      <c r="EG151" s="78">
        <v>3</v>
      </c>
      <c r="EH151" s="78">
        <v>6</v>
      </c>
      <c r="EI151" s="78">
        <v>3</v>
      </c>
      <c r="EJ151" s="78">
        <v>6</v>
      </c>
      <c r="EK151" s="78">
        <v>4</v>
      </c>
      <c r="EL151" s="78">
        <v>3</v>
      </c>
      <c r="EM151" s="78">
        <v>3</v>
      </c>
      <c r="EN151" s="78">
        <v>4</v>
      </c>
      <c r="EO151" s="78">
        <v>7</v>
      </c>
      <c r="EP151" s="78">
        <v>4</v>
      </c>
      <c r="EQ151" s="78">
        <v>5</v>
      </c>
      <c r="ER151" s="78">
        <v>3</v>
      </c>
      <c r="ES151" s="78">
        <v>3</v>
      </c>
      <c r="ET151" s="78">
        <v>3</v>
      </c>
      <c r="EU151" s="78">
        <v>3</v>
      </c>
      <c r="EV151" s="78">
        <v>3</v>
      </c>
      <c r="EW151" s="78">
        <v>6</v>
      </c>
      <c r="EX151" s="78">
        <v>3</v>
      </c>
      <c r="EY151" s="78">
        <v>3</v>
      </c>
      <c r="EZ151" s="78">
        <v>2</v>
      </c>
      <c r="FA151" s="78">
        <v>4</v>
      </c>
      <c r="FB151" s="78">
        <v>2</v>
      </c>
      <c r="FC151" s="78">
        <v>5</v>
      </c>
      <c r="FD151" s="78">
        <v>3</v>
      </c>
      <c r="FE151" s="78">
        <v>5</v>
      </c>
      <c r="FF151" s="78">
        <v>4</v>
      </c>
      <c r="FG151" s="78">
        <v>7</v>
      </c>
      <c r="FH151" s="78">
        <v>4</v>
      </c>
      <c r="FI151" s="78">
        <v>6</v>
      </c>
      <c r="FJ151" s="78">
        <v>4</v>
      </c>
      <c r="FK151" s="78">
        <v>3</v>
      </c>
      <c r="FL151" s="78">
        <v>3</v>
      </c>
      <c r="FM151" s="78">
        <v>6</v>
      </c>
      <c r="FN151" s="78">
        <v>3</v>
      </c>
      <c r="FO151" s="78">
        <v>5</v>
      </c>
      <c r="FP151" s="78">
        <v>4</v>
      </c>
      <c r="FQ151" s="78">
        <v>3</v>
      </c>
      <c r="FR151" s="78">
        <v>3</v>
      </c>
      <c r="FS151" s="78">
        <v>2</v>
      </c>
      <c r="FT151" s="78">
        <v>6</v>
      </c>
      <c r="FU151" s="78">
        <v>3</v>
      </c>
      <c r="FV151" s="78">
        <v>4</v>
      </c>
      <c r="FW151" s="78">
        <v>3</v>
      </c>
      <c r="FX151" s="78">
        <v>4</v>
      </c>
      <c r="FY151" s="78">
        <v>3</v>
      </c>
      <c r="FZ151" s="78">
        <v>4</v>
      </c>
      <c r="GA151" s="78">
        <v>5</v>
      </c>
      <c r="GB151" s="78">
        <v>3</v>
      </c>
      <c r="GC151" s="78">
        <v>3</v>
      </c>
    </row>
    <row r="152" spans="1:185" x14ac:dyDescent="0.25">
      <c r="A152" s="2" t="s">
        <v>1022</v>
      </c>
      <c r="B152" s="2" t="s">
        <v>489</v>
      </c>
      <c r="C152" s="2" t="s">
        <v>1022</v>
      </c>
      <c r="D152" s="2">
        <v>1</v>
      </c>
      <c r="E152" s="2">
        <v>0</v>
      </c>
      <c r="F152" s="2">
        <v>24</v>
      </c>
      <c r="G152" s="2">
        <v>11</v>
      </c>
      <c r="H152" s="2">
        <v>1</v>
      </c>
      <c r="I152" s="2">
        <v>35</v>
      </c>
      <c r="J152" s="2">
        <v>81</v>
      </c>
      <c r="K152" s="2">
        <v>73</v>
      </c>
      <c r="L152" s="2">
        <v>70</v>
      </c>
      <c r="M152" s="2">
        <v>999</v>
      </c>
      <c r="N152" s="2">
        <v>0</v>
      </c>
      <c r="O152" s="2">
        <v>154</v>
      </c>
      <c r="P152" s="2">
        <v>224</v>
      </c>
      <c r="Q152" s="2">
        <v>1223</v>
      </c>
      <c r="R152" s="2">
        <v>1223</v>
      </c>
      <c r="S152" s="2">
        <v>81</v>
      </c>
      <c r="T152" s="2">
        <v>0.42105263157894779</v>
      </c>
      <c r="U152" s="2">
        <v>73</v>
      </c>
      <c r="V152" s="2">
        <v>0.15789473684210531</v>
      </c>
      <c r="W152" s="2">
        <v>34</v>
      </c>
      <c r="Y152" s="2">
        <v>0</v>
      </c>
      <c r="Z152" s="2">
        <v>13</v>
      </c>
      <c r="AA152" s="2">
        <v>1</v>
      </c>
      <c r="AB152" s="2">
        <v>13</v>
      </c>
      <c r="AC152" s="2">
        <v>0</v>
      </c>
      <c r="AD152" s="2">
        <v>9</v>
      </c>
      <c r="AG152" s="2">
        <v>59</v>
      </c>
      <c r="AH152" s="2">
        <v>59</v>
      </c>
      <c r="AI152" s="2">
        <v>57</v>
      </c>
      <c r="AJ152" s="2">
        <v>57</v>
      </c>
      <c r="AK152" s="2">
        <v>57</v>
      </c>
      <c r="AL152" s="2">
        <v>62</v>
      </c>
      <c r="AM152" s="2">
        <v>713.76400000000001</v>
      </c>
      <c r="AN152" s="2">
        <v>690.86500000000001</v>
      </c>
      <c r="AO152" s="2">
        <v>22.899000000000001</v>
      </c>
      <c r="AP152" s="2">
        <v>1223.00152</v>
      </c>
      <c r="AQ152" s="65">
        <v>3</v>
      </c>
      <c r="AR152" s="65">
        <v>3</v>
      </c>
      <c r="AS152" s="65">
        <v>3</v>
      </c>
      <c r="AT152" s="65">
        <v>3</v>
      </c>
      <c r="AU152" s="65">
        <v>3</v>
      </c>
      <c r="AV152" s="65">
        <v>3</v>
      </c>
      <c r="AW152" s="65">
        <v>3</v>
      </c>
      <c r="AX152" s="65">
        <v>3</v>
      </c>
      <c r="AY152" s="65">
        <v>3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3</v>
      </c>
      <c r="BG152" s="65">
        <v>3</v>
      </c>
      <c r="BH152" s="65">
        <v>3</v>
      </c>
      <c r="BI152" s="65">
        <v>3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1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10</v>
      </c>
      <c r="CT152" s="65">
        <v>12</v>
      </c>
      <c r="CU152" s="65">
        <v>10</v>
      </c>
      <c r="CV152" s="65">
        <v>11</v>
      </c>
      <c r="CW152" s="65">
        <v>12</v>
      </c>
      <c r="CX152" s="65">
        <v>10</v>
      </c>
      <c r="CY152" s="65">
        <v>11</v>
      </c>
      <c r="CZ152" s="65">
        <v>15</v>
      </c>
      <c r="DA152" s="65">
        <v>12</v>
      </c>
      <c r="DB152" s="65">
        <v>8</v>
      </c>
      <c r="DC152" s="65">
        <v>10</v>
      </c>
      <c r="DD152" s="65">
        <v>17</v>
      </c>
      <c r="DE152" s="65">
        <v>12</v>
      </c>
      <c r="DF152" s="65">
        <v>11</v>
      </c>
      <c r="DG152" s="65">
        <v>11</v>
      </c>
      <c r="DH152" s="65">
        <v>13</v>
      </c>
      <c r="DI152" s="65">
        <v>13</v>
      </c>
      <c r="DJ152" s="65">
        <v>14</v>
      </c>
      <c r="DK152" s="65">
        <v>12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442</v>
      </c>
      <c r="DU152" s="2" t="s">
        <v>538</v>
      </c>
      <c r="DW152" s="2" t="s">
        <v>1</v>
      </c>
      <c r="DX152" s="2">
        <v>57</v>
      </c>
      <c r="DY152" s="78">
        <v>3</v>
      </c>
      <c r="DZ152" s="78">
        <v>4</v>
      </c>
      <c r="EA152" s="78">
        <v>3</v>
      </c>
      <c r="EB152" s="78">
        <v>3</v>
      </c>
      <c r="EC152" s="78">
        <v>5</v>
      </c>
      <c r="ED152" s="78">
        <v>4</v>
      </c>
      <c r="EE152" s="78">
        <v>5</v>
      </c>
      <c r="EF152" s="78">
        <v>5</v>
      </c>
      <c r="EG152" s="78">
        <v>5</v>
      </c>
      <c r="EH152" s="78">
        <v>3</v>
      </c>
      <c r="EI152" s="78">
        <v>3</v>
      </c>
      <c r="EJ152" s="78">
        <v>7</v>
      </c>
      <c r="EK152" s="78">
        <v>4</v>
      </c>
      <c r="EL152" s="78">
        <v>4</v>
      </c>
      <c r="EM152" s="78">
        <v>4</v>
      </c>
      <c r="EN152" s="78">
        <v>5</v>
      </c>
      <c r="EO152" s="78">
        <v>4</v>
      </c>
      <c r="EP152" s="78">
        <v>5</v>
      </c>
      <c r="EQ152" s="78">
        <v>5</v>
      </c>
      <c r="ER152" s="78">
        <v>4</v>
      </c>
      <c r="ES152" s="78">
        <v>4</v>
      </c>
      <c r="ET152" s="78">
        <v>4</v>
      </c>
      <c r="EU152" s="78">
        <v>4</v>
      </c>
      <c r="EV152" s="78">
        <v>4</v>
      </c>
      <c r="EW152" s="78">
        <v>3</v>
      </c>
      <c r="EX152" s="78">
        <v>3</v>
      </c>
      <c r="EY152" s="78">
        <v>6</v>
      </c>
      <c r="EZ152" s="78">
        <v>4</v>
      </c>
      <c r="FA152" s="78">
        <v>2</v>
      </c>
      <c r="FB152" s="78">
        <v>4</v>
      </c>
      <c r="FC152" s="78">
        <v>4</v>
      </c>
      <c r="FD152" s="78">
        <v>4</v>
      </c>
      <c r="FE152" s="78">
        <v>4</v>
      </c>
      <c r="FF152" s="78">
        <v>3</v>
      </c>
      <c r="FG152" s="78">
        <v>4</v>
      </c>
      <c r="FH152" s="78">
        <v>4</v>
      </c>
      <c r="FI152" s="78">
        <v>4</v>
      </c>
      <c r="FJ152" s="78">
        <v>4</v>
      </c>
      <c r="FK152" s="78">
        <v>3</v>
      </c>
      <c r="FL152" s="78">
        <v>4</v>
      </c>
      <c r="FM152" s="78">
        <v>3</v>
      </c>
      <c r="FN152" s="78">
        <v>4</v>
      </c>
      <c r="FO152" s="78">
        <v>3</v>
      </c>
      <c r="FP152" s="78">
        <v>3</v>
      </c>
      <c r="FQ152" s="78">
        <v>3</v>
      </c>
      <c r="FR152" s="78">
        <v>4</v>
      </c>
      <c r="FS152" s="78">
        <v>3</v>
      </c>
      <c r="FT152" s="78">
        <v>3</v>
      </c>
      <c r="FU152" s="78">
        <v>3</v>
      </c>
      <c r="FV152" s="78">
        <v>6</v>
      </c>
      <c r="FW152" s="78">
        <v>4</v>
      </c>
      <c r="FX152" s="78">
        <v>3</v>
      </c>
      <c r="FY152" s="78">
        <v>4</v>
      </c>
      <c r="FZ152" s="78">
        <v>4</v>
      </c>
      <c r="GA152" s="78">
        <v>5</v>
      </c>
      <c r="GB152" s="78">
        <v>5</v>
      </c>
      <c r="GC152" s="78">
        <v>3</v>
      </c>
    </row>
    <row r="153" spans="1:185" x14ac:dyDescent="0.25">
      <c r="A153" s="2" t="s">
        <v>1023</v>
      </c>
      <c r="B153" s="2" t="s">
        <v>420</v>
      </c>
      <c r="C153" s="2" t="s">
        <v>1023</v>
      </c>
      <c r="D153" s="2">
        <v>0</v>
      </c>
      <c r="E153" s="2">
        <v>0</v>
      </c>
      <c r="F153" s="2">
        <v>31</v>
      </c>
      <c r="G153" s="2">
        <v>15</v>
      </c>
      <c r="H153" s="2">
        <v>0</v>
      </c>
      <c r="I153" s="2">
        <v>46</v>
      </c>
      <c r="J153" s="2">
        <v>81</v>
      </c>
      <c r="K153" s="2">
        <v>81</v>
      </c>
      <c r="L153" s="2">
        <v>80</v>
      </c>
      <c r="M153" s="2">
        <v>999</v>
      </c>
      <c r="N153" s="2">
        <v>0</v>
      </c>
      <c r="O153" s="2">
        <v>162</v>
      </c>
      <c r="P153" s="2">
        <v>242</v>
      </c>
      <c r="Q153" s="2">
        <v>1241</v>
      </c>
      <c r="R153" s="2">
        <v>1241</v>
      </c>
      <c r="S153" s="2">
        <v>81</v>
      </c>
      <c r="T153" s="2">
        <v>0</v>
      </c>
      <c r="U153" s="2">
        <v>81</v>
      </c>
      <c r="V153" s="2">
        <v>5.2631578947369029E-2</v>
      </c>
      <c r="W153" s="2">
        <v>42</v>
      </c>
      <c r="Y153" s="2">
        <v>0</v>
      </c>
      <c r="Z153" s="2">
        <v>15</v>
      </c>
      <c r="AA153" s="2">
        <v>0</v>
      </c>
      <c r="AB153" s="2">
        <v>16</v>
      </c>
      <c r="AC153" s="2">
        <v>0</v>
      </c>
      <c r="AD153" s="2">
        <v>15</v>
      </c>
      <c r="AG153" s="2">
        <v>6</v>
      </c>
      <c r="AH153" s="2">
        <v>6</v>
      </c>
      <c r="AI153" s="2">
        <v>6</v>
      </c>
      <c r="AJ153" s="2">
        <v>6</v>
      </c>
      <c r="AK153" s="2">
        <v>6</v>
      </c>
      <c r="AL153" s="2">
        <v>63</v>
      </c>
      <c r="AM153" s="2">
        <v>608.79899999999998</v>
      </c>
      <c r="AN153" s="2">
        <v>0</v>
      </c>
      <c r="AP153" s="2">
        <v>1241.00153</v>
      </c>
      <c r="AQ153" s="65">
        <v>3</v>
      </c>
      <c r="AR153" s="65">
        <v>3</v>
      </c>
      <c r="AS153" s="65">
        <v>3</v>
      </c>
      <c r="AT153" s="65">
        <v>3</v>
      </c>
      <c r="AU153" s="65">
        <v>3</v>
      </c>
      <c r="AV153" s="65">
        <v>3</v>
      </c>
      <c r="AW153" s="65">
        <v>3</v>
      </c>
      <c r="AX153" s="65">
        <v>3</v>
      </c>
      <c r="AY153" s="65">
        <v>3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3</v>
      </c>
      <c r="BF153" s="65">
        <v>3</v>
      </c>
      <c r="BG153" s="65">
        <v>3</v>
      </c>
      <c r="BH153" s="65">
        <v>3</v>
      </c>
      <c r="BI153" s="65">
        <v>3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15</v>
      </c>
      <c r="CT153" s="65">
        <v>15</v>
      </c>
      <c r="CU153" s="65">
        <v>12</v>
      </c>
      <c r="CV153" s="65">
        <v>14</v>
      </c>
      <c r="CW153" s="65">
        <v>11</v>
      </c>
      <c r="CX153" s="65">
        <v>11</v>
      </c>
      <c r="CY153" s="65">
        <v>10</v>
      </c>
      <c r="CZ153" s="65">
        <v>13</v>
      </c>
      <c r="DA153" s="65">
        <v>11</v>
      </c>
      <c r="DB153" s="65">
        <v>15</v>
      </c>
      <c r="DC153" s="65">
        <v>12</v>
      </c>
      <c r="DD153" s="65">
        <v>15</v>
      </c>
      <c r="DE153" s="65">
        <v>11</v>
      </c>
      <c r="DF153" s="65">
        <v>12</v>
      </c>
      <c r="DG153" s="65">
        <v>12</v>
      </c>
      <c r="DH153" s="65">
        <v>15</v>
      </c>
      <c r="DI153" s="65">
        <v>15</v>
      </c>
      <c r="DJ153" s="65">
        <v>12</v>
      </c>
      <c r="DK153" s="65">
        <v>11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221</v>
      </c>
      <c r="DU153" s="2" t="s">
        <v>540</v>
      </c>
      <c r="DW153" s="2" t="s">
        <v>16</v>
      </c>
      <c r="DX153" s="2">
        <v>6</v>
      </c>
      <c r="DY153" s="78">
        <v>6</v>
      </c>
      <c r="DZ153" s="78">
        <v>4</v>
      </c>
      <c r="EA153" s="78">
        <v>3</v>
      </c>
      <c r="EB153" s="78">
        <v>4</v>
      </c>
      <c r="EC153" s="78">
        <v>4</v>
      </c>
      <c r="ED153" s="78">
        <v>3</v>
      </c>
      <c r="EE153" s="78">
        <v>4</v>
      </c>
      <c r="EF153" s="78">
        <v>5</v>
      </c>
      <c r="EG153" s="78">
        <v>4</v>
      </c>
      <c r="EH153" s="78">
        <v>6</v>
      </c>
      <c r="EI153" s="78">
        <v>3</v>
      </c>
      <c r="EJ153" s="78">
        <v>5</v>
      </c>
      <c r="EK153" s="78">
        <v>4</v>
      </c>
      <c r="EL153" s="78">
        <v>4</v>
      </c>
      <c r="EM153" s="78">
        <v>4</v>
      </c>
      <c r="EN153" s="78">
        <v>6</v>
      </c>
      <c r="EO153" s="78">
        <v>5</v>
      </c>
      <c r="EP153" s="78">
        <v>4</v>
      </c>
      <c r="EQ153" s="78">
        <v>3</v>
      </c>
      <c r="ER153" s="78">
        <v>5</v>
      </c>
      <c r="ES153" s="78">
        <v>5</v>
      </c>
      <c r="ET153" s="78">
        <v>4</v>
      </c>
      <c r="EU153" s="78">
        <v>5</v>
      </c>
      <c r="EV153" s="78">
        <v>4</v>
      </c>
      <c r="EW153" s="78">
        <v>5</v>
      </c>
      <c r="EX153" s="78">
        <v>3</v>
      </c>
      <c r="EY153" s="78">
        <v>5</v>
      </c>
      <c r="EZ153" s="78">
        <v>3</v>
      </c>
      <c r="FA153" s="78">
        <v>4</v>
      </c>
      <c r="FB153" s="78">
        <v>4</v>
      </c>
      <c r="FC153" s="78">
        <v>5</v>
      </c>
      <c r="FD153" s="78">
        <v>3</v>
      </c>
      <c r="FE153" s="78">
        <v>4</v>
      </c>
      <c r="FF153" s="78">
        <v>4</v>
      </c>
      <c r="FG153" s="78">
        <v>5</v>
      </c>
      <c r="FH153" s="78">
        <v>5</v>
      </c>
      <c r="FI153" s="78">
        <v>4</v>
      </c>
      <c r="FJ153" s="78">
        <v>4</v>
      </c>
      <c r="FK153" s="78">
        <v>4</v>
      </c>
      <c r="FL153" s="78">
        <v>6</v>
      </c>
      <c r="FM153" s="78">
        <v>5</v>
      </c>
      <c r="FN153" s="78">
        <v>5</v>
      </c>
      <c r="FO153" s="78">
        <v>3</v>
      </c>
      <c r="FP153" s="78">
        <v>3</v>
      </c>
      <c r="FQ153" s="78">
        <v>3</v>
      </c>
      <c r="FR153" s="78">
        <v>3</v>
      </c>
      <c r="FS153" s="78">
        <v>4</v>
      </c>
      <c r="FT153" s="78">
        <v>5</v>
      </c>
      <c r="FU153" s="78">
        <v>5</v>
      </c>
      <c r="FV153" s="78">
        <v>5</v>
      </c>
      <c r="FW153" s="78">
        <v>4</v>
      </c>
      <c r="FX153" s="78">
        <v>4</v>
      </c>
      <c r="FY153" s="78">
        <v>4</v>
      </c>
      <c r="FZ153" s="78">
        <v>4</v>
      </c>
      <c r="GA153" s="78">
        <v>5</v>
      </c>
      <c r="GB153" s="78">
        <v>4</v>
      </c>
      <c r="GC153" s="78">
        <v>4</v>
      </c>
    </row>
    <row r="154" spans="1:185" x14ac:dyDescent="0.25">
      <c r="A154" s="2" t="s">
        <v>1024</v>
      </c>
      <c r="B154" s="2" t="s">
        <v>202</v>
      </c>
      <c r="C154" s="2" t="s">
        <v>1024</v>
      </c>
      <c r="D154" s="2">
        <v>1</v>
      </c>
      <c r="E154" s="2">
        <v>0</v>
      </c>
      <c r="F154" s="2">
        <v>25</v>
      </c>
      <c r="G154" s="2">
        <v>16</v>
      </c>
      <c r="H154" s="2">
        <v>1</v>
      </c>
      <c r="I154" s="2">
        <v>41</v>
      </c>
      <c r="J154" s="2">
        <v>83</v>
      </c>
      <c r="K154" s="2">
        <v>74</v>
      </c>
      <c r="L154" s="2">
        <v>89</v>
      </c>
      <c r="M154" s="2">
        <v>999</v>
      </c>
      <c r="N154" s="2">
        <v>0</v>
      </c>
      <c r="O154" s="2">
        <v>157</v>
      </c>
      <c r="P154" s="2">
        <v>246</v>
      </c>
      <c r="Q154" s="2">
        <v>1245</v>
      </c>
      <c r="R154" s="2">
        <v>1245</v>
      </c>
      <c r="S154" s="2">
        <v>83</v>
      </c>
      <c r="T154" s="2">
        <v>0.47368421052631549</v>
      </c>
      <c r="U154" s="2">
        <v>74</v>
      </c>
      <c r="V154" s="2">
        <v>-0.78947368421052611</v>
      </c>
      <c r="W154" s="2">
        <v>45</v>
      </c>
      <c r="Y154" s="2">
        <v>0</v>
      </c>
      <c r="Z154" s="2">
        <v>15</v>
      </c>
      <c r="AA154" s="2">
        <v>0</v>
      </c>
      <c r="AB154" s="2">
        <v>10</v>
      </c>
      <c r="AC154" s="2">
        <v>1</v>
      </c>
      <c r="AD154" s="2">
        <v>16</v>
      </c>
      <c r="AG154" s="2">
        <v>60</v>
      </c>
      <c r="AH154" s="2">
        <v>60</v>
      </c>
      <c r="AI154" s="2">
        <v>58</v>
      </c>
      <c r="AJ154" s="2">
        <v>58</v>
      </c>
      <c r="AK154" s="2">
        <v>58</v>
      </c>
      <c r="AL154" s="2">
        <v>64</v>
      </c>
      <c r="AM154" s="2">
        <v>585.47299999999996</v>
      </c>
      <c r="AN154" s="2">
        <v>0</v>
      </c>
      <c r="AP154" s="2">
        <v>1245.00154</v>
      </c>
      <c r="AQ154" s="65">
        <v>3</v>
      </c>
      <c r="AR154" s="65">
        <v>3</v>
      </c>
      <c r="AS154" s="65">
        <v>3</v>
      </c>
      <c r="AT154" s="65">
        <v>3</v>
      </c>
      <c r="AU154" s="65">
        <v>3</v>
      </c>
      <c r="AV154" s="65">
        <v>3</v>
      </c>
      <c r="AW154" s="65">
        <v>3</v>
      </c>
      <c r="AX154" s="65">
        <v>3</v>
      </c>
      <c r="AY154" s="65">
        <v>3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3</v>
      </c>
      <c r="BF154" s="65">
        <v>3</v>
      </c>
      <c r="BG154" s="65">
        <v>3</v>
      </c>
      <c r="BH154" s="65">
        <v>3</v>
      </c>
      <c r="BI154" s="65">
        <v>3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1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12</v>
      </c>
      <c r="CT154" s="65">
        <v>12</v>
      </c>
      <c r="CU154" s="65">
        <v>13</v>
      </c>
      <c r="CV154" s="65">
        <v>15</v>
      </c>
      <c r="CW154" s="65">
        <v>14</v>
      </c>
      <c r="CX154" s="65">
        <v>10</v>
      </c>
      <c r="CY154" s="65">
        <v>11</v>
      </c>
      <c r="CZ154" s="65">
        <v>16</v>
      </c>
      <c r="DA154" s="65">
        <v>10</v>
      </c>
      <c r="DB154" s="65">
        <v>11</v>
      </c>
      <c r="DC154" s="65">
        <v>12</v>
      </c>
      <c r="DD154" s="65">
        <v>20</v>
      </c>
      <c r="DE154" s="65">
        <v>10</v>
      </c>
      <c r="DF154" s="65">
        <v>14</v>
      </c>
      <c r="DG154" s="65">
        <v>9</v>
      </c>
      <c r="DH154" s="65">
        <v>15</v>
      </c>
      <c r="DI154" s="65">
        <v>16</v>
      </c>
      <c r="DJ154" s="65">
        <v>13</v>
      </c>
      <c r="DK154" s="65">
        <v>13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691</v>
      </c>
      <c r="DU154" s="2" t="s">
        <v>538</v>
      </c>
      <c r="DW154" s="2" t="s">
        <v>1</v>
      </c>
      <c r="DX154" s="2">
        <v>58</v>
      </c>
      <c r="DY154" s="78">
        <v>3</v>
      </c>
      <c r="DZ154" s="78">
        <v>4</v>
      </c>
      <c r="EA154" s="78">
        <v>5</v>
      </c>
      <c r="EB154" s="78">
        <v>4</v>
      </c>
      <c r="EC154" s="78">
        <v>5</v>
      </c>
      <c r="ED154" s="78">
        <v>3</v>
      </c>
      <c r="EE154" s="78">
        <v>4</v>
      </c>
      <c r="EF154" s="78">
        <v>7</v>
      </c>
      <c r="EG154" s="78">
        <v>4</v>
      </c>
      <c r="EH154" s="78">
        <v>4</v>
      </c>
      <c r="EI154" s="78">
        <v>3</v>
      </c>
      <c r="EJ154" s="78">
        <v>5</v>
      </c>
      <c r="EK154" s="78">
        <v>4</v>
      </c>
      <c r="EL154" s="78">
        <v>4</v>
      </c>
      <c r="EM154" s="78">
        <v>3</v>
      </c>
      <c r="EN154" s="78">
        <v>5</v>
      </c>
      <c r="EO154" s="78">
        <v>6</v>
      </c>
      <c r="EP154" s="78">
        <v>6</v>
      </c>
      <c r="EQ154" s="78">
        <v>4</v>
      </c>
      <c r="ER154" s="78">
        <v>4</v>
      </c>
      <c r="ES154" s="78">
        <v>4</v>
      </c>
      <c r="ET154" s="78">
        <v>3</v>
      </c>
      <c r="EU154" s="78">
        <v>4</v>
      </c>
      <c r="EV154" s="78">
        <v>5</v>
      </c>
      <c r="EW154" s="78">
        <v>3</v>
      </c>
      <c r="EX154" s="78">
        <v>3</v>
      </c>
      <c r="EY154" s="78">
        <v>4</v>
      </c>
      <c r="EZ154" s="78">
        <v>4</v>
      </c>
      <c r="FA154" s="78">
        <v>3</v>
      </c>
      <c r="FB154" s="78">
        <v>3</v>
      </c>
      <c r="FC154" s="78">
        <v>5</v>
      </c>
      <c r="FD154" s="78">
        <v>3</v>
      </c>
      <c r="FE154" s="78">
        <v>6</v>
      </c>
      <c r="FF154" s="78">
        <v>3</v>
      </c>
      <c r="FG154" s="78">
        <v>6</v>
      </c>
      <c r="FH154" s="78">
        <v>5</v>
      </c>
      <c r="FI154" s="78">
        <v>3</v>
      </c>
      <c r="FJ154" s="78">
        <v>3</v>
      </c>
      <c r="FK154" s="78">
        <v>5</v>
      </c>
      <c r="FL154" s="78">
        <v>4</v>
      </c>
      <c r="FM154" s="78">
        <v>5</v>
      </c>
      <c r="FN154" s="78">
        <v>7</v>
      </c>
      <c r="FO154" s="78">
        <v>4</v>
      </c>
      <c r="FP154" s="78">
        <v>4</v>
      </c>
      <c r="FQ154" s="78">
        <v>4</v>
      </c>
      <c r="FR154" s="78">
        <v>5</v>
      </c>
      <c r="FS154" s="78">
        <v>2</v>
      </c>
      <c r="FT154" s="78">
        <v>4</v>
      </c>
      <c r="FU154" s="78">
        <v>6</v>
      </c>
      <c r="FV154" s="78">
        <v>10</v>
      </c>
      <c r="FW154" s="78">
        <v>3</v>
      </c>
      <c r="FX154" s="78">
        <v>4</v>
      </c>
      <c r="FY154" s="78">
        <v>3</v>
      </c>
      <c r="FZ154" s="78">
        <v>4</v>
      </c>
      <c r="GA154" s="78">
        <v>5</v>
      </c>
      <c r="GB154" s="78">
        <v>4</v>
      </c>
      <c r="GC154" s="78">
        <v>6</v>
      </c>
    </row>
    <row r="155" spans="1:185" x14ac:dyDescent="0.25">
      <c r="A155" s="2" t="s">
        <v>1025</v>
      </c>
      <c r="B155" s="2" t="s">
        <v>684</v>
      </c>
      <c r="C155" s="2" t="s">
        <v>1025</v>
      </c>
      <c r="D155" s="2">
        <v>0</v>
      </c>
      <c r="E155" s="2">
        <v>0</v>
      </c>
      <c r="F155" s="2">
        <v>26</v>
      </c>
      <c r="G155" s="2">
        <v>29</v>
      </c>
      <c r="H155" s="2">
        <v>0</v>
      </c>
      <c r="I155" s="2">
        <v>55</v>
      </c>
      <c r="J155" s="2">
        <v>96</v>
      </c>
      <c r="K155" s="2">
        <v>91</v>
      </c>
      <c r="L155" s="2">
        <v>84</v>
      </c>
      <c r="M155" s="2">
        <v>999</v>
      </c>
      <c r="N155" s="2">
        <v>0</v>
      </c>
      <c r="O155" s="2">
        <v>187</v>
      </c>
      <c r="P155" s="2">
        <v>271</v>
      </c>
      <c r="Q155" s="2">
        <v>1270</v>
      </c>
      <c r="R155" s="2">
        <v>1270</v>
      </c>
      <c r="S155" s="2">
        <v>96</v>
      </c>
      <c r="T155" s="2">
        <v>0.26315789473684159</v>
      </c>
      <c r="U155" s="2">
        <v>91</v>
      </c>
      <c r="V155" s="2">
        <v>0.36842105263157876</v>
      </c>
      <c r="W155" s="2">
        <v>37</v>
      </c>
      <c r="Y155" s="2">
        <v>0</v>
      </c>
      <c r="Z155" s="2">
        <v>19</v>
      </c>
      <c r="AA155" s="2">
        <v>0</v>
      </c>
      <c r="AB155" s="2">
        <v>18</v>
      </c>
      <c r="AC155" s="2">
        <v>0</v>
      </c>
      <c r="AD155" s="2">
        <v>18</v>
      </c>
      <c r="AG155" s="2">
        <v>7</v>
      </c>
      <c r="AH155" s="2">
        <v>7</v>
      </c>
      <c r="AI155" s="2">
        <v>7</v>
      </c>
      <c r="AJ155" s="2">
        <v>7</v>
      </c>
      <c r="AK155" s="2">
        <v>7</v>
      </c>
      <c r="AL155" s="2">
        <v>65</v>
      </c>
      <c r="AM155" s="2">
        <v>439.68799999999999</v>
      </c>
      <c r="AN155" s="2">
        <v>0</v>
      </c>
      <c r="AP155" s="2">
        <v>1270.00155</v>
      </c>
      <c r="AQ155" s="65">
        <v>3</v>
      </c>
      <c r="AR155" s="65">
        <v>3</v>
      </c>
      <c r="AS155" s="65">
        <v>3</v>
      </c>
      <c r="AT155" s="65">
        <v>3</v>
      </c>
      <c r="AU155" s="65">
        <v>3</v>
      </c>
      <c r="AV155" s="65">
        <v>3</v>
      </c>
      <c r="AW155" s="65">
        <v>3</v>
      </c>
      <c r="AX155" s="65">
        <v>3</v>
      </c>
      <c r="AY155" s="65">
        <v>3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3</v>
      </c>
      <c r="BF155" s="65">
        <v>3</v>
      </c>
      <c r="BG155" s="65">
        <v>3</v>
      </c>
      <c r="BH155" s="65">
        <v>3</v>
      </c>
      <c r="BI155" s="65">
        <v>3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14</v>
      </c>
      <c r="CT155" s="65">
        <v>15</v>
      </c>
      <c r="CU155" s="65">
        <v>14</v>
      </c>
      <c r="CV155" s="65">
        <v>12</v>
      </c>
      <c r="CW155" s="65">
        <v>17</v>
      </c>
      <c r="CX155" s="65">
        <v>15</v>
      </c>
      <c r="CY155" s="65">
        <v>13</v>
      </c>
      <c r="CZ155" s="65">
        <v>16</v>
      </c>
      <c r="DA155" s="65">
        <v>12</v>
      </c>
      <c r="DB155" s="65">
        <v>11</v>
      </c>
      <c r="DC155" s="65">
        <v>14</v>
      </c>
      <c r="DD155" s="65">
        <v>17</v>
      </c>
      <c r="DE155" s="65">
        <v>14</v>
      </c>
      <c r="DF155" s="65">
        <v>13</v>
      </c>
      <c r="DG155" s="65">
        <v>13</v>
      </c>
      <c r="DH155" s="65">
        <v>15</v>
      </c>
      <c r="DI155" s="65">
        <v>18</v>
      </c>
      <c r="DJ155" s="65">
        <v>14</v>
      </c>
      <c r="DK155" s="65">
        <v>14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381</v>
      </c>
      <c r="DU155" s="2" t="s">
        <v>540</v>
      </c>
      <c r="DW155" s="2" t="s">
        <v>16</v>
      </c>
      <c r="DX155" s="2">
        <v>7</v>
      </c>
      <c r="DY155" s="78">
        <v>4</v>
      </c>
      <c r="DZ155" s="78">
        <v>5</v>
      </c>
      <c r="EA155" s="78">
        <v>5</v>
      </c>
      <c r="EB155" s="78">
        <v>4</v>
      </c>
      <c r="EC155" s="78">
        <v>6</v>
      </c>
      <c r="ED155" s="78">
        <v>6</v>
      </c>
      <c r="EE155" s="78">
        <v>4</v>
      </c>
      <c r="EF155" s="78">
        <v>7</v>
      </c>
      <c r="EG155" s="78">
        <v>4</v>
      </c>
      <c r="EH155" s="78">
        <v>5</v>
      </c>
      <c r="EI155" s="78">
        <v>5</v>
      </c>
      <c r="EJ155" s="78">
        <v>6</v>
      </c>
      <c r="EK155" s="78">
        <v>4</v>
      </c>
      <c r="EL155" s="78">
        <v>5</v>
      </c>
      <c r="EM155" s="78">
        <v>5</v>
      </c>
      <c r="EN155" s="78">
        <v>5</v>
      </c>
      <c r="EO155" s="78">
        <v>5</v>
      </c>
      <c r="EP155" s="78">
        <v>5</v>
      </c>
      <c r="EQ155" s="78">
        <v>6</v>
      </c>
      <c r="ER155" s="78">
        <v>5</v>
      </c>
      <c r="ES155" s="78">
        <v>6</v>
      </c>
      <c r="ET155" s="78">
        <v>5</v>
      </c>
      <c r="EU155" s="78">
        <v>4</v>
      </c>
      <c r="EV155" s="78">
        <v>6</v>
      </c>
      <c r="EW155" s="78">
        <v>4</v>
      </c>
      <c r="EX155" s="78">
        <v>4</v>
      </c>
      <c r="EY155" s="78">
        <v>5</v>
      </c>
      <c r="EZ155" s="78">
        <v>4</v>
      </c>
      <c r="FA155" s="78">
        <v>3</v>
      </c>
      <c r="FB155" s="78">
        <v>5</v>
      </c>
      <c r="FC155" s="78">
        <v>6</v>
      </c>
      <c r="FD155" s="78">
        <v>6</v>
      </c>
      <c r="FE155" s="78">
        <v>4</v>
      </c>
      <c r="FF155" s="78">
        <v>4</v>
      </c>
      <c r="FG155" s="78">
        <v>4</v>
      </c>
      <c r="FH155" s="78">
        <v>7</v>
      </c>
      <c r="FI155" s="78">
        <v>5</v>
      </c>
      <c r="FJ155" s="78">
        <v>4</v>
      </c>
      <c r="FK155" s="78">
        <v>5</v>
      </c>
      <c r="FL155" s="78">
        <v>4</v>
      </c>
      <c r="FM155" s="78">
        <v>4</v>
      </c>
      <c r="FN155" s="78">
        <v>4</v>
      </c>
      <c r="FO155" s="78">
        <v>5</v>
      </c>
      <c r="FP155" s="78">
        <v>5</v>
      </c>
      <c r="FQ155" s="78">
        <v>5</v>
      </c>
      <c r="FR155" s="78">
        <v>4</v>
      </c>
      <c r="FS155" s="78">
        <v>4</v>
      </c>
      <c r="FT155" s="78">
        <v>3</v>
      </c>
      <c r="FU155" s="78">
        <v>4</v>
      </c>
      <c r="FV155" s="78">
        <v>5</v>
      </c>
      <c r="FW155" s="78">
        <v>4</v>
      </c>
      <c r="FX155" s="78">
        <v>4</v>
      </c>
      <c r="FY155" s="78">
        <v>4</v>
      </c>
      <c r="FZ155" s="78">
        <v>6</v>
      </c>
      <c r="GA155" s="78">
        <v>6</v>
      </c>
      <c r="GB155" s="78">
        <v>4</v>
      </c>
      <c r="GC155" s="78">
        <v>4</v>
      </c>
    </row>
    <row r="156" spans="1:185" x14ac:dyDescent="0.25">
      <c r="A156" s="2" t="s">
        <v>1026</v>
      </c>
      <c r="B156" s="2" t="s">
        <v>212</v>
      </c>
      <c r="C156" s="2" t="s">
        <v>1027</v>
      </c>
      <c r="D156" s="2">
        <v>4</v>
      </c>
      <c r="E156" s="2">
        <v>0</v>
      </c>
      <c r="F156" s="2">
        <v>12</v>
      </c>
      <c r="G156" s="2">
        <v>10</v>
      </c>
      <c r="H156" s="2">
        <v>4</v>
      </c>
      <c r="I156" s="2">
        <v>22</v>
      </c>
      <c r="J156" s="2">
        <v>69</v>
      </c>
      <c r="K156" s="2">
        <v>82</v>
      </c>
      <c r="L156" s="2">
        <v>999</v>
      </c>
      <c r="M156" s="2">
        <v>999</v>
      </c>
      <c r="N156" s="2">
        <v>0</v>
      </c>
      <c r="O156" s="2">
        <v>151</v>
      </c>
      <c r="P156" s="2">
        <v>1150</v>
      </c>
      <c r="Q156" s="2">
        <v>2149</v>
      </c>
      <c r="R156" s="2">
        <v>2149</v>
      </c>
      <c r="S156" s="2">
        <v>0</v>
      </c>
      <c r="T156" s="2">
        <v>-4.3157894736842106</v>
      </c>
      <c r="U156" s="2">
        <v>0</v>
      </c>
      <c r="W156" s="2">
        <v>0</v>
      </c>
      <c r="Y156" s="2">
        <v>1</v>
      </c>
      <c r="Z156" s="2">
        <v>9</v>
      </c>
      <c r="AA156" s="2">
        <v>3</v>
      </c>
      <c r="AB156" s="2">
        <v>13</v>
      </c>
      <c r="AG156" s="2">
        <v>41</v>
      </c>
      <c r="AH156" s="2">
        <v>56</v>
      </c>
      <c r="AI156" s="2" t="s">
        <v>813</v>
      </c>
      <c r="AJ156" s="2" t="s">
        <v>813</v>
      </c>
      <c r="AK156" s="2" t="s">
        <v>813</v>
      </c>
      <c r="AL156" s="2">
        <v>66</v>
      </c>
      <c r="AM156" s="2">
        <v>0</v>
      </c>
      <c r="AP156" s="2">
        <v>2149.0015600000002</v>
      </c>
      <c r="AQ156" s="65">
        <v>2</v>
      </c>
      <c r="AR156" s="65">
        <v>2</v>
      </c>
      <c r="AS156" s="65">
        <v>2</v>
      </c>
      <c r="AT156" s="65">
        <v>2</v>
      </c>
      <c r="AU156" s="65">
        <v>2</v>
      </c>
      <c r="AV156" s="65">
        <v>2</v>
      </c>
      <c r="AW156" s="65">
        <v>2</v>
      </c>
      <c r="AX156" s="65">
        <v>2</v>
      </c>
      <c r="AY156" s="65">
        <v>2</v>
      </c>
      <c r="AZ156" s="65">
        <v>2</v>
      </c>
      <c r="BA156" s="65">
        <v>2</v>
      </c>
      <c r="BB156" s="65">
        <v>2</v>
      </c>
      <c r="BC156" s="65">
        <v>2</v>
      </c>
      <c r="BD156" s="65">
        <v>2</v>
      </c>
      <c r="BE156" s="65">
        <v>2</v>
      </c>
      <c r="BF156" s="65">
        <v>2</v>
      </c>
      <c r="BG156" s="65">
        <v>2</v>
      </c>
      <c r="BH156" s="65">
        <v>2</v>
      </c>
      <c r="BI156" s="65">
        <v>2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1</v>
      </c>
      <c r="CA156" s="65">
        <v>0</v>
      </c>
      <c r="CB156" s="65">
        <v>1</v>
      </c>
      <c r="CC156" s="65">
        <v>0</v>
      </c>
      <c r="CD156" s="65">
        <v>0</v>
      </c>
      <c r="CE156" s="65">
        <v>1</v>
      </c>
      <c r="CF156" s="65">
        <v>0</v>
      </c>
      <c r="CG156" s="65">
        <v>0</v>
      </c>
      <c r="CH156" s="65">
        <v>0</v>
      </c>
      <c r="CI156" s="65">
        <v>0</v>
      </c>
      <c r="CJ156" s="65">
        <v>1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8</v>
      </c>
      <c r="CT156" s="65">
        <v>8</v>
      </c>
      <c r="CU156" s="65">
        <v>10</v>
      </c>
      <c r="CV156" s="65">
        <v>10</v>
      </c>
      <c r="CW156" s="65">
        <v>6</v>
      </c>
      <c r="CX156" s="65">
        <v>8</v>
      </c>
      <c r="CY156" s="65">
        <v>6</v>
      </c>
      <c r="CZ156" s="65">
        <v>12</v>
      </c>
      <c r="DA156" s="65">
        <v>5</v>
      </c>
      <c r="DB156" s="65">
        <v>8</v>
      </c>
      <c r="DC156" s="65">
        <v>5</v>
      </c>
      <c r="DD156" s="65">
        <v>13</v>
      </c>
      <c r="DE156" s="65">
        <v>7</v>
      </c>
      <c r="DF156" s="65">
        <v>6</v>
      </c>
      <c r="DG156" s="65">
        <v>6</v>
      </c>
      <c r="DH156" s="65">
        <v>8</v>
      </c>
      <c r="DI156" s="65">
        <v>11</v>
      </c>
      <c r="DJ156" s="65">
        <v>9</v>
      </c>
      <c r="DK156" s="65">
        <v>5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 t="s">
        <v>436</v>
      </c>
      <c r="DU156" s="2" t="s">
        <v>541</v>
      </c>
      <c r="DW156" s="2" t="s">
        <v>1</v>
      </c>
      <c r="DX156" s="2" t="s">
        <v>813</v>
      </c>
      <c r="DY156" s="78">
        <v>3</v>
      </c>
      <c r="DZ156" s="78">
        <v>4</v>
      </c>
      <c r="EA156" s="78">
        <v>4</v>
      </c>
      <c r="EB156" s="78">
        <v>4</v>
      </c>
      <c r="EC156" s="78">
        <v>3</v>
      </c>
      <c r="ED156" s="78">
        <v>4</v>
      </c>
      <c r="EE156" s="78">
        <v>3</v>
      </c>
      <c r="EF156" s="78">
        <v>5</v>
      </c>
      <c r="EG156" s="78">
        <v>3</v>
      </c>
      <c r="EH156" s="78">
        <v>3</v>
      </c>
      <c r="EI156" s="78">
        <v>3</v>
      </c>
      <c r="EJ156" s="78">
        <v>6</v>
      </c>
      <c r="EK156" s="78">
        <v>3</v>
      </c>
      <c r="EL156" s="78">
        <v>2</v>
      </c>
      <c r="EM156" s="78">
        <v>3</v>
      </c>
      <c r="EN156" s="78">
        <v>4</v>
      </c>
      <c r="EO156" s="78">
        <v>5</v>
      </c>
      <c r="EP156" s="78">
        <v>4</v>
      </c>
      <c r="EQ156" s="78">
        <v>3</v>
      </c>
      <c r="ER156" s="78">
        <v>5</v>
      </c>
      <c r="ES156" s="78">
        <v>4</v>
      </c>
      <c r="ET156" s="78">
        <v>6</v>
      </c>
      <c r="EU156" s="78">
        <v>6</v>
      </c>
      <c r="EV156" s="78">
        <v>3</v>
      </c>
      <c r="EW156" s="78">
        <v>4</v>
      </c>
      <c r="EX156" s="78">
        <v>3</v>
      </c>
      <c r="EY156" s="78">
        <v>7</v>
      </c>
      <c r="EZ156" s="78">
        <v>2</v>
      </c>
      <c r="FA156" s="78">
        <v>5</v>
      </c>
      <c r="FB156" s="78">
        <v>2</v>
      </c>
      <c r="FC156" s="78">
        <v>7</v>
      </c>
      <c r="FD156" s="78">
        <v>4</v>
      </c>
      <c r="FE156" s="78">
        <v>4</v>
      </c>
      <c r="FF156" s="78">
        <v>3</v>
      </c>
      <c r="FG156" s="78">
        <v>4</v>
      </c>
      <c r="FH156" s="78">
        <v>6</v>
      </c>
      <c r="FI156" s="78">
        <v>5</v>
      </c>
      <c r="FJ156" s="78">
        <v>2</v>
      </c>
    </row>
    <row r="157" spans="1:185" x14ac:dyDescent="0.25">
      <c r="A157" s="2" t="s">
        <v>1028</v>
      </c>
      <c r="B157" s="2" t="s">
        <v>423</v>
      </c>
      <c r="C157" s="2" t="s">
        <v>1027</v>
      </c>
      <c r="D157" s="2">
        <v>0</v>
      </c>
      <c r="E157" s="2">
        <v>0</v>
      </c>
      <c r="F157" s="2">
        <v>15</v>
      </c>
      <c r="G157" s="2">
        <v>9</v>
      </c>
      <c r="H157" s="2">
        <v>0</v>
      </c>
      <c r="I157" s="2">
        <v>24</v>
      </c>
      <c r="J157" s="2">
        <v>77</v>
      </c>
      <c r="K157" s="2">
        <v>76</v>
      </c>
      <c r="L157" s="2">
        <v>999</v>
      </c>
      <c r="M157" s="2">
        <v>999</v>
      </c>
      <c r="N157" s="2">
        <v>0</v>
      </c>
      <c r="O157" s="2">
        <v>153</v>
      </c>
      <c r="P157" s="2">
        <v>1152</v>
      </c>
      <c r="Q157" s="2">
        <v>2151</v>
      </c>
      <c r="R157" s="2">
        <v>2151</v>
      </c>
      <c r="S157" s="2">
        <v>0</v>
      </c>
      <c r="T157" s="2">
        <v>-4</v>
      </c>
      <c r="U157" s="2">
        <v>0</v>
      </c>
      <c r="W157" s="2">
        <v>0</v>
      </c>
      <c r="Y157" s="2">
        <v>0</v>
      </c>
      <c r="Z157" s="2">
        <v>14</v>
      </c>
      <c r="AA157" s="2">
        <v>0</v>
      </c>
      <c r="AB157" s="2">
        <v>10</v>
      </c>
      <c r="AG157" s="2">
        <v>57</v>
      </c>
      <c r="AH157" s="2">
        <v>58</v>
      </c>
      <c r="AI157" s="2" t="s">
        <v>813</v>
      </c>
      <c r="AJ157" s="2" t="s">
        <v>813</v>
      </c>
      <c r="AK157" s="2" t="s">
        <v>813</v>
      </c>
      <c r="AL157" s="2">
        <v>67</v>
      </c>
      <c r="AM157" s="2">
        <v>0</v>
      </c>
      <c r="AP157" s="2">
        <v>2151.0015699999999</v>
      </c>
      <c r="AQ157" s="65">
        <v>2</v>
      </c>
      <c r="AR157" s="65">
        <v>2</v>
      </c>
      <c r="AS157" s="65">
        <v>2</v>
      </c>
      <c r="AT157" s="65">
        <v>2</v>
      </c>
      <c r="AU157" s="65">
        <v>2</v>
      </c>
      <c r="AV157" s="65">
        <v>2</v>
      </c>
      <c r="AW157" s="65">
        <v>2</v>
      </c>
      <c r="AX157" s="65">
        <v>2</v>
      </c>
      <c r="AY157" s="65">
        <v>2</v>
      </c>
      <c r="AZ157" s="65">
        <v>2</v>
      </c>
      <c r="BA157" s="65">
        <v>2</v>
      </c>
      <c r="BB157" s="65">
        <v>2</v>
      </c>
      <c r="BC157" s="65">
        <v>2</v>
      </c>
      <c r="BD157" s="65">
        <v>2</v>
      </c>
      <c r="BE157" s="65">
        <v>2</v>
      </c>
      <c r="BF157" s="65">
        <v>2</v>
      </c>
      <c r="BG157" s="65">
        <v>2</v>
      </c>
      <c r="BH157" s="65">
        <v>2</v>
      </c>
      <c r="BI157" s="65">
        <v>2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7</v>
      </c>
      <c r="CT157" s="65">
        <v>8</v>
      </c>
      <c r="CU157" s="65">
        <v>9</v>
      </c>
      <c r="CV157" s="65">
        <v>7</v>
      </c>
      <c r="CW157" s="65">
        <v>7</v>
      </c>
      <c r="CX157" s="65">
        <v>10</v>
      </c>
      <c r="CY157" s="65">
        <v>7</v>
      </c>
      <c r="CZ157" s="65">
        <v>10</v>
      </c>
      <c r="DA157" s="65">
        <v>6</v>
      </c>
      <c r="DB157" s="65">
        <v>7</v>
      </c>
      <c r="DC157" s="65">
        <v>6</v>
      </c>
      <c r="DD157" s="65">
        <v>10</v>
      </c>
      <c r="DE157" s="65">
        <v>6</v>
      </c>
      <c r="DF157" s="65">
        <v>7</v>
      </c>
      <c r="DG157" s="65">
        <v>7</v>
      </c>
      <c r="DH157" s="65">
        <v>10</v>
      </c>
      <c r="DI157" s="65">
        <v>11</v>
      </c>
      <c r="DJ157" s="65">
        <v>10</v>
      </c>
      <c r="DK157" s="65">
        <v>8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 t="s">
        <v>466</v>
      </c>
      <c r="DU157" s="2" t="s">
        <v>538</v>
      </c>
      <c r="DW157" s="2" t="s">
        <v>1</v>
      </c>
      <c r="DX157" s="2" t="s">
        <v>813</v>
      </c>
      <c r="DY157" s="78">
        <v>4</v>
      </c>
      <c r="DZ157" s="78">
        <v>4</v>
      </c>
      <c r="EA157" s="78">
        <v>4</v>
      </c>
      <c r="EB157" s="78">
        <v>4</v>
      </c>
      <c r="EC157" s="78">
        <v>3</v>
      </c>
      <c r="ED157" s="78">
        <v>5</v>
      </c>
      <c r="EE157" s="78">
        <v>4</v>
      </c>
      <c r="EF157" s="78">
        <v>5</v>
      </c>
      <c r="EG157" s="78">
        <v>3</v>
      </c>
      <c r="EH157" s="78">
        <v>4</v>
      </c>
      <c r="EI157" s="78">
        <v>3</v>
      </c>
      <c r="EJ157" s="78">
        <v>6</v>
      </c>
      <c r="EK157" s="78">
        <v>3</v>
      </c>
      <c r="EL157" s="78">
        <v>4</v>
      </c>
      <c r="EM157" s="78">
        <v>3</v>
      </c>
      <c r="EN157" s="78">
        <v>4</v>
      </c>
      <c r="EO157" s="78">
        <v>6</v>
      </c>
      <c r="EP157" s="78">
        <v>4</v>
      </c>
      <c r="EQ157" s="78">
        <v>4</v>
      </c>
      <c r="ER157" s="78">
        <v>3</v>
      </c>
      <c r="ES157" s="78">
        <v>4</v>
      </c>
      <c r="ET157" s="78">
        <v>5</v>
      </c>
      <c r="EU157" s="78">
        <v>3</v>
      </c>
      <c r="EV157" s="78">
        <v>4</v>
      </c>
      <c r="EW157" s="78">
        <v>5</v>
      </c>
      <c r="EX157" s="78">
        <v>3</v>
      </c>
      <c r="EY157" s="78">
        <v>5</v>
      </c>
      <c r="EZ157" s="78">
        <v>3</v>
      </c>
      <c r="FA157" s="78">
        <v>3</v>
      </c>
      <c r="FB157" s="78">
        <v>3</v>
      </c>
      <c r="FC157" s="78">
        <v>4</v>
      </c>
      <c r="FD157" s="78">
        <v>3</v>
      </c>
      <c r="FE157" s="78">
        <v>3</v>
      </c>
      <c r="FF157" s="78">
        <v>4</v>
      </c>
      <c r="FG157" s="78">
        <v>6</v>
      </c>
      <c r="FH157" s="78">
        <v>5</v>
      </c>
      <c r="FI157" s="78">
        <v>6</v>
      </c>
      <c r="FJ157" s="78">
        <v>4</v>
      </c>
    </row>
    <row r="158" spans="1:185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813</v>
      </c>
      <c r="AH158" s="2" t="s">
        <v>813</v>
      </c>
      <c r="AI158" s="2" t="s">
        <v>813</v>
      </c>
      <c r="AJ158" s="2" t="s">
        <v>813</v>
      </c>
      <c r="AK158" s="2" t="s">
        <v>813</v>
      </c>
      <c r="AL158" s="2">
        <v>68</v>
      </c>
      <c r="AM158" s="2">
        <v>0</v>
      </c>
      <c r="AP158" s="2">
        <v>10000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V158" s="78"/>
      <c r="DW158" s="78"/>
      <c r="DX158" s="2"/>
    </row>
    <row r="159" spans="1:185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813</v>
      </c>
      <c r="AH159" s="2" t="s">
        <v>813</v>
      </c>
      <c r="AI159" s="2" t="s">
        <v>813</v>
      </c>
      <c r="AJ159" s="2" t="s">
        <v>813</v>
      </c>
      <c r="AK159" s="2" t="s">
        <v>813</v>
      </c>
      <c r="AL159" s="2">
        <v>68</v>
      </c>
      <c r="AM159" s="2">
        <v>0</v>
      </c>
      <c r="AP159" s="2">
        <v>10000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V159" s="78"/>
      <c r="DW159" s="2"/>
      <c r="DX159" s="2"/>
    </row>
    <row r="160" spans="1:185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813</v>
      </c>
      <c r="AH160" s="2" t="s">
        <v>813</v>
      </c>
      <c r="AI160" s="2" t="s">
        <v>813</v>
      </c>
      <c r="AJ160" s="2" t="s">
        <v>813</v>
      </c>
      <c r="AK160" s="2" t="s">
        <v>813</v>
      </c>
      <c r="AL160" s="2">
        <v>68</v>
      </c>
      <c r="AM160" s="2">
        <v>0</v>
      </c>
      <c r="AP160" s="2">
        <v>10000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V160" s="78"/>
      <c r="DW160" s="2"/>
      <c r="DX160" s="2"/>
    </row>
    <row r="161" spans="2:128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813</v>
      </c>
      <c r="AH161" s="2" t="s">
        <v>813</v>
      </c>
      <c r="AI161" s="2" t="s">
        <v>813</v>
      </c>
      <c r="AJ161" s="2" t="s">
        <v>813</v>
      </c>
      <c r="AK161" s="2" t="s">
        <v>813</v>
      </c>
      <c r="AL161" s="2">
        <v>68</v>
      </c>
      <c r="AM161" s="2">
        <v>0</v>
      </c>
      <c r="AP161" s="2">
        <v>10000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V161" s="78"/>
      <c r="DW161" s="78"/>
      <c r="DX161" s="2"/>
    </row>
    <row r="162" spans="2:128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813</v>
      </c>
      <c r="AH162" s="2" t="s">
        <v>813</v>
      </c>
      <c r="AI162" s="2" t="s">
        <v>813</v>
      </c>
      <c r="AJ162" s="2" t="s">
        <v>813</v>
      </c>
      <c r="AK162" s="2" t="s">
        <v>813</v>
      </c>
      <c r="AL162" s="2">
        <v>68</v>
      </c>
      <c r="AM162" s="2">
        <v>0</v>
      </c>
      <c r="AP162" s="2">
        <v>10000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V162" s="78"/>
      <c r="DW162" s="78"/>
      <c r="DX162" s="2"/>
    </row>
    <row r="163" spans="2:128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813</v>
      </c>
      <c r="AH163" s="2" t="s">
        <v>813</v>
      </c>
      <c r="AI163" s="2" t="s">
        <v>813</v>
      </c>
      <c r="AJ163" s="2" t="s">
        <v>813</v>
      </c>
      <c r="AK163" s="2" t="s">
        <v>813</v>
      </c>
      <c r="AL163" s="2">
        <v>68</v>
      </c>
      <c r="AM163" s="2">
        <v>0</v>
      </c>
      <c r="AP163" s="2">
        <v>10000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V163" s="78"/>
      <c r="DW163" s="78"/>
      <c r="DX163" s="2"/>
    </row>
    <row r="164" spans="2:128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813</v>
      </c>
      <c r="AH164" s="2" t="s">
        <v>813</v>
      </c>
      <c r="AI164" s="2" t="s">
        <v>813</v>
      </c>
      <c r="AJ164" s="2" t="s">
        <v>813</v>
      </c>
      <c r="AK164" s="2" t="s">
        <v>813</v>
      </c>
      <c r="AL164" s="2">
        <v>68</v>
      </c>
      <c r="AM164" s="2">
        <v>0</v>
      </c>
      <c r="AP164" s="2">
        <v>10000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V164" s="78"/>
      <c r="DW164" s="78"/>
      <c r="DX164" s="2"/>
    </row>
    <row r="165" spans="2:128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813</v>
      </c>
      <c r="AH165" s="2" t="s">
        <v>813</v>
      </c>
      <c r="AI165" s="2" t="s">
        <v>813</v>
      </c>
      <c r="AJ165" s="2" t="s">
        <v>813</v>
      </c>
      <c r="AK165" s="2" t="s">
        <v>813</v>
      </c>
      <c r="AL165" s="2">
        <v>68</v>
      </c>
      <c r="AM165" s="2">
        <v>0</v>
      </c>
      <c r="AP165" s="2">
        <v>10000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V165" s="78"/>
      <c r="DW165" s="2"/>
      <c r="DX165" s="2"/>
    </row>
    <row r="166" spans="2:128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813</v>
      </c>
      <c r="AH166" s="2" t="s">
        <v>813</v>
      </c>
      <c r="AI166" s="2" t="s">
        <v>813</v>
      </c>
      <c r="AJ166" s="2" t="s">
        <v>813</v>
      </c>
      <c r="AK166" s="2" t="s">
        <v>813</v>
      </c>
      <c r="AL166" s="2">
        <v>68</v>
      </c>
      <c r="AM166" s="2">
        <v>0</v>
      </c>
      <c r="AP166" s="2">
        <v>10000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V166" s="78"/>
      <c r="DW166" s="2"/>
      <c r="DX166" s="2"/>
    </row>
    <row r="167" spans="2:128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813</v>
      </c>
      <c r="AH167" s="2" t="s">
        <v>813</v>
      </c>
      <c r="AI167" s="2" t="s">
        <v>813</v>
      </c>
      <c r="AJ167" s="2" t="s">
        <v>813</v>
      </c>
      <c r="AK167" s="2" t="s">
        <v>813</v>
      </c>
      <c r="AL167" s="2">
        <v>68</v>
      </c>
      <c r="AM167" s="2">
        <v>0</v>
      </c>
      <c r="AP167" s="2">
        <v>10000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V167" s="78"/>
      <c r="DW167" s="2"/>
      <c r="DX167" s="2"/>
    </row>
    <row r="168" spans="2:128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813</v>
      </c>
      <c r="AH168" s="2" t="s">
        <v>813</v>
      </c>
      <c r="AI168" s="2" t="s">
        <v>813</v>
      </c>
      <c r="AJ168" s="2" t="s">
        <v>813</v>
      </c>
      <c r="AK168" s="2" t="s">
        <v>813</v>
      </c>
      <c r="AL168" s="2">
        <v>68</v>
      </c>
      <c r="AM168" s="2">
        <v>0</v>
      </c>
      <c r="AP168" s="2">
        <v>10000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V168" s="78"/>
      <c r="DW168" s="78"/>
      <c r="DX168" s="2"/>
    </row>
    <row r="169" spans="2:128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813</v>
      </c>
      <c r="AH169" s="2" t="s">
        <v>813</v>
      </c>
      <c r="AI169" s="2" t="s">
        <v>813</v>
      </c>
      <c r="AJ169" s="2" t="s">
        <v>813</v>
      </c>
      <c r="AK169" s="2" t="s">
        <v>813</v>
      </c>
      <c r="AL169" s="2">
        <v>68</v>
      </c>
      <c r="AM169" s="2">
        <v>0</v>
      </c>
      <c r="AP169" s="2">
        <v>10000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V169" s="78"/>
      <c r="DW169" s="78"/>
      <c r="DX169" s="2"/>
    </row>
    <row r="170" spans="2:128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813</v>
      </c>
      <c r="AH170" s="2" t="s">
        <v>813</v>
      </c>
      <c r="AI170" s="2" t="s">
        <v>813</v>
      </c>
      <c r="AJ170" s="2" t="s">
        <v>813</v>
      </c>
      <c r="AK170" s="2" t="s">
        <v>813</v>
      </c>
      <c r="AL170" s="2">
        <v>68</v>
      </c>
      <c r="AM170" s="2">
        <v>0</v>
      </c>
      <c r="AP170" s="2">
        <v>10000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V170" s="78"/>
      <c r="DW170" s="78"/>
      <c r="DX170" s="2"/>
    </row>
    <row r="171" spans="2:128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813</v>
      </c>
      <c r="AH171" s="2" t="s">
        <v>813</v>
      </c>
      <c r="AI171" s="2" t="s">
        <v>813</v>
      </c>
      <c r="AJ171" s="2" t="s">
        <v>813</v>
      </c>
      <c r="AK171" s="2" t="s">
        <v>813</v>
      </c>
      <c r="AL171" s="78">
        <v>68</v>
      </c>
      <c r="AM171" s="78">
        <v>0</v>
      </c>
      <c r="AP171" s="78">
        <v>10000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X171" s="2"/>
    </row>
    <row r="172" spans="2:128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813</v>
      </c>
      <c r="AH172" s="2" t="s">
        <v>813</v>
      </c>
      <c r="AI172" s="2" t="s">
        <v>813</v>
      </c>
      <c r="AJ172" s="2" t="s">
        <v>813</v>
      </c>
      <c r="AK172" s="2" t="s">
        <v>813</v>
      </c>
      <c r="AL172" s="78">
        <v>68</v>
      </c>
      <c r="AM172" s="78">
        <v>0</v>
      </c>
      <c r="AP172" s="78">
        <v>10000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X172" s="2"/>
    </row>
    <row r="173" spans="2:128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813</v>
      </c>
      <c r="AH173" s="2" t="s">
        <v>813</v>
      </c>
      <c r="AI173" s="2" t="s">
        <v>813</v>
      </c>
      <c r="AJ173" s="2" t="s">
        <v>813</v>
      </c>
      <c r="AK173" s="2" t="s">
        <v>813</v>
      </c>
      <c r="AL173" s="78">
        <v>68</v>
      </c>
      <c r="AM173" s="78">
        <v>0</v>
      </c>
      <c r="AP173" s="78">
        <v>10000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X173" s="2"/>
    </row>
    <row r="174" spans="2:128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813</v>
      </c>
      <c r="AH174" s="2" t="s">
        <v>813</v>
      </c>
      <c r="AI174" s="2" t="s">
        <v>813</v>
      </c>
      <c r="AJ174" s="2" t="s">
        <v>813</v>
      </c>
      <c r="AK174" s="2" t="s">
        <v>813</v>
      </c>
      <c r="AL174" s="78">
        <v>68</v>
      </c>
      <c r="AM174" s="78">
        <v>0</v>
      </c>
      <c r="AP174" s="78">
        <v>10000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X174" s="2"/>
    </row>
    <row r="175" spans="2:128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813</v>
      </c>
      <c r="AH175" s="2" t="s">
        <v>813</v>
      </c>
      <c r="AI175" s="2" t="s">
        <v>813</v>
      </c>
      <c r="AJ175" s="2" t="s">
        <v>813</v>
      </c>
      <c r="AK175" s="2" t="s">
        <v>813</v>
      </c>
      <c r="AL175" s="78">
        <v>68</v>
      </c>
      <c r="AM175" s="78">
        <v>0</v>
      </c>
      <c r="AP175" s="78">
        <v>10000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128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813</v>
      </c>
      <c r="AH176" s="2" t="s">
        <v>813</v>
      </c>
      <c r="AI176" s="2" t="s">
        <v>813</v>
      </c>
      <c r="AJ176" s="2" t="s">
        <v>813</v>
      </c>
      <c r="AK176" s="2" t="s">
        <v>813</v>
      </c>
      <c r="AL176" s="78">
        <v>68</v>
      </c>
      <c r="AM176" s="78">
        <v>0</v>
      </c>
      <c r="AP176" s="78">
        <v>10000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813</v>
      </c>
      <c r="AH177" s="2" t="s">
        <v>813</v>
      </c>
      <c r="AI177" s="2" t="s">
        <v>813</v>
      </c>
      <c r="AJ177" s="2" t="s">
        <v>813</v>
      </c>
      <c r="AK177" s="2" t="s">
        <v>813</v>
      </c>
      <c r="AL177" s="78">
        <v>68</v>
      </c>
      <c r="AM177" s="78">
        <v>0</v>
      </c>
      <c r="AP177" s="78">
        <v>10000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813</v>
      </c>
      <c r="AH178" s="2" t="s">
        <v>813</v>
      </c>
      <c r="AI178" s="2" t="s">
        <v>813</v>
      </c>
      <c r="AJ178" s="2" t="s">
        <v>813</v>
      </c>
      <c r="AK178" s="2" t="s">
        <v>813</v>
      </c>
      <c r="AL178" s="78">
        <v>68</v>
      </c>
      <c r="AM178" s="78">
        <v>0</v>
      </c>
      <c r="AP178" s="78">
        <v>10000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813</v>
      </c>
      <c r="AH179" s="2" t="s">
        <v>813</v>
      </c>
      <c r="AI179" s="2" t="s">
        <v>813</v>
      </c>
      <c r="AJ179" s="2" t="s">
        <v>813</v>
      </c>
      <c r="AK179" s="2" t="s">
        <v>813</v>
      </c>
      <c r="AL179" s="78">
        <v>68</v>
      </c>
      <c r="AM179" s="78">
        <v>0</v>
      </c>
      <c r="AP179" s="78">
        <v>10000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813</v>
      </c>
      <c r="AH180" s="2" t="s">
        <v>813</v>
      </c>
      <c r="AI180" s="2" t="s">
        <v>813</v>
      </c>
      <c r="AJ180" s="2" t="s">
        <v>813</v>
      </c>
      <c r="AK180" s="2" t="s">
        <v>813</v>
      </c>
      <c r="AL180" s="78">
        <v>68</v>
      </c>
      <c r="AM180" s="78">
        <v>0</v>
      </c>
      <c r="AP180" s="78">
        <v>10000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813</v>
      </c>
      <c r="AH181" s="2" t="s">
        <v>813</v>
      </c>
      <c r="AI181" s="2" t="s">
        <v>813</v>
      </c>
      <c r="AJ181" s="2" t="s">
        <v>813</v>
      </c>
      <c r="AK181" s="2" t="s">
        <v>813</v>
      </c>
      <c r="AL181" s="78">
        <v>68</v>
      </c>
      <c r="AM181" s="78">
        <v>0</v>
      </c>
      <c r="AP181" s="78">
        <v>10000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813</v>
      </c>
      <c r="AH182" s="2" t="s">
        <v>813</v>
      </c>
      <c r="AI182" s="2" t="s">
        <v>813</v>
      </c>
      <c r="AJ182" s="2" t="s">
        <v>813</v>
      </c>
      <c r="AK182" s="2" t="s">
        <v>813</v>
      </c>
      <c r="AL182" s="78">
        <v>68</v>
      </c>
      <c r="AM182" s="78">
        <v>0</v>
      </c>
      <c r="AP182" s="78">
        <v>10000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813</v>
      </c>
      <c r="AH183" s="2" t="s">
        <v>813</v>
      </c>
      <c r="AI183" s="2" t="s">
        <v>813</v>
      </c>
      <c r="AJ183" s="2" t="s">
        <v>813</v>
      </c>
      <c r="AK183" s="2" t="s">
        <v>813</v>
      </c>
      <c r="AL183" s="78">
        <v>68</v>
      </c>
      <c r="AM183" s="78">
        <v>0</v>
      </c>
      <c r="AP183" s="78">
        <v>10000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813</v>
      </c>
      <c r="AH184" s="2" t="s">
        <v>813</v>
      </c>
      <c r="AI184" s="2" t="s">
        <v>813</v>
      </c>
      <c r="AJ184" s="2" t="s">
        <v>813</v>
      </c>
      <c r="AK184" s="2" t="s">
        <v>813</v>
      </c>
      <c r="AL184" s="78">
        <v>68</v>
      </c>
      <c r="AM184" s="78">
        <v>0</v>
      </c>
      <c r="AP184" s="78">
        <v>10000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813</v>
      </c>
      <c r="AH185" s="2" t="s">
        <v>813</v>
      </c>
      <c r="AI185" s="2" t="s">
        <v>813</v>
      </c>
      <c r="AJ185" s="2" t="s">
        <v>813</v>
      </c>
      <c r="AK185" s="2" t="s">
        <v>813</v>
      </c>
      <c r="AL185" s="78">
        <v>68</v>
      </c>
      <c r="AM185" s="78">
        <v>0</v>
      </c>
      <c r="AP185" s="78">
        <v>10000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813</v>
      </c>
      <c r="AH186" s="2" t="s">
        <v>813</v>
      </c>
      <c r="AI186" s="2" t="s">
        <v>813</v>
      </c>
      <c r="AJ186" s="2" t="s">
        <v>813</v>
      </c>
      <c r="AK186" s="2" t="s">
        <v>813</v>
      </c>
      <c r="AL186" s="78">
        <v>68</v>
      </c>
      <c r="AM186" s="78">
        <v>0</v>
      </c>
      <c r="AP186" s="78">
        <v>10000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813</v>
      </c>
      <c r="AH187" s="2" t="s">
        <v>813</v>
      </c>
      <c r="AI187" s="2" t="s">
        <v>813</v>
      </c>
      <c r="AJ187" s="2" t="s">
        <v>813</v>
      </c>
      <c r="AK187" s="2" t="s">
        <v>813</v>
      </c>
      <c r="AL187" s="78">
        <v>68</v>
      </c>
      <c r="AM187" s="78">
        <v>0</v>
      </c>
      <c r="AP187" s="78">
        <v>10000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813</v>
      </c>
      <c r="AH188" s="2" t="s">
        <v>813</v>
      </c>
      <c r="AI188" s="2" t="s">
        <v>813</v>
      </c>
      <c r="AJ188" s="2" t="s">
        <v>813</v>
      </c>
      <c r="AK188" s="2" t="s">
        <v>813</v>
      </c>
      <c r="AL188" s="78">
        <v>68</v>
      </c>
      <c r="AM188" s="78">
        <v>0</v>
      </c>
      <c r="AP188" s="78">
        <v>10000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813</v>
      </c>
      <c r="AH189" s="2" t="s">
        <v>813</v>
      </c>
      <c r="AI189" s="2" t="s">
        <v>813</v>
      </c>
      <c r="AJ189" s="2" t="s">
        <v>813</v>
      </c>
      <c r="AK189" s="2" t="s">
        <v>813</v>
      </c>
      <c r="AL189" s="78">
        <v>68</v>
      </c>
      <c r="AM189" s="78">
        <v>0</v>
      </c>
      <c r="AP189" s="78">
        <v>10000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813</v>
      </c>
      <c r="AH190" s="2" t="s">
        <v>813</v>
      </c>
      <c r="AI190" s="2" t="s">
        <v>813</v>
      </c>
      <c r="AJ190" s="2" t="s">
        <v>813</v>
      </c>
      <c r="AK190" s="2" t="s">
        <v>813</v>
      </c>
      <c r="AL190" s="78">
        <v>68</v>
      </c>
      <c r="AM190" s="78">
        <v>0</v>
      </c>
      <c r="AP190" s="78">
        <v>10000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1"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D90" sqref="D90"/>
    </sheetView>
  </sheetViews>
  <sheetFormatPr baseColWidth="10" defaultColWidth="11.42578125" defaultRowHeight="15" x14ac:dyDescent="0.25"/>
  <cols>
    <col min="1" max="1" width="51.42578125" style="299" customWidth="1"/>
    <col min="2" max="2" width="11.42578125" style="299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7" t="s">
        <v>66</v>
      </c>
      <c r="B1" s="287" t="s">
        <v>245</v>
      </c>
      <c r="C1" s="32" t="s">
        <v>39</v>
      </c>
      <c r="D1" s="32" t="s">
        <v>246</v>
      </c>
      <c r="E1" s="32" t="s">
        <v>247</v>
      </c>
      <c r="F1" s="32" t="s">
        <v>248</v>
      </c>
      <c r="G1" s="32" t="s">
        <v>249</v>
      </c>
      <c r="H1" s="32" t="s">
        <v>250</v>
      </c>
      <c r="I1" s="32" t="s">
        <v>251</v>
      </c>
      <c r="J1" s="32" t="s">
        <v>252</v>
      </c>
      <c r="L1" s="32" t="s">
        <v>253</v>
      </c>
      <c r="M1" s="32" t="s">
        <v>254</v>
      </c>
      <c r="N1" s="32" t="s">
        <v>255</v>
      </c>
      <c r="O1" s="32" t="s">
        <v>256</v>
      </c>
      <c r="P1" s="32" t="s">
        <v>257</v>
      </c>
    </row>
    <row r="2" spans="1:16" s="290" customFormat="1" x14ac:dyDescent="0.25">
      <c r="A2" s="288" t="s">
        <v>258</v>
      </c>
      <c r="B2" s="289"/>
      <c r="H2" s="290">
        <v>2</v>
      </c>
      <c r="L2" s="290" t="s">
        <v>693</v>
      </c>
      <c r="M2" s="290" t="s">
        <v>259</v>
      </c>
      <c r="N2" s="290" t="s">
        <v>260</v>
      </c>
      <c r="O2" s="65">
        <v>1</v>
      </c>
      <c r="P2" s="65" t="s">
        <v>692</v>
      </c>
    </row>
    <row r="3" spans="1:16" s="318" customFormat="1" x14ac:dyDescent="0.25">
      <c r="A3" s="291" t="s">
        <v>261</v>
      </c>
      <c r="B3" s="292"/>
      <c r="H3" s="318">
        <v>0</v>
      </c>
      <c r="M3" s="318" t="s">
        <v>259</v>
      </c>
      <c r="N3" s="318" t="s">
        <v>260</v>
      </c>
      <c r="O3" s="78">
        <v>1</v>
      </c>
      <c r="P3" s="78"/>
    </row>
    <row r="4" spans="1:16" s="318" customFormat="1" x14ac:dyDescent="0.25">
      <c r="A4" s="291" t="s">
        <v>262</v>
      </c>
      <c r="B4" s="292"/>
      <c r="H4" s="318">
        <v>0</v>
      </c>
      <c r="M4" s="318" t="s">
        <v>259</v>
      </c>
      <c r="N4" s="318" t="s">
        <v>260</v>
      </c>
      <c r="O4" s="78">
        <v>1</v>
      </c>
      <c r="P4" s="78"/>
    </row>
    <row r="5" spans="1:16" s="65" customFormat="1" x14ac:dyDescent="0.25">
      <c r="A5" s="289" t="s">
        <v>313</v>
      </c>
      <c r="B5" s="289"/>
      <c r="D5" s="65">
        <v>54</v>
      </c>
      <c r="H5" s="65">
        <v>2</v>
      </c>
      <c r="L5" s="65" t="s">
        <v>695</v>
      </c>
      <c r="M5" s="65" t="s">
        <v>259</v>
      </c>
      <c r="N5" s="65" t="s">
        <v>260</v>
      </c>
      <c r="O5" s="65">
        <v>2</v>
      </c>
      <c r="P5" s="65" t="s">
        <v>694</v>
      </c>
    </row>
    <row r="6" spans="1:16" s="78" customFormat="1" x14ac:dyDescent="0.25">
      <c r="A6" s="291" t="s">
        <v>299</v>
      </c>
      <c r="B6" s="292"/>
      <c r="D6" s="78">
        <v>19</v>
      </c>
      <c r="H6" s="78">
        <v>1</v>
      </c>
      <c r="L6" s="78" t="s">
        <v>697</v>
      </c>
      <c r="M6" s="78" t="s">
        <v>259</v>
      </c>
      <c r="N6" s="78" t="s">
        <v>260</v>
      </c>
      <c r="O6" s="78">
        <v>3</v>
      </c>
      <c r="P6" s="78" t="s">
        <v>696</v>
      </c>
    </row>
    <row r="7" spans="1:16" s="78" customFormat="1" x14ac:dyDescent="0.25">
      <c r="A7" s="291" t="s">
        <v>300</v>
      </c>
      <c r="B7" s="292"/>
      <c r="D7" s="78">
        <v>9</v>
      </c>
      <c r="H7" s="78">
        <v>2</v>
      </c>
      <c r="M7" s="78" t="s">
        <v>259</v>
      </c>
      <c r="N7" s="78" t="s">
        <v>260</v>
      </c>
      <c r="O7" s="78">
        <v>4</v>
      </c>
      <c r="P7" s="78" t="s">
        <v>698</v>
      </c>
    </row>
    <row r="8" spans="1:16" s="65" customFormat="1" ht="15" customHeight="1" x14ac:dyDescent="0.25">
      <c r="A8" s="290" t="s">
        <v>263</v>
      </c>
      <c r="B8" s="295"/>
      <c r="C8" s="65">
        <v>1</v>
      </c>
      <c r="D8" s="65">
        <v>3</v>
      </c>
      <c r="H8" s="65">
        <v>-0.89999999999999991</v>
      </c>
      <c r="M8" s="65" t="s">
        <v>259</v>
      </c>
      <c r="N8" s="65" t="s">
        <v>260</v>
      </c>
      <c r="O8" s="65">
        <v>4</v>
      </c>
    </row>
    <row r="9" spans="1:16" s="65" customFormat="1" x14ac:dyDescent="0.25">
      <c r="A9" s="290" t="s">
        <v>263</v>
      </c>
      <c r="B9" s="295"/>
      <c r="C9" s="65">
        <v>2</v>
      </c>
      <c r="D9" s="65">
        <v>3</v>
      </c>
      <c r="H9" s="65">
        <v>-0.79999999999999982</v>
      </c>
      <c r="M9" s="65" t="s">
        <v>259</v>
      </c>
      <c r="N9" s="65" t="s">
        <v>260</v>
      </c>
      <c r="O9" s="65">
        <v>4</v>
      </c>
    </row>
    <row r="10" spans="1:16" s="65" customFormat="1" x14ac:dyDescent="0.25">
      <c r="A10" s="290" t="s">
        <v>263</v>
      </c>
      <c r="B10" s="295"/>
      <c r="C10" s="65">
        <v>3</v>
      </c>
      <c r="D10" s="65">
        <v>3</v>
      </c>
      <c r="H10" s="65">
        <v>-0.60000000000000009</v>
      </c>
      <c r="M10" s="65" t="s">
        <v>259</v>
      </c>
      <c r="N10" s="65" t="s">
        <v>260</v>
      </c>
      <c r="O10" s="65">
        <v>4</v>
      </c>
    </row>
    <row r="11" spans="1:16" s="65" customFormat="1" x14ac:dyDescent="0.25">
      <c r="A11" s="290" t="s">
        <v>263</v>
      </c>
      <c r="B11" s="295"/>
      <c r="C11" s="65">
        <v>4</v>
      </c>
      <c r="D11" s="65">
        <v>3</v>
      </c>
      <c r="H11" s="65">
        <v>-0.60000000000000009</v>
      </c>
      <c r="M11" s="65" t="s">
        <v>259</v>
      </c>
      <c r="N11" s="65" t="s">
        <v>260</v>
      </c>
      <c r="O11" s="65">
        <v>4</v>
      </c>
    </row>
    <row r="12" spans="1:16" s="65" customFormat="1" x14ac:dyDescent="0.25">
      <c r="A12" s="290" t="s">
        <v>263</v>
      </c>
      <c r="B12" s="295"/>
      <c r="C12" s="65">
        <v>5</v>
      </c>
      <c r="D12" s="65">
        <v>3</v>
      </c>
      <c r="H12" s="65">
        <v>-0.5</v>
      </c>
      <c r="M12" s="65" t="s">
        <v>259</v>
      </c>
      <c r="N12" s="65" t="s">
        <v>260</v>
      </c>
      <c r="O12" s="65">
        <v>4</v>
      </c>
    </row>
    <row r="13" spans="1:16" s="65" customFormat="1" x14ac:dyDescent="0.25">
      <c r="A13" s="290" t="s">
        <v>263</v>
      </c>
      <c r="B13" s="295"/>
      <c r="C13" s="65">
        <v>6</v>
      </c>
      <c r="D13" s="65">
        <v>3</v>
      </c>
      <c r="H13" s="65">
        <v>-0.60000000000000009</v>
      </c>
      <c r="M13" s="65" t="s">
        <v>259</v>
      </c>
      <c r="N13" s="65" t="s">
        <v>260</v>
      </c>
      <c r="O13" s="65">
        <v>4</v>
      </c>
    </row>
    <row r="14" spans="1:16" s="65" customFormat="1" x14ac:dyDescent="0.25">
      <c r="A14" s="290" t="s">
        <v>263</v>
      </c>
      <c r="B14" s="295"/>
      <c r="C14" s="65">
        <v>7</v>
      </c>
      <c r="D14" s="65">
        <v>3</v>
      </c>
      <c r="H14" s="65">
        <v>-0.20000000000000018</v>
      </c>
      <c r="M14" s="65" t="s">
        <v>259</v>
      </c>
      <c r="N14" s="65" t="s">
        <v>260</v>
      </c>
      <c r="O14" s="65">
        <v>4</v>
      </c>
    </row>
    <row r="15" spans="1:16" s="65" customFormat="1" x14ac:dyDescent="0.25">
      <c r="A15" s="290" t="s">
        <v>263</v>
      </c>
      <c r="B15" s="295"/>
      <c r="C15" s="65">
        <v>8</v>
      </c>
      <c r="D15" s="65">
        <v>3</v>
      </c>
      <c r="H15" s="65">
        <v>-0.5</v>
      </c>
      <c r="M15" s="65" t="s">
        <v>259</v>
      </c>
      <c r="N15" s="65" t="s">
        <v>260</v>
      </c>
      <c r="O15" s="65">
        <v>4</v>
      </c>
    </row>
    <row r="16" spans="1:16" s="65" customFormat="1" x14ac:dyDescent="0.25">
      <c r="A16" s="290" t="s">
        <v>263</v>
      </c>
      <c r="B16" s="295"/>
      <c r="C16" s="65">
        <v>9</v>
      </c>
      <c r="D16" s="65">
        <v>3</v>
      </c>
      <c r="H16" s="65">
        <v>0.10000000000000009</v>
      </c>
      <c r="M16" s="65" t="s">
        <v>259</v>
      </c>
      <c r="N16" s="65" t="s">
        <v>260</v>
      </c>
      <c r="O16" s="65">
        <v>5</v>
      </c>
      <c r="P16" s="65" t="s">
        <v>699</v>
      </c>
    </row>
    <row r="17" spans="1:15" s="65" customFormat="1" x14ac:dyDescent="0.25">
      <c r="A17" s="290" t="s">
        <v>263</v>
      </c>
      <c r="B17" s="295"/>
      <c r="C17" s="65">
        <v>10</v>
      </c>
      <c r="D17" s="65">
        <v>3</v>
      </c>
      <c r="H17" s="65">
        <v>-0.29999999999999982</v>
      </c>
      <c r="M17" s="65" t="s">
        <v>259</v>
      </c>
      <c r="N17" s="65" t="s">
        <v>260</v>
      </c>
      <c r="O17" s="65">
        <v>5</v>
      </c>
    </row>
    <row r="18" spans="1:15" s="65" customFormat="1" x14ac:dyDescent="0.25">
      <c r="A18" s="290" t="s">
        <v>263</v>
      </c>
      <c r="B18" s="295"/>
      <c r="C18" s="65">
        <v>11</v>
      </c>
      <c r="D18" s="65">
        <v>3</v>
      </c>
      <c r="H18" s="65">
        <v>-0.30000000000000027</v>
      </c>
      <c r="M18" s="65" t="s">
        <v>259</v>
      </c>
      <c r="N18" s="65" t="s">
        <v>260</v>
      </c>
      <c r="O18" s="65">
        <v>5</v>
      </c>
    </row>
    <row r="19" spans="1:15" s="65" customFormat="1" x14ac:dyDescent="0.25">
      <c r="A19" s="290" t="s">
        <v>263</v>
      </c>
      <c r="B19" s="295"/>
      <c r="C19" s="65">
        <v>12</v>
      </c>
      <c r="D19" s="65">
        <v>4</v>
      </c>
      <c r="H19" s="65">
        <v>-0.80000000000000027</v>
      </c>
      <c r="M19" s="65" t="s">
        <v>259</v>
      </c>
      <c r="N19" s="65" t="s">
        <v>260</v>
      </c>
      <c r="O19" s="65">
        <v>5</v>
      </c>
    </row>
    <row r="20" spans="1:15" s="65" customFormat="1" x14ac:dyDescent="0.25">
      <c r="A20" s="290" t="s">
        <v>263</v>
      </c>
      <c r="B20" s="295"/>
      <c r="C20" s="65">
        <v>13</v>
      </c>
      <c r="D20" s="65">
        <v>3</v>
      </c>
      <c r="H20" s="65">
        <v>-0.5</v>
      </c>
      <c r="M20" s="65" t="s">
        <v>259</v>
      </c>
      <c r="N20" s="65" t="s">
        <v>260</v>
      </c>
      <c r="O20" s="65">
        <v>5</v>
      </c>
    </row>
    <row r="21" spans="1:15" s="65" customFormat="1" x14ac:dyDescent="0.25">
      <c r="A21" s="290" t="s">
        <v>263</v>
      </c>
      <c r="B21" s="295"/>
      <c r="C21" s="65">
        <v>14</v>
      </c>
      <c r="D21" s="65">
        <v>3</v>
      </c>
      <c r="H21" s="65">
        <v>-0.39999999999999991</v>
      </c>
      <c r="M21" s="65" t="s">
        <v>259</v>
      </c>
      <c r="N21" s="65" t="s">
        <v>260</v>
      </c>
      <c r="O21" s="65">
        <v>5</v>
      </c>
    </row>
    <row r="22" spans="1:15" s="65" customFormat="1" x14ac:dyDescent="0.25">
      <c r="A22" s="290" t="s">
        <v>263</v>
      </c>
      <c r="B22" s="295"/>
      <c r="C22" s="65">
        <v>15</v>
      </c>
      <c r="D22" s="65">
        <v>3</v>
      </c>
      <c r="H22" s="65">
        <v>-0.70000000000000018</v>
      </c>
      <c r="M22" s="65" t="s">
        <v>259</v>
      </c>
      <c r="N22" s="65" t="s">
        <v>260</v>
      </c>
      <c r="O22" s="65">
        <v>5</v>
      </c>
    </row>
    <row r="23" spans="1:15" s="65" customFormat="1" x14ac:dyDescent="0.25">
      <c r="A23" s="290" t="s">
        <v>263</v>
      </c>
      <c r="B23" s="295"/>
      <c r="C23" s="65">
        <v>16</v>
      </c>
      <c r="D23" s="65">
        <v>3</v>
      </c>
      <c r="H23" s="65">
        <v>0</v>
      </c>
      <c r="M23" s="65" t="s">
        <v>259</v>
      </c>
      <c r="N23" s="65" t="s">
        <v>260</v>
      </c>
      <c r="O23" s="65">
        <v>5</v>
      </c>
    </row>
    <row r="24" spans="1:15" s="65" customFormat="1" x14ac:dyDescent="0.25">
      <c r="A24" s="290" t="s">
        <v>263</v>
      </c>
      <c r="B24" s="295"/>
      <c r="C24" s="65">
        <v>17</v>
      </c>
      <c r="D24" s="65">
        <v>4</v>
      </c>
      <c r="H24" s="65">
        <v>0</v>
      </c>
      <c r="M24" s="65" t="s">
        <v>259</v>
      </c>
      <c r="N24" s="65" t="s">
        <v>260</v>
      </c>
      <c r="O24" s="65">
        <v>5</v>
      </c>
    </row>
    <row r="25" spans="1:15" s="65" customFormat="1" x14ac:dyDescent="0.25">
      <c r="A25" s="290" t="s">
        <v>263</v>
      </c>
      <c r="B25" s="295"/>
      <c r="C25" s="65">
        <v>18</v>
      </c>
      <c r="D25" s="65">
        <v>3</v>
      </c>
      <c r="H25" s="65">
        <v>0</v>
      </c>
      <c r="M25" s="65" t="s">
        <v>259</v>
      </c>
      <c r="N25" s="65" t="s">
        <v>260</v>
      </c>
      <c r="O25" s="65">
        <v>5</v>
      </c>
    </row>
    <row r="26" spans="1:15" s="65" customFormat="1" x14ac:dyDescent="0.25">
      <c r="A26" s="290" t="s">
        <v>263</v>
      </c>
      <c r="B26" s="295"/>
      <c r="C26" s="65">
        <v>19</v>
      </c>
      <c r="D26" s="65">
        <v>3</v>
      </c>
      <c r="H26" s="65">
        <v>0</v>
      </c>
      <c r="M26" s="65" t="s">
        <v>259</v>
      </c>
      <c r="N26" s="65" t="s">
        <v>260</v>
      </c>
      <c r="O26" s="65">
        <v>5</v>
      </c>
    </row>
    <row r="27" spans="1:15" s="65" customFormat="1" x14ac:dyDescent="0.25">
      <c r="A27" s="290" t="s">
        <v>263</v>
      </c>
      <c r="B27" s="295"/>
      <c r="C27" s="65">
        <v>20</v>
      </c>
      <c r="D27" s="65" t="s">
        <v>56</v>
      </c>
      <c r="H27" s="65">
        <v>0</v>
      </c>
      <c r="M27" s="65" t="s">
        <v>259</v>
      </c>
      <c r="N27" s="65" t="s">
        <v>260</v>
      </c>
      <c r="O27" s="65">
        <v>5</v>
      </c>
    </row>
    <row r="28" spans="1:15" s="65" customFormat="1" x14ac:dyDescent="0.25">
      <c r="A28" s="290" t="s">
        <v>263</v>
      </c>
      <c r="B28" s="295"/>
      <c r="C28" s="65">
        <v>21</v>
      </c>
      <c r="D28" s="65" t="s">
        <v>56</v>
      </c>
      <c r="H28" s="65">
        <v>0</v>
      </c>
      <c r="M28" s="65" t="s">
        <v>259</v>
      </c>
      <c r="N28" s="65" t="s">
        <v>260</v>
      </c>
      <c r="O28" s="65">
        <v>5</v>
      </c>
    </row>
    <row r="29" spans="1:15" s="65" customFormat="1" x14ac:dyDescent="0.25">
      <c r="A29" s="290" t="s">
        <v>263</v>
      </c>
      <c r="B29" s="295"/>
      <c r="C29" s="65">
        <v>22</v>
      </c>
      <c r="D29" s="65" t="s">
        <v>56</v>
      </c>
      <c r="H29" s="65">
        <v>0</v>
      </c>
      <c r="M29" s="65" t="s">
        <v>259</v>
      </c>
      <c r="N29" s="65" t="s">
        <v>260</v>
      </c>
      <c r="O29" s="65">
        <v>5</v>
      </c>
    </row>
    <row r="30" spans="1:15" s="65" customFormat="1" x14ac:dyDescent="0.25">
      <c r="A30" s="290" t="s">
        <v>263</v>
      </c>
      <c r="B30" s="295"/>
      <c r="C30" s="65">
        <v>23</v>
      </c>
      <c r="D30" s="65" t="s">
        <v>56</v>
      </c>
      <c r="H30" s="65">
        <v>0</v>
      </c>
      <c r="M30" s="65" t="s">
        <v>259</v>
      </c>
      <c r="N30" s="65" t="s">
        <v>260</v>
      </c>
      <c r="O30" s="65">
        <v>5</v>
      </c>
    </row>
    <row r="31" spans="1:15" s="65" customFormat="1" x14ac:dyDescent="0.25">
      <c r="A31" s="290" t="s">
        <v>263</v>
      </c>
      <c r="B31" s="295"/>
      <c r="C31" s="65">
        <v>24</v>
      </c>
      <c r="D31" s="65" t="s">
        <v>56</v>
      </c>
      <c r="H31" s="65">
        <v>0</v>
      </c>
      <c r="M31" s="65" t="s">
        <v>259</v>
      </c>
      <c r="N31" s="65" t="s">
        <v>260</v>
      </c>
      <c r="O31" s="65">
        <v>5</v>
      </c>
    </row>
    <row r="32" spans="1:15" s="65" customFormat="1" x14ac:dyDescent="0.25">
      <c r="A32" s="290" t="s">
        <v>263</v>
      </c>
      <c r="B32" s="295"/>
      <c r="C32" s="65">
        <v>25</v>
      </c>
      <c r="D32" s="65" t="s">
        <v>56</v>
      </c>
      <c r="H32" s="65">
        <v>0</v>
      </c>
      <c r="M32" s="65" t="s">
        <v>259</v>
      </c>
      <c r="N32" s="65" t="s">
        <v>260</v>
      </c>
      <c r="O32" s="65">
        <v>5</v>
      </c>
    </row>
    <row r="33" spans="1:16" s="65" customFormat="1" x14ac:dyDescent="0.25">
      <c r="A33" s="290" t="s">
        <v>263</v>
      </c>
      <c r="B33" s="295"/>
      <c r="C33" s="65">
        <v>26</v>
      </c>
      <c r="D33" s="65" t="s">
        <v>56</v>
      </c>
      <c r="H33" s="65">
        <v>0</v>
      </c>
      <c r="M33" s="65" t="s">
        <v>259</v>
      </c>
      <c r="N33" s="65" t="s">
        <v>260</v>
      </c>
      <c r="O33" s="65">
        <v>5</v>
      </c>
    </row>
    <row r="34" spans="1:16" s="65" customFormat="1" x14ac:dyDescent="0.25">
      <c r="A34" s="290" t="s">
        <v>263</v>
      </c>
      <c r="B34" s="295"/>
      <c r="C34" s="65">
        <v>27</v>
      </c>
      <c r="D34" s="65" t="s">
        <v>56</v>
      </c>
      <c r="H34" s="65">
        <v>0</v>
      </c>
      <c r="M34" s="65" t="s">
        <v>259</v>
      </c>
      <c r="N34" s="65" t="s">
        <v>260</v>
      </c>
      <c r="O34" s="65">
        <v>5</v>
      </c>
    </row>
    <row r="35" spans="1:16" ht="15" customHeight="1" x14ac:dyDescent="0.25">
      <c r="A35" s="293" t="s">
        <v>229</v>
      </c>
      <c r="B35" s="293">
        <v>5</v>
      </c>
      <c r="C35" s="2">
        <v>1</v>
      </c>
      <c r="D35" s="2">
        <v>3</v>
      </c>
      <c r="H35" s="2">
        <v>0</v>
      </c>
      <c r="M35" s="2" t="s">
        <v>259</v>
      </c>
      <c r="N35" s="2" t="s">
        <v>260</v>
      </c>
      <c r="O35" s="78">
        <v>5</v>
      </c>
    </row>
    <row r="36" spans="1:16" x14ac:dyDescent="0.25">
      <c r="A36" s="293" t="s">
        <v>229</v>
      </c>
      <c r="B36" s="293">
        <v>5</v>
      </c>
      <c r="C36" s="2">
        <v>2</v>
      </c>
      <c r="D36" s="2">
        <v>3</v>
      </c>
      <c r="H36" s="2">
        <v>0</v>
      </c>
      <c r="M36" s="2" t="s">
        <v>259</v>
      </c>
      <c r="N36" s="2" t="s">
        <v>260</v>
      </c>
      <c r="O36" s="78">
        <v>5</v>
      </c>
    </row>
    <row r="37" spans="1:16" x14ac:dyDescent="0.25">
      <c r="A37" s="293" t="s">
        <v>229</v>
      </c>
      <c r="B37" s="293">
        <v>5</v>
      </c>
      <c r="C37" s="2">
        <v>3</v>
      </c>
      <c r="D37" s="2">
        <v>3</v>
      </c>
      <c r="H37" s="2">
        <v>0</v>
      </c>
      <c r="M37" s="2" t="s">
        <v>259</v>
      </c>
      <c r="N37" s="2" t="s">
        <v>260</v>
      </c>
      <c r="O37" s="78">
        <v>5</v>
      </c>
    </row>
    <row r="38" spans="1:16" x14ac:dyDescent="0.25">
      <c r="A38" s="293" t="s">
        <v>229</v>
      </c>
      <c r="B38" s="293">
        <v>5</v>
      </c>
      <c r="C38" s="2">
        <v>4</v>
      </c>
      <c r="D38" s="2">
        <v>3</v>
      </c>
      <c r="H38" s="2">
        <v>0</v>
      </c>
      <c r="M38" s="2" t="s">
        <v>259</v>
      </c>
      <c r="N38" s="2" t="s">
        <v>260</v>
      </c>
      <c r="O38" s="78">
        <v>5</v>
      </c>
    </row>
    <row r="39" spans="1:16" x14ac:dyDescent="0.25">
      <c r="A39" s="293" t="s">
        <v>229</v>
      </c>
      <c r="B39" s="293">
        <v>5</v>
      </c>
      <c r="C39" s="2">
        <v>5</v>
      </c>
      <c r="D39" s="2">
        <v>3</v>
      </c>
      <c r="H39" s="2">
        <v>0</v>
      </c>
      <c r="M39" s="2" t="s">
        <v>259</v>
      </c>
      <c r="N39" s="2" t="s">
        <v>260</v>
      </c>
      <c r="O39" s="78">
        <v>5</v>
      </c>
    </row>
    <row r="40" spans="1:16" x14ac:dyDescent="0.25">
      <c r="A40" s="293" t="s">
        <v>229</v>
      </c>
      <c r="B40" s="293">
        <v>5</v>
      </c>
      <c r="C40" s="2">
        <v>6</v>
      </c>
      <c r="D40" s="2">
        <v>3</v>
      </c>
      <c r="H40" s="2">
        <v>0</v>
      </c>
      <c r="M40" s="2" t="s">
        <v>259</v>
      </c>
      <c r="N40" s="2" t="s">
        <v>260</v>
      </c>
      <c r="O40" s="78">
        <v>5</v>
      </c>
    </row>
    <row r="41" spans="1:16" x14ac:dyDescent="0.25">
      <c r="A41" s="293" t="s">
        <v>229</v>
      </c>
      <c r="B41" s="293">
        <v>5</v>
      </c>
      <c r="C41" s="2">
        <v>7</v>
      </c>
      <c r="D41" s="2">
        <v>3</v>
      </c>
      <c r="H41" s="2">
        <v>0</v>
      </c>
      <c r="M41" s="2" t="s">
        <v>259</v>
      </c>
      <c r="N41" s="2" t="s">
        <v>260</v>
      </c>
      <c r="O41" s="78">
        <v>5</v>
      </c>
    </row>
    <row r="42" spans="1:16" x14ac:dyDescent="0.25">
      <c r="A42" s="293" t="s">
        <v>229</v>
      </c>
      <c r="B42" s="293">
        <v>5</v>
      </c>
      <c r="C42" s="2">
        <v>8</v>
      </c>
      <c r="D42" s="2">
        <v>3</v>
      </c>
      <c r="H42" s="2">
        <v>0</v>
      </c>
      <c r="M42" s="2" t="s">
        <v>259</v>
      </c>
      <c r="N42" s="2" t="s">
        <v>260</v>
      </c>
      <c r="O42" s="78">
        <v>5</v>
      </c>
    </row>
    <row r="43" spans="1:16" x14ac:dyDescent="0.25">
      <c r="A43" s="293" t="s">
        <v>229</v>
      </c>
      <c r="B43" s="293">
        <v>5</v>
      </c>
      <c r="C43" s="2">
        <v>9</v>
      </c>
      <c r="D43" s="2">
        <v>3</v>
      </c>
      <c r="H43" s="2">
        <v>1</v>
      </c>
      <c r="I43" s="2">
        <v>1</v>
      </c>
      <c r="J43" s="2">
        <v>47</v>
      </c>
      <c r="L43" s="2" t="s">
        <v>701</v>
      </c>
      <c r="M43" s="2" t="s">
        <v>259</v>
      </c>
      <c r="N43" s="2" t="s">
        <v>260</v>
      </c>
      <c r="O43" s="78">
        <v>6</v>
      </c>
      <c r="P43" s="2" t="s">
        <v>700</v>
      </c>
    </row>
    <row r="44" spans="1:16" x14ac:dyDescent="0.25">
      <c r="A44" s="293" t="s">
        <v>229</v>
      </c>
      <c r="B44" s="293">
        <v>5</v>
      </c>
      <c r="C44" s="2">
        <v>10</v>
      </c>
      <c r="D44" s="2">
        <v>3</v>
      </c>
      <c r="H44" s="2">
        <v>0</v>
      </c>
      <c r="M44" s="2" t="s">
        <v>259</v>
      </c>
      <c r="N44" s="2" t="s">
        <v>260</v>
      </c>
      <c r="O44" s="78">
        <v>6</v>
      </c>
    </row>
    <row r="45" spans="1:16" x14ac:dyDescent="0.25">
      <c r="A45" s="293" t="s">
        <v>229</v>
      </c>
      <c r="B45" s="293">
        <v>5</v>
      </c>
      <c r="C45" s="2">
        <v>11</v>
      </c>
      <c r="D45" s="2">
        <v>3</v>
      </c>
      <c r="H45" s="2">
        <v>0</v>
      </c>
      <c r="M45" s="2" t="s">
        <v>259</v>
      </c>
      <c r="N45" s="2" t="s">
        <v>260</v>
      </c>
      <c r="O45" s="78">
        <v>6</v>
      </c>
    </row>
    <row r="46" spans="1:16" x14ac:dyDescent="0.25">
      <c r="A46" s="293" t="s">
        <v>229</v>
      </c>
      <c r="B46" s="293">
        <v>5</v>
      </c>
      <c r="C46" s="2">
        <v>12</v>
      </c>
      <c r="D46" s="2">
        <v>4</v>
      </c>
      <c r="H46" s="2">
        <v>0</v>
      </c>
      <c r="M46" s="2" t="s">
        <v>259</v>
      </c>
      <c r="N46" s="2" t="s">
        <v>260</v>
      </c>
      <c r="O46" s="78">
        <v>6</v>
      </c>
    </row>
    <row r="47" spans="1:16" x14ac:dyDescent="0.25">
      <c r="A47" s="293" t="s">
        <v>229</v>
      </c>
      <c r="B47" s="293">
        <v>5</v>
      </c>
      <c r="C47" s="2">
        <v>13</v>
      </c>
      <c r="D47" s="2">
        <v>3</v>
      </c>
      <c r="H47" s="2">
        <v>0</v>
      </c>
      <c r="M47" s="2" t="s">
        <v>259</v>
      </c>
      <c r="N47" s="2" t="s">
        <v>260</v>
      </c>
      <c r="O47" s="78">
        <v>6</v>
      </c>
    </row>
    <row r="48" spans="1:16" x14ac:dyDescent="0.25">
      <c r="A48" s="293" t="s">
        <v>229</v>
      </c>
      <c r="B48" s="293">
        <v>5</v>
      </c>
      <c r="C48" s="2">
        <v>14</v>
      </c>
      <c r="D48" s="2">
        <v>3</v>
      </c>
      <c r="H48" s="2">
        <v>0</v>
      </c>
      <c r="M48" s="2" t="s">
        <v>259</v>
      </c>
      <c r="N48" s="2" t="s">
        <v>260</v>
      </c>
      <c r="O48" s="78">
        <v>6</v>
      </c>
    </row>
    <row r="49" spans="1:15" x14ac:dyDescent="0.25">
      <c r="A49" s="293" t="s">
        <v>229</v>
      </c>
      <c r="B49" s="293">
        <v>5</v>
      </c>
      <c r="C49" s="2">
        <v>15</v>
      </c>
      <c r="D49" s="2">
        <v>3</v>
      </c>
      <c r="H49" s="2">
        <v>0</v>
      </c>
      <c r="M49" s="2" t="s">
        <v>259</v>
      </c>
      <c r="N49" s="2" t="s">
        <v>260</v>
      </c>
      <c r="O49" s="78">
        <v>6</v>
      </c>
    </row>
    <row r="50" spans="1:15" x14ac:dyDescent="0.25">
      <c r="A50" s="293" t="s">
        <v>229</v>
      </c>
      <c r="B50" s="293">
        <v>5</v>
      </c>
      <c r="C50" s="2">
        <v>16</v>
      </c>
      <c r="D50" s="2">
        <v>3</v>
      </c>
      <c r="H50" s="2">
        <v>0</v>
      </c>
      <c r="M50" s="2" t="s">
        <v>259</v>
      </c>
      <c r="N50" s="2" t="s">
        <v>260</v>
      </c>
      <c r="O50" s="78">
        <v>6</v>
      </c>
    </row>
    <row r="51" spans="1:15" x14ac:dyDescent="0.25">
      <c r="A51" s="293" t="s">
        <v>229</v>
      </c>
      <c r="B51" s="293">
        <v>5</v>
      </c>
      <c r="C51" s="2">
        <v>17</v>
      </c>
      <c r="D51" s="2">
        <v>4</v>
      </c>
      <c r="H51" s="2">
        <v>0</v>
      </c>
      <c r="M51" s="2" t="s">
        <v>259</v>
      </c>
      <c r="N51" s="2" t="s">
        <v>260</v>
      </c>
      <c r="O51" s="78">
        <v>6</v>
      </c>
    </row>
    <row r="52" spans="1:15" x14ac:dyDescent="0.25">
      <c r="A52" s="293" t="s">
        <v>229</v>
      </c>
      <c r="B52" s="293">
        <v>5</v>
      </c>
      <c r="C52" s="2">
        <v>18</v>
      </c>
      <c r="D52" s="2">
        <v>3</v>
      </c>
      <c r="H52" s="2">
        <v>0</v>
      </c>
      <c r="M52" s="2" t="s">
        <v>259</v>
      </c>
      <c r="N52" s="2" t="s">
        <v>260</v>
      </c>
      <c r="O52" s="78">
        <v>6</v>
      </c>
    </row>
    <row r="53" spans="1:15" x14ac:dyDescent="0.25">
      <c r="A53" s="293" t="s">
        <v>229</v>
      </c>
      <c r="B53" s="293">
        <v>5</v>
      </c>
      <c r="C53" s="2">
        <v>19</v>
      </c>
      <c r="D53" s="2">
        <v>3</v>
      </c>
      <c r="H53" s="2">
        <v>0</v>
      </c>
      <c r="M53" s="2" t="s">
        <v>259</v>
      </c>
      <c r="N53" s="2" t="s">
        <v>260</v>
      </c>
      <c r="O53" s="78">
        <v>6</v>
      </c>
    </row>
    <row r="54" spans="1:15" x14ac:dyDescent="0.25">
      <c r="A54" s="293" t="s">
        <v>229</v>
      </c>
      <c r="B54" s="293">
        <v>5</v>
      </c>
      <c r="C54" s="2">
        <v>20</v>
      </c>
      <c r="D54" s="2" t="s">
        <v>56</v>
      </c>
      <c r="H54" s="2">
        <v>0</v>
      </c>
      <c r="M54" s="2" t="s">
        <v>259</v>
      </c>
      <c r="N54" s="2" t="s">
        <v>260</v>
      </c>
      <c r="O54" s="78">
        <v>6</v>
      </c>
    </row>
    <row r="55" spans="1:15" x14ac:dyDescent="0.25">
      <c r="A55" s="293" t="s">
        <v>229</v>
      </c>
      <c r="B55" s="293">
        <v>5</v>
      </c>
      <c r="C55" s="2">
        <v>21</v>
      </c>
      <c r="D55" s="2" t="s">
        <v>56</v>
      </c>
      <c r="H55" s="2">
        <v>0</v>
      </c>
      <c r="M55" s="2" t="s">
        <v>259</v>
      </c>
      <c r="N55" s="2" t="s">
        <v>260</v>
      </c>
      <c r="O55" s="78">
        <v>6</v>
      </c>
    </row>
    <row r="56" spans="1:15" x14ac:dyDescent="0.25">
      <c r="A56" s="293" t="s">
        <v>229</v>
      </c>
      <c r="B56" s="293">
        <v>5</v>
      </c>
      <c r="C56" s="2">
        <v>22</v>
      </c>
      <c r="D56" s="2" t="s">
        <v>56</v>
      </c>
      <c r="H56" s="2">
        <v>0</v>
      </c>
      <c r="M56" s="2" t="s">
        <v>259</v>
      </c>
      <c r="N56" s="2" t="s">
        <v>260</v>
      </c>
      <c r="O56" s="78">
        <v>6</v>
      </c>
    </row>
    <row r="57" spans="1:15" x14ac:dyDescent="0.25">
      <c r="A57" s="293" t="s">
        <v>229</v>
      </c>
      <c r="B57" s="293">
        <v>5</v>
      </c>
      <c r="C57" s="2">
        <v>23</v>
      </c>
      <c r="D57" s="2" t="s">
        <v>56</v>
      </c>
      <c r="H57" s="2">
        <v>0</v>
      </c>
      <c r="M57" s="2" t="s">
        <v>259</v>
      </c>
      <c r="N57" s="2" t="s">
        <v>260</v>
      </c>
      <c r="O57" s="78">
        <v>6</v>
      </c>
    </row>
    <row r="58" spans="1:15" x14ac:dyDescent="0.25">
      <c r="A58" s="293" t="s">
        <v>229</v>
      </c>
      <c r="B58" s="293">
        <v>5</v>
      </c>
      <c r="C58" s="2">
        <v>24</v>
      </c>
      <c r="D58" s="2" t="s">
        <v>56</v>
      </c>
      <c r="H58" s="2">
        <v>0</v>
      </c>
      <c r="M58" s="2" t="s">
        <v>259</v>
      </c>
      <c r="N58" s="2" t="s">
        <v>260</v>
      </c>
      <c r="O58" s="78">
        <v>6</v>
      </c>
    </row>
    <row r="59" spans="1:15" x14ac:dyDescent="0.25">
      <c r="A59" s="293" t="s">
        <v>229</v>
      </c>
      <c r="B59" s="293">
        <v>5</v>
      </c>
      <c r="C59" s="2">
        <v>25</v>
      </c>
      <c r="D59" s="2" t="s">
        <v>56</v>
      </c>
      <c r="H59" s="2">
        <v>0</v>
      </c>
      <c r="M59" s="2" t="s">
        <v>259</v>
      </c>
      <c r="N59" s="2" t="s">
        <v>260</v>
      </c>
      <c r="O59" s="78">
        <v>6</v>
      </c>
    </row>
    <row r="60" spans="1:15" x14ac:dyDescent="0.25">
      <c r="A60" s="293" t="s">
        <v>229</v>
      </c>
      <c r="B60" s="293">
        <v>5</v>
      </c>
      <c r="C60" s="2">
        <v>26</v>
      </c>
      <c r="D60" s="2" t="s">
        <v>56</v>
      </c>
      <c r="H60" s="2">
        <v>0</v>
      </c>
      <c r="M60" s="2" t="s">
        <v>259</v>
      </c>
      <c r="N60" s="2" t="s">
        <v>260</v>
      </c>
      <c r="O60" s="78">
        <v>6</v>
      </c>
    </row>
    <row r="61" spans="1:15" x14ac:dyDescent="0.25">
      <c r="A61" s="293" t="s">
        <v>229</v>
      </c>
      <c r="B61" s="293">
        <v>5</v>
      </c>
      <c r="C61" s="2">
        <v>27</v>
      </c>
      <c r="D61" s="2" t="s">
        <v>56</v>
      </c>
      <c r="H61" s="2">
        <v>0</v>
      </c>
      <c r="M61" s="2" t="s">
        <v>259</v>
      </c>
      <c r="N61" s="2" t="s">
        <v>260</v>
      </c>
      <c r="O61" s="78">
        <v>6</v>
      </c>
    </row>
    <row r="62" spans="1:15" x14ac:dyDescent="0.25">
      <c r="A62" s="294" t="s">
        <v>384</v>
      </c>
      <c r="B62" s="293"/>
      <c r="H62" s="2">
        <v>1</v>
      </c>
      <c r="J62" s="2" t="e">
        <v>#N/A</v>
      </c>
      <c r="M62" s="2" t="s">
        <v>259</v>
      </c>
      <c r="N62" s="2" t="s">
        <v>260</v>
      </c>
      <c r="O62" s="78">
        <v>6</v>
      </c>
    </row>
    <row r="63" spans="1:15" s="65" customFormat="1" ht="15" customHeight="1" x14ac:dyDescent="0.25">
      <c r="A63" s="295" t="s">
        <v>230</v>
      </c>
      <c r="B63" s="295">
        <v>6</v>
      </c>
      <c r="C63" s="65">
        <v>1</v>
      </c>
      <c r="D63" s="65">
        <v>3</v>
      </c>
      <c r="H63" s="65">
        <v>0</v>
      </c>
      <c r="M63" s="65" t="s">
        <v>259</v>
      </c>
      <c r="N63" s="65" t="s">
        <v>260</v>
      </c>
      <c r="O63" s="65">
        <v>6</v>
      </c>
    </row>
    <row r="64" spans="1:15" s="65" customFormat="1" x14ac:dyDescent="0.25">
      <c r="A64" s="295" t="s">
        <v>230</v>
      </c>
      <c r="B64" s="295">
        <v>6</v>
      </c>
      <c r="C64" s="65">
        <v>2</v>
      </c>
      <c r="D64" s="65">
        <v>3</v>
      </c>
      <c r="H64" s="65">
        <v>0</v>
      </c>
      <c r="M64" s="65" t="s">
        <v>259</v>
      </c>
      <c r="N64" s="65" t="s">
        <v>260</v>
      </c>
      <c r="O64" s="65">
        <v>6</v>
      </c>
    </row>
    <row r="65" spans="1:15" s="65" customFormat="1" x14ac:dyDescent="0.25">
      <c r="A65" s="295" t="s">
        <v>230</v>
      </c>
      <c r="B65" s="295">
        <v>6</v>
      </c>
      <c r="C65" s="65">
        <v>3</v>
      </c>
      <c r="D65" s="65">
        <v>3</v>
      </c>
      <c r="H65" s="65">
        <v>0</v>
      </c>
      <c r="M65" s="65" t="s">
        <v>259</v>
      </c>
      <c r="N65" s="65" t="s">
        <v>260</v>
      </c>
      <c r="O65" s="65">
        <v>6</v>
      </c>
    </row>
    <row r="66" spans="1:15" s="65" customFormat="1" x14ac:dyDescent="0.25">
      <c r="A66" s="295" t="s">
        <v>230</v>
      </c>
      <c r="B66" s="295">
        <v>6</v>
      </c>
      <c r="C66" s="65">
        <v>4</v>
      </c>
      <c r="D66" s="65">
        <v>3</v>
      </c>
      <c r="H66" s="65">
        <v>0</v>
      </c>
      <c r="M66" s="65" t="s">
        <v>259</v>
      </c>
      <c r="N66" s="65" t="s">
        <v>260</v>
      </c>
      <c r="O66" s="65">
        <v>6</v>
      </c>
    </row>
    <row r="67" spans="1:15" s="65" customFormat="1" x14ac:dyDescent="0.25">
      <c r="A67" s="295" t="s">
        <v>230</v>
      </c>
      <c r="B67" s="295">
        <v>6</v>
      </c>
      <c r="C67" s="65">
        <v>5</v>
      </c>
      <c r="D67" s="65">
        <v>3</v>
      </c>
      <c r="H67" s="65">
        <v>0</v>
      </c>
      <c r="M67" s="65" t="s">
        <v>259</v>
      </c>
      <c r="N67" s="65" t="s">
        <v>260</v>
      </c>
      <c r="O67" s="65">
        <v>6</v>
      </c>
    </row>
    <row r="68" spans="1:15" s="65" customFormat="1" x14ac:dyDescent="0.25">
      <c r="A68" s="295" t="s">
        <v>230</v>
      </c>
      <c r="B68" s="295">
        <v>6</v>
      </c>
      <c r="C68" s="65">
        <v>6</v>
      </c>
      <c r="D68" s="65">
        <v>3</v>
      </c>
      <c r="H68" s="65">
        <v>0</v>
      </c>
      <c r="M68" s="65" t="s">
        <v>259</v>
      </c>
      <c r="N68" s="65" t="s">
        <v>260</v>
      </c>
      <c r="O68" s="65">
        <v>6</v>
      </c>
    </row>
    <row r="69" spans="1:15" s="65" customFormat="1" x14ac:dyDescent="0.25">
      <c r="A69" s="295" t="s">
        <v>230</v>
      </c>
      <c r="B69" s="295">
        <v>6</v>
      </c>
      <c r="C69" s="65">
        <v>7</v>
      </c>
      <c r="D69" s="65">
        <v>3</v>
      </c>
      <c r="H69" s="65">
        <v>0</v>
      </c>
      <c r="M69" s="65" t="s">
        <v>259</v>
      </c>
      <c r="N69" s="65" t="s">
        <v>260</v>
      </c>
      <c r="O69" s="65">
        <v>6</v>
      </c>
    </row>
    <row r="70" spans="1:15" s="65" customFormat="1" x14ac:dyDescent="0.25">
      <c r="A70" s="295" t="s">
        <v>230</v>
      </c>
      <c r="B70" s="295">
        <v>6</v>
      </c>
      <c r="C70" s="65">
        <v>8</v>
      </c>
      <c r="D70" s="65">
        <v>3</v>
      </c>
      <c r="H70" s="65">
        <v>0</v>
      </c>
      <c r="M70" s="65" t="s">
        <v>259</v>
      </c>
      <c r="N70" s="65" t="s">
        <v>260</v>
      </c>
      <c r="O70" s="65">
        <v>6</v>
      </c>
    </row>
    <row r="71" spans="1:15" s="65" customFormat="1" x14ac:dyDescent="0.25">
      <c r="A71" s="295" t="s">
        <v>230</v>
      </c>
      <c r="B71" s="295">
        <v>6</v>
      </c>
      <c r="C71" s="65">
        <v>9</v>
      </c>
      <c r="D71" s="65">
        <v>3</v>
      </c>
      <c r="H71" s="65">
        <v>0</v>
      </c>
      <c r="M71" s="65" t="s">
        <v>259</v>
      </c>
      <c r="N71" s="65" t="s">
        <v>260</v>
      </c>
      <c r="O71" s="65">
        <v>6</v>
      </c>
    </row>
    <row r="72" spans="1:15" s="65" customFormat="1" x14ac:dyDescent="0.25">
      <c r="A72" s="295" t="s">
        <v>230</v>
      </c>
      <c r="B72" s="295">
        <v>6</v>
      </c>
      <c r="C72" s="65">
        <v>10</v>
      </c>
      <c r="D72" s="65">
        <v>3</v>
      </c>
      <c r="H72" s="65">
        <v>0</v>
      </c>
      <c r="M72" s="65" t="s">
        <v>259</v>
      </c>
      <c r="N72" s="65" t="s">
        <v>260</v>
      </c>
      <c r="O72" s="65">
        <v>6</v>
      </c>
    </row>
    <row r="73" spans="1:15" s="65" customFormat="1" x14ac:dyDescent="0.25">
      <c r="A73" s="295" t="s">
        <v>230</v>
      </c>
      <c r="B73" s="295">
        <v>6</v>
      </c>
      <c r="C73" s="65">
        <v>11</v>
      </c>
      <c r="D73" s="65">
        <v>3</v>
      </c>
      <c r="H73" s="65">
        <v>0</v>
      </c>
      <c r="M73" s="65" t="s">
        <v>259</v>
      </c>
      <c r="N73" s="65" t="s">
        <v>260</v>
      </c>
      <c r="O73" s="65">
        <v>6</v>
      </c>
    </row>
    <row r="74" spans="1:15" s="65" customFormat="1" x14ac:dyDescent="0.25">
      <c r="A74" s="295" t="s">
        <v>230</v>
      </c>
      <c r="B74" s="295">
        <v>6</v>
      </c>
      <c r="C74" s="65">
        <v>12</v>
      </c>
      <c r="D74" s="65">
        <v>4</v>
      </c>
      <c r="H74" s="65">
        <v>0</v>
      </c>
      <c r="M74" s="65" t="s">
        <v>259</v>
      </c>
      <c r="N74" s="65" t="s">
        <v>260</v>
      </c>
      <c r="O74" s="65">
        <v>6</v>
      </c>
    </row>
    <row r="75" spans="1:15" s="65" customFormat="1" x14ac:dyDescent="0.25">
      <c r="A75" s="295" t="s">
        <v>230</v>
      </c>
      <c r="B75" s="295">
        <v>6</v>
      </c>
      <c r="C75" s="65">
        <v>13</v>
      </c>
      <c r="D75" s="65">
        <v>3</v>
      </c>
      <c r="H75" s="65">
        <v>0</v>
      </c>
      <c r="M75" s="65" t="s">
        <v>259</v>
      </c>
      <c r="N75" s="65" t="s">
        <v>260</v>
      </c>
      <c r="O75" s="65">
        <v>6</v>
      </c>
    </row>
    <row r="76" spans="1:15" s="65" customFormat="1" x14ac:dyDescent="0.25">
      <c r="A76" s="295" t="s">
        <v>230</v>
      </c>
      <c r="B76" s="295">
        <v>6</v>
      </c>
      <c r="C76" s="65">
        <v>14</v>
      </c>
      <c r="D76" s="65">
        <v>3</v>
      </c>
      <c r="H76" s="65">
        <v>0</v>
      </c>
      <c r="M76" s="65" t="s">
        <v>259</v>
      </c>
      <c r="N76" s="65" t="s">
        <v>260</v>
      </c>
      <c r="O76" s="65">
        <v>6</v>
      </c>
    </row>
    <row r="77" spans="1:15" s="65" customFormat="1" x14ac:dyDescent="0.25">
      <c r="A77" s="295" t="s">
        <v>230</v>
      </c>
      <c r="B77" s="295">
        <v>6</v>
      </c>
      <c r="C77" s="65">
        <v>15</v>
      </c>
      <c r="D77" s="65">
        <v>3</v>
      </c>
      <c r="H77" s="65">
        <v>0</v>
      </c>
      <c r="M77" s="65" t="s">
        <v>259</v>
      </c>
      <c r="N77" s="65" t="s">
        <v>260</v>
      </c>
      <c r="O77" s="65">
        <v>6</v>
      </c>
    </row>
    <row r="78" spans="1:15" s="65" customFormat="1" x14ac:dyDescent="0.25">
      <c r="A78" s="295" t="s">
        <v>230</v>
      </c>
      <c r="B78" s="295">
        <v>6</v>
      </c>
      <c r="C78" s="65">
        <v>16</v>
      </c>
      <c r="D78" s="65">
        <v>3</v>
      </c>
      <c r="H78" s="65">
        <v>0</v>
      </c>
      <c r="M78" s="65" t="s">
        <v>259</v>
      </c>
      <c r="N78" s="65" t="s">
        <v>260</v>
      </c>
      <c r="O78" s="65">
        <v>6</v>
      </c>
    </row>
    <row r="79" spans="1:15" s="65" customFormat="1" x14ac:dyDescent="0.25">
      <c r="A79" s="295" t="s">
        <v>230</v>
      </c>
      <c r="B79" s="295">
        <v>6</v>
      </c>
      <c r="C79" s="65">
        <v>17</v>
      </c>
      <c r="D79" s="65">
        <v>4</v>
      </c>
      <c r="H79" s="65">
        <v>0</v>
      </c>
      <c r="M79" s="65" t="s">
        <v>259</v>
      </c>
      <c r="N79" s="65" t="s">
        <v>260</v>
      </c>
      <c r="O79" s="65">
        <v>6</v>
      </c>
    </row>
    <row r="80" spans="1:15" s="65" customFormat="1" x14ac:dyDescent="0.25">
      <c r="A80" s="295" t="s">
        <v>230</v>
      </c>
      <c r="B80" s="295">
        <v>6</v>
      </c>
      <c r="C80" s="65">
        <v>18</v>
      </c>
      <c r="D80" s="65">
        <v>3</v>
      </c>
      <c r="H80" s="65">
        <v>0</v>
      </c>
      <c r="M80" s="65" t="s">
        <v>259</v>
      </c>
      <c r="N80" s="65" t="s">
        <v>260</v>
      </c>
      <c r="O80" s="65">
        <v>6</v>
      </c>
    </row>
    <row r="81" spans="1:15" s="65" customFormat="1" x14ac:dyDescent="0.25">
      <c r="A81" s="295" t="s">
        <v>230</v>
      </c>
      <c r="B81" s="295">
        <v>6</v>
      </c>
      <c r="C81" s="65">
        <v>19</v>
      </c>
      <c r="D81" s="65">
        <v>3</v>
      </c>
      <c r="H81" s="65">
        <v>0</v>
      </c>
      <c r="M81" s="65" t="s">
        <v>259</v>
      </c>
      <c r="N81" s="65" t="s">
        <v>260</v>
      </c>
      <c r="O81" s="65">
        <v>6</v>
      </c>
    </row>
    <row r="82" spans="1:15" s="65" customFormat="1" x14ac:dyDescent="0.25">
      <c r="A82" s="295" t="s">
        <v>230</v>
      </c>
      <c r="B82" s="295">
        <v>6</v>
      </c>
      <c r="C82" s="65">
        <v>20</v>
      </c>
      <c r="D82" s="65" t="s">
        <v>56</v>
      </c>
      <c r="H82" s="65">
        <v>0</v>
      </c>
      <c r="M82" s="65" t="s">
        <v>259</v>
      </c>
      <c r="N82" s="65" t="s">
        <v>260</v>
      </c>
      <c r="O82" s="65">
        <v>6</v>
      </c>
    </row>
    <row r="83" spans="1:15" s="65" customFormat="1" x14ac:dyDescent="0.25">
      <c r="A83" s="295" t="s">
        <v>230</v>
      </c>
      <c r="B83" s="295">
        <v>6</v>
      </c>
      <c r="C83" s="65">
        <v>21</v>
      </c>
      <c r="D83" s="65" t="s">
        <v>56</v>
      </c>
      <c r="H83" s="65">
        <v>0</v>
      </c>
      <c r="M83" s="65" t="s">
        <v>259</v>
      </c>
      <c r="N83" s="65" t="s">
        <v>260</v>
      </c>
      <c r="O83" s="65">
        <v>6</v>
      </c>
    </row>
    <row r="84" spans="1:15" s="65" customFormat="1" x14ac:dyDescent="0.25">
      <c r="A84" s="295" t="s">
        <v>230</v>
      </c>
      <c r="B84" s="295">
        <v>6</v>
      </c>
      <c r="C84" s="65">
        <v>22</v>
      </c>
      <c r="D84" s="65" t="s">
        <v>56</v>
      </c>
      <c r="H84" s="65">
        <v>0</v>
      </c>
      <c r="M84" s="65" t="s">
        <v>259</v>
      </c>
      <c r="N84" s="65" t="s">
        <v>260</v>
      </c>
      <c r="O84" s="65">
        <v>6</v>
      </c>
    </row>
    <row r="85" spans="1:15" s="65" customFormat="1" x14ac:dyDescent="0.25">
      <c r="A85" s="295" t="s">
        <v>230</v>
      </c>
      <c r="B85" s="295">
        <v>6</v>
      </c>
      <c r="C85" s="65">
        <v>23</v>
      </c>
      <c r="D85" s="65" t="s">
        <v>56</v>
      </c>
      <c r="H85" s="65">
        <v>0</v>
      </c>
      <c r="M85" s="65" t="s">
        <v>259</v>
      </c>
      <c r="N85" s="65" t="s">
        <v>260</v>
      </c>
      <c r="O85" s="65">
        <v>6</v>
      </c>
    </row>
    <row r="86" spans="1:15" s="65" customFormat="1" x14ac:dyDescent="0.25">
      <c r="A86" s="295" t="s">
        <v>230</v>
      </c>
      <c r="B86" s="295">
        <v>6</v>
      </c>
      <c r="C86" s="65">
        <v>24</v>
      </c>
      <c r="D86" s="65" t="s">
        <v>56</v>
      </c>
      <c r="H86" s="65">
        <v>0</v>
      </c>
      <c r="M86" s="65" t="s">
        <v>259</v>
      </c>
      <c r="N86" s="65" t="s">
        <v>260</v>
      </c>
      <c r="O86" s="65">
        <v>6</v>
      </c>
    </row>
    <row r="87" spans="1:15" s="65" customFormat="1" x14ac:dyDescent="0.25">
      <c r="A87" s="295" t="s">
        <v>230</v>
      </c>
      <c r="B87" s="295">
        <v>6</v>
      </c>
      <c r="C87" s="65">
        <v>25</v>
      </c>
      <c r="D87" s="65" t="s">
        <v>56</v>
      </c>
      <c r="H87" s="65">
        <v>0</v>
      </c>
      <c r="M87" s="65" t="s">
        <v>259</v>
      </c>
      <c r="N87" s="65" t="s">
        <v>260</v>
      </c>
      <c r="O87" s="65">
        <v>6</v>
      </c>
    </row>
    <row r="88" spans="1:15" s="65" customFormat="1" x14ac:dyDescent="0.25">
      <c r="A88" s="295" t="s">
        <v>230</v>
      </c>
      <c r="B88" s="295">
        <v>6</v>
      </c>
      <c r="C88" s="65">
        <v>26</v>
      </c>
      <c r="D88" s="65" t="s">
        <v>56</v>
      </c>
      <c r="H88" s="65">
        <v>0</v>
      </c>
      <c r="M88" s="65" t="s">
        <v>259</v>
      </c>
      <c r="N88" s="65" t="s">
        <v>260</v>
      </c>
      <c r="O88" s="65">
        <v>6</v>
      </c>
    </row>
    <row r="89" spans="1:15" s="65" customFormat="1" x14ac:dyDescent="0.25">
      <c r="A89" s="295" t="s">
        <v>230</v>
      </c>
      <c r="B89" s="295">
        <v>6</v>
      </c>
      <c r="C89" s="65">
        <v>27</v>
      </c>
      <c r="D89" s="65" t="s">
        <v>56</v>
      </c>
      <c r="H89" s="65">
        <v>0</v>
      </c>
      <c r="M89" s="65" t="s">
        <v>259</v>
      </c>
      <c r="N89" s="65" t="s">
        <v>260</v>
      </c>
      <c r="O89" s="65">
        <v>6</v>
      </c>
    </row>
    <row r="90" spans="1:15" ht="15" customHeight="1" x14ac:dyDescent="0.25">
      <c r="A90" s="293" t="s">
        <v>231</v>
      </c>
      <c r="B90" s="293">
        <v>7</v>
      </c>
      <c r="C90" s="2">
        <v>1</v>
      </c>
      <c r="D90" s="2">
        <v>3</v>
      </c>
      <c r="H90" s="2">
        <v>0</v>
      </c>
      <c r="M90" s="2" t="s">
        <v>259</v>
      </c>
      <c r="N90" s="2" t="s">
        <v>260</v>
      </c>
      <c r="O90" s="78">
        <v>6</v>
      </c>
    </row>
    <row r="91" spans="1:15" x14ac:dyDescent="0.25">
      <c r="A91" s="293" t="s">
        <v>231</v>
      </c>
      <c r="B91" s="293">
        <v>7</v>
      </c>
      <c r="C91" s="2">
        <v>2</v>
      </c>
      <c r="D91" s="2">
        <v>3</v>
      </c>
      <c r="H91" s="2">
        <v>0</v>
      </c>
      <c r="M91" s="2" t="s">
        <v>259</v>
      </c>
      <c r="N91" s="2" t="s">
        <v>260</v>
      </c>
      <c r="O91" s="78">
        <v>6</v>
      </c>
    </row>
    <row r="92" spans="1:15" x14ac:dyDescent="0.25">
      <c r="A92" s="293" t="s">
        <v>231</v>
      </c>
      <c r="B92" s="293">
        <v>7</v>
      </c>
      <c r="C92" s="2">
        <v>3</v>
      </c>
      <c r="D92" s="2">
        <v>3</v>
      </c>
      <c r="H92" s="2">
        <v>0</v>
      </c>
      <c r="M92" s="2" t="s">
        <v>259</v>
      </c>
      <c r="N92" s="2" t="s">
        <v>260</v>
      </c>
      <c r="O92" s="78">
        <v>6</v>
      </c>
    </row>
    <row r="93" spans="1:15" x14ac:dyDescent="0.25">
      <c r="A93" s="293" t="s">
        <v>231</v>
      </c>
      <c r="B93" s="293">
        <v>7</v>
      </c>
      <c r="C93" s="2">
        <v>4</v>
      </c>
      <c r="D93" s="2">
        <v>3</v>
      </c>
      <c r="H93" s="2">
        <v>0</v>
      </c>
      <c r="M93" s="2" t="s">
        <v>259</v>
      </c>
      <c r="N93" s="2" t="s">
        <v>260</v>
      </c>
      <c r="O93" s="78">
        <v>6</v>
      </c>
    </row>
    <row r="94" spans="1:15" x14ac:dyDescent="0.25">
      <c r="A94" s="293" t="s">
        <v>231</v>
      </c>
      <c r="B94" s="293">
        <v>7</v>
      </c>
      <c r="C94" s="2">
        <v>5</v>
      </c>
      <c r="D94" s="2">
        <v>3</v>
      </c>
      <c r="H94" s="2">
        <v>0</v>
      </c>
      <c r="M94" s="2" t="s">
        <v>259</v>
      </c>
      <c r="N94" s="2" t="s">
        <v>260</v>
      </c>
      <c r="O94" s="78">
        <v>6</v>
      </c>
    </row>
    <row r="95" spans="1:15" x14ac:dyDescent="0.25">
      <c r="A95" s="293" t="s">
        <v>231</v>
      </c>
      <c r="B95" s="293">
        <v>7</v>
      </c>
      <c r="C95" s="2">
        <v>6</v>
      </c>
      <c r="D95" s="2">
        <v>3</v>
      </c>
      <c r="H95" s="2">
        <v>0</v>
      </c>
      <c r="M95" s="2" t="s">
        <v>259</v>
      </c>
      <c r="N95" s="2" t="s">
        <v>260</v>
      </c>
      <c r="O95" s="78">
        <v>6</v>
      </c>
    </row>
    <row r="96" spans="1:15" x14ac:dyDescent="0.25">
      <c r="A96" s="293" t="s">
        <v>231</v>
      </c>
      <c r="B96" s="293">
        <v>7</v>
      </c>
      <c r="C96" s="2">
        <v>7</v>
      </c>
      <c r="D96" s="2">
        <v>3</v>
      </c>
      <c r="H96" s="2">
        <v>0</v>
      </c>
      <c r="M96" s="2" t="s">
        <v>259</v>
      </c>
      <c r="N96" s="2" t="s">
        <v>260</v>
      </c>
      <c r="O96" s="78">
        <v>6</v>
      </c>
    </row>
    <row r="97" spans="1:15" x14ac:dyDescent="0.25">
      <c r="A97" s="293" t="s">
        <v>231</v>
      </c>
      <c r="B97" s="293">
        <v>7</v>
      </c>
      <c r="C97" s="2">
        <v>8</v>
      </c>
      <c r="D97" s="2">
        <v>3</v>
      </c>
      <c r="H97" s="2">
        <v>0</v>
      </c>
      <c r="M97" s="2" t="s">
        <v>259</v>
      </c>
      <c r="N97" s="2" t="s">
        <v>260</v>
      </c>
      <c r="O97" s="78">
        <v>6</v>
      </c>
    </row>
    <row r="98" spans="1:15" x14ac:dyDescent="0.25">
      <c r="A98" s="293" t="s">
        <v>231</v>
      </c>
      <c r="B98" s="293">
        <v>7</v>
      </c>
      <c r="C98" s="2">
        <v>9</v>
      </c>
      <c r="D98" s="2">
        <v>3</v>
      </c>
      <c r="H98" s="2">
        <v>0</v>
      </c>
      <c r="M98" s="2" t="s">
        <v>259</v>
      </c>
      <c r="N98" s="2" t="s">
        <v>260</v>
      </c>
      <c r="O98" s="78">
        <v>6</v>
      </c>
    </row>
    <row r="99" spans="1:15" x14ac:dyDescent="0.25">
      <c r="A99" s="293" t="s">
        <v>231</v>
      </c>
      <c r="B99" s="293">
        <v>7</v>
      </c>
      <c r="C99" s="2">
        <v>10</v>
      </c>
      <c r="D99" s="2">
        <v>3</v>
      </c>
      <c r="H99" s="2">
        <v>0</v>
      </c>
      <c r="M99" s="2" t="s">
        <v>259</v>
      </c>
      <c r="N99" s="2" t="s">
        <v>260</v>
      </c>
      <c r="O99" s="78">
        <v>6</v>
      </c>
    </row>
    <row r="100" spans="1:15" x14ac:dyDescent="0.25">
      <c r="A100" s="293" t="s">
        <v>231</v>
      </c>
      <c r="B100" s="293">
        <v>7</v>
      </c>
      <c r="C100" s="2">
        <v>11</v>
      </c>
      <c r="D100" s="2">
        <v>3</v>
      </c>
      <c r="H100" s="2">
        <v>0</v>
      </c>
      <c r="M100" s="2" t="s">
        <v>259</v>
      </c>
      <c r="N100" s="2" t="s">
        <v>260</v>
      </c>
      <c r="O100" s="78">
        <v>6</v>
      </c>
    </row>
    <row r="101" spans="1:15" x14ac:dyDescent="0.25">
      <c r="A101" s="293" t="s">
        <v>231</v>
      </c>
      <c r="B101" s="293">
        <v>7</v>
      </c>
      <c r="C101" s="2">
        <v>12</v>
      </c>
      <c r="D101" s="2">
        <v>4</v>
      </c>
      <c r="H101" s="2">
        <v>0</v>
      </c>
      <c r="M101" s="2" t="s">
        <v>259</v>
      </c>
      <c r="N101" s="2" t="s">
        <v>260</v>
      </c>
      <c r="O101" s="78">
        <v>6</v>
      </c>
    </row>
    <row r="102" spans="1:15" x14ac:dyDescent="0.25">
      <c r="A102" s="293" t="s">
        <v>231</v>
      </c>
      <c r="B102" s="293">
        <v>7</v>
      </c>
      <c r="C102" s="2">
        <v>13</v>
      </c>
      <c r="D102" s="2">
        <v>3</v>
      </c>
      <c r="H102" s="2">
        <v>0</v>
      </c>
      <c r="M102" s="2" t="s">
        <v>259</v>
      </c>
      <c r="N102" s="2" t="s">
        <v>260</v>
      </c>
      <c r="O102" s="78">
        <v>6</v>
      </c>
    </row>
    <row r="103" spans="1:15" x14ac:dyDescent="0.25">
      <c r="A103" s="293" t="s">
        <v>231</v>
      </c>
      <c r="B103" s="293">
        <v>7</v>
      </c>
      <c r="C103" s="2">
        <v>14</v>
      </c>
      <c r="D103" s="2">
        <v>3</v>
      </c>
      <c r="H103" s="2">
        <v>0</v>
      </c>
      <c r="M103" s="2" t="s">
        <v>259</v>
      </c>
      <c r="N103" s="2" t="s">
        <v>260</v>
      </c>
      <c r="O103" s="78">
        <v>6</v>
      </c>
    </row>
    <row r="104" spans="1:15" x14ac:dyDescent="0.25">
      <c r="A104" s="293" t="s">
        <v>231</v>
      </c>
      <c r="B104" s="293">
        <v>7</v>
      </c>
      <c r="C104" s="2">
        <v>15</v>
      </c>
      <c r="D104" s="2">
        <v>3</v>
      </c>
      <c r="H104" s="2">
        <v>0</v>
      </c>
      <c r="M104" s="2" t="s">
        <v>259</v>
      </c>
      <c r="N104" s="2" t="s">
        <v>260</v>
      </c>
      <c r="O104" s="78">
        <v>6</v>
      </c>
    </row>
    <row r="105" spans="1:15" x14ac:dyDescent="0.25">
      <c r="A105" s="293" t="s">
        <v>231</v>
      </c>
      <c r="B105" s="293">
        <v>7</v>
      </c>
      <c r="C105" s="2">
        <v>16</v>
      </c>
      <c r="D105" s="2">
        <v>3</v>
      </c>
      <c r="H105" s="2">
        <v>0</v>
      </c>
      <c r="M105" s="2" t="s">
        <v>259</v>
      </c>
      <c r="N105" s="2" t="s">
        <v>260</v>
      </c>
      <c r="O105" s="78">
        <v>6</v>
      </c>
    </row>
    <row r="106" spans="1:15" x14ac:dyDescent="0.25">
      <c r="A106" s="293" t="s">
        <v>231</v>
      </c>
      <c r="B106" s="293">
        <v>7</v>
      </c>
      <c r="C106" s="2">
        <v>17</v>
      </c>
      <c r="D106" s="2">
        <v>4</v>
      </c>
      <c r="H106" s="2">
        <v>0</v>
      </c>
      <c r="M106" s="2" t="s">
        <v>259</v>
      </c>
      <c r="N106" s="2" t="s">
        <v>260</v>
      </c>
      <c r="O106" s="78">
        <v>6</v>
      </c>
    </row>
    <row r="107" spans="1:15" x14ac:dyDescent="0.25">
      <c r="A107" s="293" t="s">
        <v>231</v>
      </c>
      <c r="B107" s="293">
        <v>7</v>
      </c>
      <c r="C107" s="2">
        <v>18</v>
      </c>
      <c r="D107" s="2">
        <v>3</v>
      </c>
      <c r="H107" s="2">
        <v>0</v>
      </c>
      <c r="M107" s="2" t="s">
        <v>259</v>
      </c>
      <c r="N107" s="2" t="s">
        <v>260</v>
      </c>
      <c r="O107" s="78">
        <v>6</v>
      </c>
    </row>
    <row r="108" spans="1:15" x14ac:dyDescent="0.25">
      <c r="A108" s="293" t="s">
        <v>231</v>
      </c>
      <c r="B108" s="293">
        <v>7</v>
      </c>
      <c r="C108" s="2">
        <v>19</v>
      </c>
      <c r="D108" s="2">
        <v>3</v>
      </c>
      <c r="H108" s="2">
        <v>0</v>
      </c>
      <c r="M108" s="2" t="s">
        <v>259</v>
      </c>
      <c r="N108" s="2" t="s">
        <v>260</v>
      </c>
      <c r="O108" s="78">
        <v>6</v>
      </c>
    </row>
    <row r="109" spans="1:15" x14ac:dyDescent="0.25">
      <c r="A109" s="293" t="s">
        <v>231</v>
      </c>
      <c r="B109" s="293">
        <v>7</v>
      </c>
      <c r="C109" s="2">
        <v>20</v>
      </c>
      <c r="D109" s="2" t="s">
        <v>56</v>
      </c>
      <c r="H109" s="2">
        <v>0</v>
      </c>
      <c r="M109" s="2" t="s">
        <v>259</v>
      </c>
      <c r="N109" s="2" t="s">
        <v>260</v>
      </c>
      <c r="O109" s="78">
        <v>6</v>
      </c>
    </row>
    <row r="110" spans="1:15" x14ac:dyDescent="0.25">
      <c r="A110" s="293" t="s">
        <v>231</v>
      </c>
      <c r="B110" s="293">
        <v>7</v>
      </c>
      <c r="C110" s="2">
        <v>21</v>
      </c>
      <c r="D110" s="2" t="s">
        <v>56</v>
      </c>
      <c r="H110" s="2">
        <v>0</v>
      </c>
      <c r="M110" s="2" t="s">
        <v>259</v>
      </c>
      <c r="N110" s="2" t="s">
        <v>260</v>
      </c>
      <c r="O110" s="78">
        <v>6</v>
      </c>
    </row>
    <row r="111" spans="1:15" x14ac:dyDescent="0.25">
      <c r="A111" s="293" t="s">
        <v>231</v>
      </c>
      <c r="B111" s="293">
        <v>7</v>
      </c>
      <c r="C111" s="2">
        <v>22</v>
      </c>
      <c r="D111" s="2" t="s">
        <v>56</v>
      </c>
      <c r="H111" s="2">
        <v>0</v>
      </c>
      <c r="M111" s="2" t="s">
        <v>259</v>
      </c>
      <c r="N111" s="2" t="s">
        <v>260</v>
      </c>
      <c r="O111" s="78">
        <v>6</v>
      </c>
    </row>
    <row r="112" spans="1:15" x14ac:dyDescent="0.25">
      <c r="A112" s="293" t="s">
        <v>231</v>
      </c>
      <c r="B112" s="293">
        <v>7</v>
      </c>
      <c r="C112" s="2">
        <v>23</v>
      </c>
      <c r="D112" s="2" t="s">
        <v>56</v>
      </c>
      <c r="H112" s="2">
        <v>0</v>
      </c>
      <c r="M112" s="2" t="s">
        <v>259</v>
      </c>
      <c r="N112" s="2" t="s">
        <v>260</v>
      </c>
      <c r="O112" s="78">
        <v>6</v>
      </c>
    </row>
    <row r="113" spans="1:16" x14ac:dyDescent="0.25">
      <c r="A113" s="293" t="s">
        <v>231</v>
      </c>
      <c r="B113" s="293">
        <v>7</v>
      </c>
      <c r="C113" s="2">
        <v>24</v>
      </c>
      <c r="D113" s="2" t="s">
        <v>56</v>
      </c>
      <c r="H113" s="2">
        <v>0</v>
      </c>
      <c r="M113" s="2" t="s">
        <v>259</v>
      </c>
      <c r="N113" s="2" t="s">
        <v>260</v>
      </c>
      <c r="O113" s="78">
        <v>6</v>
      </c>
    </row>
    <row r="114" spans="1:16" x14ac:dyDescent="0.25">
      <c r="A114" s="293" t="s">
        <v>231</v>
      </c>
      <c r="B114" s="293">
        <v>7</v>
      </c>
      <c r="C114" s="2">
        <v>25</v>
      </c>
      <c r="D114" s="2" t="s">
        <v>56</v>
      </c>
      <c r="H114" s="2">
        <v>0</v>
      </c>
      <c r="M114" s="2" t="s">
        <v>259</v>
      </c>
      <c r="N114" s="2" t="s">
        <v>260</v>
      </c>
      <c r="O114" s="78">
        <v>6</v>
      </c>
    </row>
    <row r="115" spans="1:16" x14ac:dyDescent="0.25">
      <c r="A115" s="293" t="s">
        <v>231</v>
      </c>
      <c r="B115" s="293">
        <v>7</v>
      </c>
      <c r="C115" s="2">
        <v>26</v>
      </c>
      <c r="D115" s="2" t="s">
        <v>56</v>
      </c>
      <c r="H115" s="2">
        <v>0</v>
      </c>
      <c r="M115" s="2" t="s">
        <v>259</v>
      </c>
      <c r="N115" s="2" t="s">
        <v>260</v>
      </c>
      <c r="O115" s="78">
        <v>6</v>
      </c>
    </row>
    <row r="116" spans="1:16" x14ac:dyDescent="0.25">
      <c r="A116" s="293" t="s">
        <v>231</v>
      </c>
      <c r="B116" s="293">
        <v>7</v>
      </c>
      <c r="C116" s="2">
        <v>27</v>
      </c>
      <c r="D116" s="2" t="s">
        <v>56</v>
      </c>
      <c r="H116" s="2">
        <v>0</v>
      </c>
      <c r="M116" s="2" t="s">
        <v>259</v>
      </c>
      <c r="N116" s="2" t="s">
        <v>260</v>
      </c>
      <c r="O116" s="78">
        <v>6</v>
      </c>
    </row>
    <row r="117" spans="1:16" x14ac:dyDescent="0.25">
      <c r="A117" s="294" t="s">
        <v>385</v>
      </c>
      <c r="B117" s="293"/>
      <c r="H117" s="2">
        <v>0</v>
      </c>
      <c r="M117" s="2" t="s">
        <v>259</v>
      </c>
      <c r="N117" s="2" t="s">
        <v>260</v>
      </c>
      <c r="O117" s="78">
        <v>7</v>
      </c>
      <c r="P117" s="2" t="s">
        <v>702</v>
      </c>
    </row>
    <row r="118" spans="1:16" s="65" customFormat="1" ht="15" customHeight="1" x14ac:dyDescent="0.25">
      <c r="A118" s="295" t="s">
        <v>61</v>
      </c>
      <c r="B118" s="295">
        <v>8</v>
      </c>
      <c r="C118" s="65">
        <v>1</v>
      </c>
      <c r="D118" s="65">
        <v>3</v>
      </c>
      <c r="H118" s="65">
        <v>46</v>
      </c>
      <c r="M118" s="65" t="s">
        <v>259</v>
      </c>
      <c r="N118" s="65" t="s">
        <v>260</v>
      </c>
      <c r="O118" s="65">
        <v>7</v>
      </c>
    </row>
    <row r="119" spans="1:16" s="65" customFormat="1" x14ac:dyDescent="0.25">
      <c r="A119" s="295" t="s">
        <v>61</v>
      </c>
      <c r="B119" s="295">
        <v>8</v>
      </c>
      <c r="C119" s="65">
        <v>2</v>
      </c>
      <c r="D119" s="65">
        <v>3</v>
      </c>
      <c r="H119" s="65">
        <v>8</v>
      </c>
      <c r="M119" s="65" t="s">
        <v>259</v>
      </c>
      <c r="N119" s="65" t="s">
        <v>260</v>
      </c>
      <c r="O119" s="65">
        <v>7</v>
      </c>
    </row>
    <row r="120" spans="1:16" s="65" customFormat="1" x14ac:dyDescent="0.25">
      <c r="A120" s="295" t="s">
        <v>61</v>
      </c>
      <c r="B120" s="295">
        <v>8</v>
      </c>
      <c r="C120" s="65">
        <v>3</v>
      </c>
      <c r="D120" s="65">
        <v>3</v>
      </c>
      <c r="H120" s="65">
        <v>27</v>
      </c>
      <c r="M120" s="65" t="s">
        <v>259</v>
      </c>
      <c r="N120" s="65" t="s">
        <v>260</v>
      </c>
      <c r="O120" s="65">
        <v>7</v>
      </c>
    </row>
    <row r="121" spans="1:16" s="65" customFormat="1" x14ac:dyDescent="0.25">
      <c r="A121" s="295" t="s">
        <v>61</v>
      </c>
      <c r="B121" s="295">
        <v>8</v>
      </c>
      <c r="C121" s="65">
        <v>4</v>
      </c>
      <c r="D121" s="65">
        <v>3</v>
      </c>
      <c r="H121" s="65">
        <v>19</v>
      </c>
      <c r="M121" s="65" t="s">
        <v>259</v>
      </c>
      <c r="N121" s="65" t="s">
        <v>260</v>
      </c>
      <c r="O121" s="65">
        <v>7</v>
      </c>
    </row>
    <row r="122" spans="1:16" s="65" customFormat="1" x14ac:dyDescent="0.25">
      <c r="A122" s="295" t="s">
        <v>61</v>
      </c>
      <c r="B122" s="295">
        <v>8</v>
      </c>
      <c r="C122" s="65">
        <v>5</v>
      </c>
      <c r="D122" s="65">
        <v>3</v>
      </c>
      <c r="H122" s="65">
        <v>12</v>
      </c>
      <c r="M122" s="65" t="s">
        <v>259</v>
      </c>
      <c r="N122" s="65" t="s">
        <v>260</v>
      </c>
      <c r="O122" s="65">
        <v>7</v>
      </c>
    </row>
    <row r="123" spans="1:16" s="65" customFormat="1" x14ac:dyDescent="0.25">
      <c r="A123" s="295" t="s">
        <v>61</v>
      </c>
      <c r="B123" s="295">
        <v>8</v>
      </c>
      <c r="C123" s="65">
        <v>6</v>
      </c>
      <c r="D123" s="65">
        <v>3</v>
      </c>
      <c r="H123" s="65">
        <v>12</v>
      </c>
      <c r="M123" s="65" t="s">
        <v>259</v>
      </c>
      <c r="N123" s="65" t="s">
        <v>260</v>
      </c>
      <c r="O123" s="65">
        <v>7</v>
      </c>
    </row>
    <row r="124" spans="1:16" s="65" customFormat="1" x14ac:dyDescent="0.25">
      <c r="A124" s="295" t="s">
        <v>61</v>
      </c>
      <c r="B124" s="295">
        <v>8</v>
      </c>
      <c r="C124" s="65">
        <v>7</v>
      </c>
      <c r="D124" s="65">
        <v>3</v>
      </c>
      <c r="H124" s="65">
        <v>29</v>
      </c>
      <c r="M124" s="65" t="s">
        <v>259</v>
      </c>
      <c r="N124" s="65" t="s">
        <v>260</v>
      </c>
      <c r="O124" s="65">
        <v>7</v>
      </c>
    </row>
    <row r="125" spans="1:16" s="65" customFormat="1" x14ac:dyDescent="0.25">
      <c r="A125" s="295" t="s">
        <v>61</v>
      </c>
      <c r="B125" s="295">
        <v>8</v>
      </c>
      <c r="C125" s="65">
        <v>8</v>
      </c>
      <c r="D125" s="65">
        <v>3</v>
      </c>
      <c r="H125" s="65">
        <v>14</v>
      </c>
      <c r="M125" s="65" t="s">
        <v>259</v>
      </c>
      <c r="N125" s="65" t="s">
        <v>260</v>
      </c>
      <c r="O125" s="65">
        <v>7</v>
      </c>
    </row>
    <row r="126" spans="1:16" s="65" customFormat="1" x14ac:dyDescent="0.25">
      <c r="A126" s="295" t="s">
        <v>61</v>
      </c>
      <c r="B126" s="295">
        <v>8</v>
      </c>
      <c r="C126" s="65">
        <v>9</v>
      </c>
      <c r="D126" s="65">
        <v>3</v>
      </c>
      <c r="H126" s="65">
        <v>63</v>
      </c>
      <c r="M126" s="65" t="s">
        <v>259</v>
      </c>
      <c r="N126" s="65" t="s">
        <v>260</v>
      </c>
      <c r="O126" s="65">
        <v>7</v>
      </c>
    </row>
    <row r="127" spans="1:16" s="65" customFormat="1" x14ac:dyDescent="0.25">
      <c r="A127" s="295" t="s">
        <v>61</v>
      </c>
      <c r="B127" s="295">
        <v>8</v>
      </c>
      <c r="C127" s="65">
        <v>10</v>
      </c>
      <c r="D127" s="65">
        <v>3</v>
      </c>
      <c r="H127" s="65">
        <v>32</v>
      </c>
      <c r="M127" s="65" t="s">
        <v>259</v>
      </c>
      <c r="N127" s="65" t="s">
        <v>260</v>
      </c>
      <c r="O127" s="65">
        <v>7</v>
      </c>
    </row>
    <row r="128" spans="1:16" s="65" customFormat="1" x14ac:dyDescent="0.25">
      <c r="A128" s="295" t="s">
        <v>61</v>
      </c>
      <c r="B128" s="295">
        <v>8</v>
      </c>
      <c r="C128" s="65">
        <v>11</v>
      </c>
      <c r="D128" s="65">
        <v>3</v>
      </c>
      <c r="H128" s="65">
        <v>31</v>
      </c>
      <c r="M128" s="65" t="s">
        <v>259</v>
      </c>
      <c r="N128" s="65" t="s">
        <v>260</v>
      </c>
      <c r="O128" s="65">
        <v>7</v>
      </c>
    </row>
    <row r="129" spans="1:15" s="65" customFormat="1" x14ac:dyDescent="0.25">
      <c r="A129" s="295" t="s">
        <v>61</v>
      </c>
      <c r="B129" s="295">
        <v>8</v>
      </c>
      <c r="C129" s="65">
        <v>12</v>
      </c>
      <c r="D129" s="65">
        <v>4</v>
      </c>
      <c r="H129" s="65">
        <v>18</v>
      </c>
      <c r="M129" s="65" t="s">
        <v>259</v>
      </c>
      <c r="N129" s="65" t="s">
        <v>260</v>
      </c>
      <c r="O129" s="65">
        <v>7</v>
      </c>
    </row>
    <row r="130" spans="1:15" s="65" customFormat="1" x14ac:dyDescent="0.25">
      <c r="A130" s="295" t="s">
        <v>61</v>
      </c>
      <c r="B130" s="295">
        <v>8</v>
      </c>
      <c r="C130" s="65">
        <v>13</v>
      </c>
      <c r="D130" s="65">
        <v>3</v>
      </c>
      <c r="H130" s="65">
        <v>31</v>
      </c>
      <c r="M130" s="65" t="s">
        <v>259</v>
      </c>
      <c r="N130" s="65" t="s">
        <v>260</v>
      </c>
      <c r="O130" s="65">
        <v>7</v>
      </c>
    </row>
    <row r="131" spans="1:15" s="65" customFormat="1" x14ac:dyDescent="0.25">
      <c r="A131" s="295" t="s">
        <v>61</v>
      </c>
      <c r="B131" s="295">
        <v>8</v>
      </c>
      <c r="C131" s="65">
        <v>14</v>
      </c>
      <c r="D131" s="65">
        <v>3</v>
      </c>
      <c r="H131" s="65">
        <v>18</v>
      </c>
      <c r="M131" s="65" t="s">
        <v>259</v>
      </c>
      <c r="N131" s="65" t="s">
        <v>260</v>
      </c>
      <c r="O131" s="65">
        <v>7</v>
      </c>
    </row>
    <row r="132" spans="1:15" s="65" customFormat="1" x14ac:dyDescent="0.25">
      <c r="A132" s="295" t="s">
        <v>61</v>
      </c>
      <c r="B132" s="295">
        <v>8</v>
      </c>
      <c r="C132" s="65">
        <v>15</v>
      </c>
      <c r="D132" s="65">
        <v>3</v>
      </c>
      <c r="H132" s="65">
        <v>16</v>
      </c>
      <c r="M132" s="65" t="s">
        <v>259</v>
      </c>
      <c r="N132" s="65" t="s">
        <v>260</v>
      </c>
      <c r="O132" s="65">
        <v>7</v>
      </c>
    </row>
    <row r="133" spans="1:15" s="65" customFormat="1" x14ac:dyDescent="0.25">
      <c r="A133" s="295" t="s">
        <v>61</v>
      </c>
      <c r="B133" s="295">
        <v>8</v>
      </c>
      <c r="C133" s="65">
        <v>16</v>
      </c>
      <c r="D133" s="65">
        <v>3</v>
      </c>
      <c r="H133" s="65">
        <v>8</v>
      </c>
      <c r="M133" s="65" t="s">
        <v>259</v>
      </c>
      <c r="N133" s="65" t="s">
        <v>260</v>
      </c>
      <c r="O133" s="65">
        <v>7</v>
      </c>
    </row>
    <row r="134" spans="1:15" s="65" customFormat="1" x14ac:dyDescent="0.25">
      <c r="A134" s="295" t="s">
        <v>61</v>
      </c>
      <c r="B134" s="295">
        <v>8</v>
      </c>
      <c r="C134" s="65">
        <v>17</v>
      </c>
      <c r="D134" s="65">
        <v>4</v>
      </c>
      <c r="H134" s="65">
        <v>50</v>
      </c>
      <c r="M134" s="65" t="s">
        <v>259</v>
      </c>
      <c r="N134" s="65" t="s">
        <v>260</v>
      </c>
      <c r="O134" s="65">
        <v>7</v>
      </c>
    </row>
    <row r="135" spans="1:15" s="65" customFormat="1" x14ac:dyDescent="0.25">
      <c r="A135" s="295" t="s">
        <v>61</v>
      </c>
      <c r="B135" s="295">
        <v>8</v>
      </c>
      <c r="C135" s="65">
        <v>18</v>
      </c>
      <c r="D135" s="65">
        <v>3</v>
      </c>
      <c r="H135" s="65">
        <v>0</v>
      </c>
      <c r="K135" s="65">
        <v>18</v>
      </c>
      <c r="M135" s="65" t="s">
        <v>259</v>
      </c>
      <c r="N135" s="65" t="s">
        <v>260</v>
      </c>
      <c r="O135" s="65">
        <v>7</v>
      </c>
    </row>
    <row r="136" spans="1:15" s="65" customFormat="1" x14ac:dyDescent="0.25">
      <c r="A136" s="295" t="s">
        <v>61</v>
      </c>
      <c r="B136" s="295">
        <v>8</v>
      </c>
      <c r="C136" s="65">
        <v>19</v>
      </c>
      <c r="D136" s="65">
        <v>3</v>
      </c>
      <c r="H136" s="65">
        <v>40</v>
      </c>
      <c r="K136" s="65">
        <v>18</v>
      </c>
      <c r="M136" s="65" t="s">
        <v>259</v>
      </c>
      <c r="N136" s="65" t="s">
        <v>260</v>
      </c>
      <c r="O136" s="65">
        <v>7</v>
      </c>
    </row>
    <row r="137" spans="1:15" s="65" customFormat="1" x14ac:dyDescent="0.25">
      <c r="A137" s="295" t="s">
        <v>61</v>
      </c>
      <c r="B137" s="295">
        <v>8</v>
      </c>
      <c r="C137" s="65">
        <v>20</v>
      </c>
      <c r="D137" s="65" t="s">
        <v>56</v>
      </c>
      <c r="H137" s="65">
        <v>0</v>
      </c>
      <c r="K137" s="65">
        <v>18</v>
      </c>
      <c r="M137" s="65" t="s">
        <v>259</v>
      </c>
      <c r="N137" s="65" t="s">
        <v>260</v>
      </c>
      <c r="O137" s="65">
        <v>7</v>
      </c>
    </row>
    <row r="138" spans="1:15" s="65" customFormat="1" x14ac:dyDescent="0.25">
      <c r="A138" s="295" t="s">
        <v>61</v>
      </c>
      <c r="B138" s="295">
        <v>8</v>
      </c>
      <c r="C138" s="65">
        <v>21</v>
      </c>
      <c r="D138" s="65" t="s">
        <v>56</v>
      </c>
      <c r="H138" s="65">
        <v>0</v>
      </c>
      <c r="K138" s="65">
        <v>18</v>
      </c>
      <c r="M138" s="65" t="s">
        <v>259</v>
      </c>
      <c r="N138" s="65" t="s">
        <v>260</v>
      </c>
      <c r="O138" s="65">
        <v>7</v>
      </c>
    </row>
    <row r="139" spans="1:15" s="65" customFormat="1" x14ac:dyDescent="0.25">
      <c r="A139" s="295" t="s">
        <v>61</v>
      </c>
      <c r="B139" s="295">
        <v>8</v>
      </c>
      <c r="C139" s="65">
        <v>22</v>
      </c>
      <c r="D139" s="65" t="s">
        <v>56</v>
      </c>
      <c r="H139" s="65">
        <v>0</v>
      </c>
      <c r="K139" s="65">
        <v>18</v>
      </c>
      <c r="M139" s="65" t="s">
        <v>259</v>
      </c>
      <c r="N139" s="65" t="s">
        <v>260</v>
      </c>
      <c r="O139" s="65">
        <v>7</v>
      </c>
    </row>
    <row r="140" spans="1:15" s="65" customFormat="1" x14ac:dyDescent="0.25">
      <c r="A140" s="295" t="s">
        <v>61</v>
      </c>
      <c r="B140" s="295">
        <v>8</v>
      </c>
      <c r="C140" s="65">
        <v>23</v>
      </c>
      <c r="D140" s="65" t="s">
        <v>56</v>
      </c>
      <c r="H140" s="65">
        <v>0</v>
      </c>
      <c r="K140" s="65">
        <v>18</v>
      </c>
      <c r="M140" s="65" t="s">
        <v>259</v>
      </c>
      <c r="N140" s="65" t="s">
        <v>260</v>
      </c>
      <c r="O140" s="65">
        <v>7</v>
      </c>
    </row>
    <row r="141" spans="1:15" s="65" customFormat="1" x14ac:dyDescent="0.25">
      <c r="A141" s="295" t="s">
        <v>61</v>
      </c>
      <c r="B141" s="295">
        <v>8</v>
      </c>
      <c r="C141" s="65">
        <v>24</v>
      </c>
      <c r="D141" s="65" t="s">
        <v>56</v>
      </c>
      <c r="H141" s="65">
        <v>0</v>
      </c>
      <c r="K141" s="65">
        <v>18</v>
      </c>
      <c r="M141" s="65" t="s">
        <v>259</v>
      </c>
      <c r="N141" s="65" t="s">
        <v>260</v>
      </c>
      <c r="O141" s="65">
        <v>7</v>
      </c>
    </row>
    <row r="142" spans="1:15" s="65" customFormat="1" x14ac:dyDescent="0.25">
      <c r="A142" s="295" t="s">
        <v>61</v>
      </c>
      <c r="B142" s="295">
        <v>8</v>
      </c>
      <c r="C142" s="65">
        <v>25</v>
      </c>
      <c r="D142" s="65" t="s">
        <v>56</v>
      </c>
      <c r="H142" s="65">
        <v>0</v>
      </c>
      <c r="K142" s="65">
        <v>18</v>
      </c>
      <c r="M142" s="65" t="s">
        <v>259</v>
      </c>
      <c r="N142" s="65" t="s">
        <v>260</v>
      </c>
      <c r="O142" s="65">
        <v>7</v>
      </c>
    </row>
    <row r="143" spans="1:15" s="65" customFormat="1" x14ac:dyDescent="0.25">
      <c r="A143" s="295" t="s">
        <v>61</v>
      </c>
      <c r="B143" s="295">
        <v>8</v>
      </c>
      <c r="C143" s="65">
        <v>26</v>
      </c>
      <c r="D143" s="65" t="s">
        <v>56</v>
      </c>
      <c r="H143" s="65">
        <v>0</v>
      </c>
      <c r="K143" s="65">
        <v>18</v>
      </c>
      <c r="M143" s="65" t="s">
        <v>259</v>
      </c>
      <c r="N143" s="65" t="s">
        <v>260</v>
      </c>
      <c r="O143" s="65">
        <v>7</v>
      </c>
    </row>
    <row r="144" spans="1:15" s="65" customFormat="1" x14ac:dyDescent="0.25">
      <c r="A144" s="295" t="s">
        <v>61</v>
      </c>
      <c r="B144" s="295">
        <v>8</v>
      </c>
      <c r="C144" s="65">
        <v>27</v>
      </c>
      <c r="D144" s="65" t="s">
        <v>56</v>
      </c>
      <c r="H144" s="65">
        <v>0</v>
      </c>
      <c r="K144" s="65">
        <v>18</v>
      </c>
      <c r="M144" s="65" t="s">
        <v>259</v>
      </c>
      <c r="N144" s="65" t="s">
        <v>260</v>
      </c>
      <c r="O144" s="65">
        <v>7</v>
      </c>
    </row>
    <row r="145" spans="1:16" s="65" customFormat="1" x14ac:dyDescent="0.25">
      <c r="A145" s="296" t="s">
        <v>386</v>
      </c>
      <c r="B145" s="295"/>
      <c r="K145" s="65">
        <v>18</v>
      </c>
      <c r="M145" s="65" t="s">
        <v>259</v>
      </c>
      <c r="N145" s="65" t="s">
        <v>260</v>
      </c>
      <c r="O145" s="65">
        <v>8</v>
      </c>
      <c r="P145" s="65" t="s">
        <v>703</v>
      </c>
    </row>
    <row r="146" spans="1:16" s="78" customFormat="1" ht="15" customHeight="1" x14ac:dyDescent="0.25">
      <c r="A146" s="298" t="s">
        <v>63</v>
      </c>
      <c r="B146" s="298">
        <v>10</v>
      </c>
      <c r="C146" s="78">
        <v>1</v>
      </c>
      <c r="D146" s="78">
        <v>3</v>
      </c>
      <c r="H146" s="78">
        <v>43</v>
      </c>
      <c r="M146" s="78" t="s">
        <v>259</v>
      </c>
      <c r="N146" s="78" t="s">
        <v>260</v>
      </c>
      <c r="O146" s="78">
        <v>8</v>
      </c>
    </row>
    <row r="147" spans="1:16" s="78" customFormat="1" x14ac:dyDescent="0.25">
      <c r="A147" s="298" t="s">
        <v>63</v>
      </c>
      <c r="B147" s="298">
        <v>10</v>
      </c>
      <c r="C147" s="78">
        <v>2</v>
      </c>
      <c r="D147" s="78">
        <v>3</v>
      </c>
      <c r="H147" s="78">
        <v>88</v>
      </c>
      <c r="M147" s="78" t="s">
        <v>259</v>
      </c>
      <c r="N147" s="78" t="s">
        <v>260</v>
      </c>
      <c r="O147" s="78">
        <v>8</v>
      </c>
    </row>
    <row r="148" spans="1:16" s="78" customFormat="1" x14ac:dyDescent="0.25">
      <c r="A148" s="298" t="s">
        <v>63</v>
      </c>
      <c r="B148" s="298">
        <v>10</v>
      </c>
      <c r="C148" s="78">
        <v>3</v>
      </c>
      <c r="D148" s="78">
        <v>3</v>
      </c>
      <c r="H148" s="78">
        <v>49</v>
      </c>
      <c r="M148" s="78" t="s">
        <v>259</v>
      </c>
      <c r="N148" s="78" t="s">
        <v>260</v>
      </c>
      <c r="O148" s="78">
        <v>8</v>
      </c>
    </row>
    <row r="149" spans="1:16" s="78" customFormat="1" x14ac:dyDescent="0.25">
      <c r="A149" s="298" t="s">
        <v>63</v>
      </c>
      <c r="B149" s="298">
        <v>10</v>
      </c>
      <c r="C149" s="78">
        <v>4</v>
      </c>
      <c r="D149" s="78">
        <v>3</v>
      </c>
      <c r="H149" s="78">
        <v>64</v>
      </c>
      <c r="M149" s="78" t="s">
        <v>259</v>
      </c>
      <c r="N149" s="78" t="s">
        <v>260</v>
      </c>
      <c r="O149" s="78">
        <v>8</v>
      </c>
    </row>
    <row r="150" spans="1:16" s="78" customFormat="1" x14ac:dyDescent="0.25">
      <c r="A150" s="298" t="s">
        <v>63</v>
      </c>
      <c r="B150" s="298">
        <v>10</v>
      </c>
      <c r="C150" s="78">
        <v>5</v>
      </c>
      <c r="D150" s="78">
        <v>3</v>
      </c>
      <c r="H150" s="78">
        <v>51</v>
      </c>
      <c r="M150" s="78" t="s">
        <v>259</v>
      </c>
      <c r="N150" s="78" t="s">
        <v>260</v>
      </c>
      <c r="O150" s="78">
        <v>8</v>
      </c>
    </row>
    <row r="151" spans="1:16" s="78" customFormat="1" x14ac:dyDescent="0.25">
      <c r="A151" s="298" t="s">
        <v>63</v>
      </c>
      <c r="B151" s="298">
        <v>10</v>
      </c>
      <c r="C151" s="78">
        <v>6</v>
      </c>
      <c r="D151" s="78">
        <v>3</v>
      </c>
      <c r="H151" s="78">
        <v>54</v>
      </c>
      <c r="M151" s="78" t="s">
        <v>259</v>
      </c>
      <c r="N151" s="78" t="s">
        <v>260</v>
      </c>
      <c r="O151" s="78">
        <v>8</v>
      </c>
    </row>
    <row r="152" spans="1:16" s="78" customFormat="1" x14ac:dyDescent="0.25">
      <c r="A152" s="298" t="s">
        <v>63</v>
      </c>
      <c r="B152" s="298">
        <v>10</v>
      </c>
      <c r="C152" s="78">
        <v>7</v>
      </c>
      <c r="D152" s="78">
        <v>3</v>
      </c>
      <c r="H152" s="78">
        <v>46</v>
      </c>
      <c r="M152" s="78" t="s">
        <v>259</v>
      </c>
      <c r="N152" s="78" t="s">
        <v>260</v>
      </c>
      <c r="O152" s="78">
        <v>8</v>
      </c>
    </row>
    <row r="153" spans="1:16" s="78" customFormat="1" x14ac:dyDescent="0.25">
      <c r="A153" s="298" t="s">
        <v>63</v>
      </c>
      <c r="B153" s="298">
        <v>10</v>
      </c>
      <c r="C153" s="78">
        <v>8</v>
      </c>
      <c r="D153" s="78">
        <v>3</v>
      </c>
      <c r="H153" s="78">
        <v>64</v>
      </c>
      <c r="M153" s="78" t="s">
        <v>259</v>
      </c>
      <c r="N153" s="78" t="s">
        <v>260</v>
      </c>
      <c r="O153" s="78">
        <v>8</v>
      </c>
    </row>
    <row r="154" spans="1:16" s="78" customFormat="1" x14ac:dyDescent="0.25">
      <c r="A154" s="298" t="s">
        <v>63</v>
      </c>
      <c r="B154" s="298">
        <v>10</v>
      </c>
      <c r="C154" s="78">
        <v>9</v>
      </c>
      <c r="D154" s="78">
        <v>3</v>
      </c>
      <c r="H154" s="78">
        <v>63</v>
      </c>
      <c r="M154" s="78" t="s">
        <v>259</v>
      </c>
      <c r="N154" s="78" t="s">
        <v>260</v>
      </c>
      <c r="O154" s="78">
        <v>8</v>
      </c>
    </row>
    <row r="155" spans="1:16" s="78" customFormat="1" x14ac:dyDescent="0.25">
      <c r="A155" s="298" t="s">
        <v>63</v>
      </c>
      <c r="B155" s="298">
        <v>10</v>
      </c>
      <c r="C155" s="78">
        <v>10</v>
      </c>
      <c r="D155" s="78">
        <v>3</v>
      </c>
      <c r="H155" s="78">
        <v>57</v>
      </c>
      <c r="M155" s="78" t="s">
        <v>259</v>
      </c>
      <c r="N155" s="78" t="s">
        <v>260</v>
      </c>
      <c r="O155" s="78">
        <v>8</v>
      </c>
    </row>
    <row r="156" spans="1:16" s="78" customFormat="1" x14ac:dyDescent="0.25">
      <c r="A156" s="298" t="s">
        <v>63</v>
      </c>
      <c r="B156" s="298">
        <v>10</v>
      </c>
      <c r="C156" s="78">
        <v>11</v>
      </c>
      <c r="D156" s="78">
        <v>3</v>
      </c>
      <c r="H156" s="78">
        <v>47</v>
      </c>
      <c r="M156" s="78" t="s">
        <v>259</v>
      </c>
      <c r="N156" s="78" t="s">
        <v>260</v>
      </c>
      <c r="O156" s="78">
        <v>8</v>
      </c>
    </row>
    <row r="157" spans="1:16" s="78" customFormat="1" x14ac:dyDescent="0.25">
      <c r="A157" s="298" t="s">
        <v>63</v>
      </c>
      <c r="B157" s="298">
        <v>10</v>
      </c>
      <c r="C157" s="78">
        <v>12</v>
      </c>
      <c r="D157" s="78">
        <v>4</v>
      </c>
      <c r="H157" s="78">
        <v>72</v>
      </c>
      <c r="M157" s="78" t="s">
        <v>259</v>
      </c>
      <c r="N157" s="78" t="s">
        <v>260</v>
      </c>
      <c r="O157" s="78">
        <v>8</v>
      </c>
    </row>
    <row r="158" spans="1:16" s="78" customFormat="1" x14ac:dyDescent="0.25">
      <c r="A158" s="298" t="s">
        <v>63</v>
      </c>
      <c r="B158" s="298">
        <v>10</v>
      </c>
      <c r="C158" s="78">
        <v>13</v>
      </c>
      <c r="D158" s="78">
        <v>3</v>
      </c>
      <c r="H158" s="78">
        <v>44</v>
      </c>
      <c r="M158" s="78" t="s">
        <v>259</v>
      </c>
      <c r="N158" s="78" t="s">
        <v>260</v>
      </c>
      <c r="O158" s="78">
        <v>8</v>
      </c>
    </row>
    <row r="159" spans="1:16" s="78" customFormat="1" x14ac:dyDescent="0.25">
      <c r="A159" s="298" t="s">
        <v>63</v>
      </c>
      <c r="B159" s="298">
        <v>10</v>
      </c>
      <c r="C159" s="78">
        <v>14</v>
      </c>
      <c r="D159" s="78">
        <v>3</v>
      </c>
      <c r="H159" s="78">
        <v>78</v>
      </c>
      <c r="M159" s="78" t="s">
        <v>259</v>
      </c>
      <c r="N159" s="78" t="s">
        <v>260</v>
      </c>
      <c r="O159" s="78">
        <v>8</v>
      </c>
    </row>
    <row r="160" spans="1:16" s="78" customFormat="1" x14ac:dyDescent="0.25">
      <c r="A160" s="298" t="s">
        <v>63</v>
      </c>
      <c r="B160" s="298">
        <v>10</v>
      </c>
      <c r="C160" s="78">
        <v>15</v>
      </c>
      <c r="D160" s="78">
        <v>3</v>
      </c>
      <c r="H160" s="78">
        <v>54</v>
      </c>
      <c r="M160" s="78" t="s">
        <v>259</v>
      </c>
      <c r="N160" s="78" t="s">
        <v>260</v>
      </c>
      <c r="O160" s="78">
        <v>8</v>
      </c>
    </row>
    <row r="161" spans="1:15" s="78" customFormat="1" x14ac:dyDescent="0.25">
      <c r="A161" s="298" t="s">
        <v>63</v>
      </c>
      <c r="B161" s="298">
        <v>10</v>
      </c>
      <c r="C161" s="78">
        <v>16</v>
      </c>
      <c r="D161" s="78">
        <v>3</v>
      </c>
      <c r="H161" s="78">
        <v>78</v>
      </c>
      <c r="M161" s="78" t="s">
        <v>259</v>
      </c>
      <c r="N161" s="78" t="s">
        <v>260</v>
      </c>
      <c r="O161" s="78">
        <v>8</v>
      </c>
    </row>
    <row r="162" spans="1:15" s="78" customFormat="1" x14ac:dyDescent="0.25">
      <c r="A162" s="298" t="s">
        <v>63</v>
      </c>
      <c r="B162" s="298">
        <v>10</v>
      </c>
      <c r="C162" s="78">
        <v>17</v>
      </c>
      <c r="D162" s="78">
        <v>4</v>
      </c>
      <c r="H162" s="78">
        <v>47</v>
      </c>
      <c r="M162" s="78" t="s">
        <v>259</v>
      </c>
      <c r="N162" s="78" t="s">
        <v>260</v>
      </c>
      <c r="O162" s="78">
        <v>8</v>
      </c>
    </row>
    <row r="163" spans="1:15" s="78" customFormat="1" x14ac:dyDescent="0.25">
      <c r="A163" s="298" t="s">
        <v>63</v>
      </c>
      <c r="B163" s="298">
        <v>10</v>
      </c>
      <c r="C163" s="78">
        <v>18</v>
      </c>
      <c r="D163" s="78">
        <v>3</v>
      </c>
      <c r="H163" s="78">
        <v>100</v>
      </c>
      <c r="M163" s="78" t="s">
        <v>259</v>
      </c>
      <c r="N163" s="78" t="s">
        <v>260</v>
      </c>
      <c r="O163" s="78">
        <v>8</v>
      </c>
    </row>
    <row r="164" spans="1:15" s="78" customFormat="1" x14ac:dyDescent="0.25">
      <c r="A164" s="298" t="s">
        <v>63</v>
      </c>
      <c r="B164" s="298">
        <v>10</v>
      </c>
      <c r="C164" s="78">
        <v>19</v>
      </c>
      <c r="D164" s="78">
        <v>3</v>
      </c>
      <c r="H164" s="78">
        <v>46</v>
      </c>
      <c r="M164" s="78" t="s">
        <v>259</v>
      </c>
      <c r="N164" s="78" t="s">
        <v>260</v>
      </c>
      <c r="O164" s="78">
        <v>8</v>
      </c>
    </row>
    <row r="165" spans="1:15" s="78" customFormat="1" x14ac:dyDescent="0.25">
      <c r="A165" s="298" t="s">
        <v>63</v>
      </c>
      <c r="B165" s="298">
        <v>10</v>
      </c>
      <c r="C165" s="78">
        <v>20</v>
      </c>
      <c r="D165" s="78" t="s">
        <v>56</v>
      </c>
      <c r="H165" s="78">
        <v>0</v>
      </c>
      <c r="M165" s="78" t="s">
        <v>259</v>
      </c>
      <c r="N165" s="78" t="s">
        <v>260</v>
      </c>
      <c r="O165" s="78">
        <v>8</v>
      </c>
    </row>
    <row r="166" spans="1:15" s="78" customFormat="1" x14ac:dyDescent="0.25">
      <c r="A166" s="298" t="s">
        <v>63</v>
      </c>
      <c r="B166" s="298">
        <v>10</v>
      </c>
      <c r="C166" s="78">
        <v>21</v>
      </c>
      <c r="D166" s="78" t="s">
        <v>56</v>
      </c>
      <c r="H166" s="78">
        <v>0</v>
      </c>
      <c r="M166" s="78" t="s">
        <v>259</v>
      </c>
      <c r="N166" s="78" t="s">
        <v>260</v>
      </c>
      <c r="O166" s="78">
        <v>8</v>
      </c>
    </row>
    <row r="167" spans="1:15" s="78" customFormat="1" x14ac:dyDescent="0.25">
      <c r="A167" s="298" t="s">
        <v>63</v>
      </c>
      <c r="B167" s="298">
        <v>10</v>
      </c>
      <c r="C167" s="78">
        <v>22</v>
      </c>
      <c r="D167" s="78" t="s">
        <v>56</v>
      </c>
      <c r="H167" s="78">
        <v>0</v>
      </c>
      <c r="M167" s="78" t="s">
        <v>259</v>
      </c>
      <c r="N167" s="78" t="s">
        <v>260</v>
      </c>
      <c r="O167" s="78">
        <v>8</v>
      </c>
    </row>
    <row r="168" spans="1:15" s="78" customFormat="1" x14ac:dyDescent="0.25">
      <c r="A168" s="298" t="s">
        <v>63</v>
      </c>
      <c r="B168" s="298">
        <v>10</v>
      </c>
      <c r="C168" s="78">
        <v>23</v>
      </c>
      <c r="D168" s="78" t="s">
        <v>56</v>
      </c>
      <c r="H168" s="78">
        <v>0</v>
      </c>
      <c r="M168" s="78" t="s">
        <v>259</v>
      </c>
      <c r="N168" s="78" t="s">
        <v>260</v>
      </c>
      <c r="O168" s="78">
        <v>8</v>
      </c>
    </row>
    <row r="169" spans="1:15" s="78" customFormat="1" x14ac:dyDescent="0.25">
      <c r="A169" s="298" t="s">
        <v>63</v>
      </c>
      <c r="B169" s="298">
        <v>10</v>
      </c>
      <c r="C169" s="78">
        <v>24</v>
      </c>
      <c r="D169" s="78" t="s">
        <v>56</v>
      </c>
      <c r="H169" s="78">
        <v>0</v>
      </c>
      <c r="M169" s="78" t="s">
        <v>259</v>
      </c>
      <c r="N169" s="78" t="s">
        <v>260</v>
      </c>
      <c r="O169" s="78">
        <v>8</v>
      </c>
    </row>
    <row r="170" spans="1:15" s="78" customFormat="1" x14ac:dyDescent="0.25">
      <c r="A170" s="298" t="s">
        <v>63</v>
      </c>
      <c r="B170" s="298">
        <v>10</v>
      </c>
      <c r="C170" s="78">
        <v>25</v>
      </c>
      <c r="D170" s="78" t="s">
        <v>56</v>
      </c>
      <c r="H170" s="78">
        <v>0</v>
      </c>
      <c r="M170" s="78" t="s">
        <v>259</v>
      </c>
      <c r="N170" s="78" t="s">
        <v>260</v>
      </c>
      <c r="O170" s="78">
        <v>8</v>
      </c>
    </row>
    <row r="171" spans="1:15" s="78" customFormat="1" x14ac:dyDescent="0.25">
      <c r="A171" s="298" t="s">
        <v>63</v>
      </c>
      <c r="B171" s="298">
        <v>10</v>
      </c>
      <c r="C171" s="78">
        <v>26</v>
      </c>
      <c r="D171" s="78" t="s">
        <v>56</v>
      </c>
      <c r="H171" s="78">
        <v>0</v>
      </c>
      <c r="M171" s="78" t="s">
        <v>259</v>
      </c>
      <c r="N171" s="78" t="s">
        <v>260</v>
      </c>
      <c r="O171" s="78">
        <v>8</v>
      </c>
    </row>
    <row r="172" spans="1:15" s="78" customFormat="1" x14ac:dyDescent="0.25">
      <c r="A172" s="298" t="s">
        <v>63</v>
      </c>
      <c r="B172" s="298">
        <v>10</v>
      </c>
      <c r="C172" s="78">
        <v>27</v>
      </c>
      <c r="D172" s="78" t="s">
        <v>56</v>
      </c>
      <c r="H172" s="78">
        <v>0</v>
      </c>
      <c r="M172" s="78" t="s">
        <v>259</v>
      </c>
      <c r="N172" s="78" t="s">
        <v>260</v>
      </c>
      <c r="O172" s="78">
        <v>8</v>
      </c>
    </row>
    <row r="173" spans="1:15" s="78" customFormat="1" x14ac:dyDescent="0.25">
      <c r="A173" s="297" t="s">
        <v>387</v>
      </c>
      <c r="B173" s="298"/>
      <c r="M173" s="78" t="s">
        <v>259</v>
      </c>
      <c r="N173" s="78" t="s">
        <v>260</v>
      </c>
      <c r="O173" s="78">
        <v>8</v>
      </c>
    </row>
    <row r="174" spans="1:15" s="65" customFormat="1" ht="15" customHeight="1" x14ac:dyDescent="0.25">
      <c r="A174" s="290" t="s">
        <v>105</v>
      </c>
      <c r="B174" s="295">
        <v>12</v>
      </c>
      <c r="C174" s="65">
        <v>1</v>
      </c>
      <c r="D174" s="65">
        <v>3</v>
      </c>
      <c r="H174" s="65">
        <v>18</v>
      </c>
      <c r="M174" s="65" t="s">
        <v>259</v>
      </c>
      <c r="N174" s="65" t="s">
        <v>260</v>
      </c>
      <c r="O174" s="65">
        <v>8</v>
      </c>
    </row>
    <row r="175" spans="1:15" s="65" customFormat="1" x14ac:dyDescent="0.25">
      <c r="A175" s="290" t="s">
        <v>105</v>
      </c>
      <c r="B175" s="295">
        <v>12</v>
      </c>
      <c r="C175" s="65">
        <v>2</v>
      </c>
      <c r="D175" s="65">
        <v>3</v>
      </c>
      <c r="H175" s="65">
        <v>22</v>
      </c>
      <c r="M175" s="65" t="s">
        <v>259</v>
      </c>
      <c r="N175" s="65" t="s">
        <v>260</v>
      </c>
      <c r="O175" s="65">
        <v>8</v>
      </c>
    </row>
    <row r="176" spans="1:15" s="65" customFormat="1" x14ac:dyDescent="0.25">
      <c r="A176" s="290" t="s">
        <v>105</v>
      </c>
      <c r="B176" s="295">
        <v>12</v>
      </c>
      <c r="C176" s="65">
        <v>3</v>
      </c>
      <c r="D176" s="65">
        <v>3</v>
      </c>
      <c r="H176" s="65">
        <v>11</v>
      </c>
      <c r="M176" s="65" t="s">
        <v>259</v>
      </c>
      <c r="N176" s="65" t="s">
        <v>260</v>
      </c>
      <c r="O176" s="65">
        <v>8</v>
      </c>
    </row>
    <row r="177" spans="1:15" s="65" customFormat="1" x14ac:dyDescent="0.25">
      <c r="A177" s="290" t="s">
        <v>105</v>
      </c>
      <c r="B177" s="295">
        <v>12</v>
      </c>
      <c r="C177" s="65">
        <v>4</v>
      </c>
      <c r="D177" s="65">
        <v>3</v>
      </c>
      <c r="H177" s="65">
        <v>13</v>
      </c>
      <c r="M177" s="65" t="s">
        <v>259</v>
      </c>
      <c r="N177" s="65" t="s">
        <v>260</v>
      </c>
      <c r="O177" s="65">
        <v>8</v>
      </c>
    </row>
    <row r="178" spans="1:15" s="65" customFormat="1" x14ac:dyDescent="0.25">
      <c r="A178" s="290" t="s">
        <v>105</v>
      </c>
      <c r="B178" s="295">
        <v>12</v>
      </c>
      <c r="C178" s="65">
        <v>5</v>
      </c>
      <c r="D178" s="65">
        <v>3</v>
      </c>
      <c r="H178" s="65">
        <v>6</v>
      </c>
      <c r="M178" s="65" t="s">
        <v>259</v>
      </c>
      <c r="N178" s="65" t="s">
        <v>260</v>
      </c>
      <c r="O178" s="65">
        <v>8</v>
      </c>
    </row>
    <row r="179" spans="1:15" s="65" customFormat="1" x14ac:dyDescent="0.25">
      <c r="A179" s="290" t="s">
        <v>105</v>
      </c>
      <c r="B179" s="295">
        <v>12</v>
      </c>
      <c r="C179" s="65">
        <v>6</v>
      </c>
      <c r="D179" s="65">
        <v>3</v>
      </c>
      <c r="H179" s="65">
        <v>21</v>
      </c>
      <c r="M179" s="65" t="s">
        <v>259</v>
      </c>
      <c r="N179" s="65" t="s">
        <v>260</v>
      </c>
      <c r="O179" s="65">
        <v>8</v>
      </c>
    </row>
    <row r="180" spans="1:15" s="65" customFormat="1" x14ac:dyDescent="0.25">
      <c r="A180" s="290" t="s">
        <v>105</v>
      </c>
      <c r="B180" s="295">
        <v>12</v>
      </c>
      <c r="C180" s="65">
        <v>7</v>
      </c>
      <c r="D180" s="65">
        <v>3</v>
      </c>
      <c r="H180" s="65">
        <v>9</v>
      </c>
      <c r="M180" s="65" t="s">
        <v>259</v>
      </c>
      <c r="N180" s="65" t="s">
        <v>260</v>
      </c>
      <c r="O180" s="65">
        <v>8</v>
      </c>
    </row>
    <row r="181" spans="1:15" s="65" customFormat="1" x14ac:dyDescent="0.25">
      <c r="A181" s="290" t="s">
        <v>105</v>
      </c>
      <c r="B181" s="295">
        <v>12</v>
      </c>
      <c r="C181" s="65">
        <v>8</v>
      </c>
      <c r="D181" s="65">
        <v>3</v>
      </c>
      <c r="H181" s="65">
        <v>33</v>
      </c>
      <c r="M181" s="65" t="s">
        <v>259</v>
      </c>
      <c r="N181" s="65" t="s">
        <v>260</v>
      </c>
      <c r="O181" s="65">
        <v>8</v>
      </c>
    </row>
    <row r="182" spans="1:15" s="65" customFormat="1" x14ac:dyDescent="0.25">
      <c r="A182" s="290" t="s">
        <v>105</v>
      </c>
      <c r="B182" s="295">
        <v>12</v>
      </c>
      <c r="C182" s="65">
        <v>9</v>
      </c>
      <c r="D182" s="65">
        <v>3</v>
      </c>
      <c r="H182" s="65">
        <v>5</v>
      </c>
      <c r="M182" s="65" t="s">
        <v>259</v>
      </c>
      <c r="N182" s="65" t="s">
        <v>260</v>
      </c>
      <c r="O182" s="65">
        <v>8</v>
      </c>
    </row>
    <row r="183" spans="1:15" s="65" customFormat="1" x14ac:dyDescent="0.25">
      <c r="A183" s="290" t="s">
        <v>105</v>
      </c>
      <c r="B183" s="295">
        <v>12</v>
      </c>
      <c r="C183" s="65">
        <v>10</v>
      </c>
      <c r="D183" s="65">
        <v>3</v>
      </c>
      <c r="H183" s="65">
        <v>11</v>
      </c>
      <c r="M183" s="65" t="s">
        <v>259</v>
      </c>
      <c r="N183" s="65" t="s">
        <v>260</v>
      </c>
      <c r="O183" s="65">
        <v>8</v>
      </c>
    </row>
    <row r="184" spans="1:15" s="65" customFormat="1" x14ac:dyDescent="0.25">
      <c r="A184" s="290" t="s">
        <v>105</v>
      </c>
      <c r="B184" s="295">
        <v>12</v>
      </c>
      <c r="C184" s="65">
        <v>11</v>
      </c>
      <c r="D184" s="65">
        <v>3</v>
      </c>
      <c r="H184" s="65">
        <v>5</v>
      </c>
      <c r="M184" s="65" t="s">
        <v>259</v>
      </c>
      <c r="N184" s="65" t="s">
        <v>260</v>
      </c>
      <c r="O184" s="65">
        <v>8</v>
      </c>
    </row>
    <row r="185" spans="1:15" s="65" customFormat="1" x14ac:dyDescent="0.25">
      <c r="A185" s="290" t="s">
        <v>105</v>
      </c>
      <c r="B185" s="295">
        <v>12</v>
      </c>
      <c r="C185" s="65">
        <v>12</v>
      </c>
      <c r="D185" s="65">
        <v>4</v>
      </c>
      <c r="H185" s="65">
        <v>25</v>
      </c>
      <c r="M185" s="65" t="s">
        <v>259</v>
      </c>
      <c r="N185" s="65" t="s">
        <v>260</v>
      </c>
      <c r="O185" s="65">
        <v>8</v>
      </c>
    </row>
    <row r="186" spans="1:15" s="65" customFormat="1" x14ac:dyDescent="0.25">
      <c r="A186" s="290" t="s">
        <v>105</v>
      </c>
      <c r="B186" s="295">
        <v>12</v>
      </c>
      <c r="C186" s="65">
        <v>13</v>
      </c>
      <c r="D186" s="65">
        <v>3</v>
      </c>
      <c r="H186" s="65">
        <v>6</v>
      </c>
      <c r="M186" s="65" t="s">
        <v>259</v>
      </c>
      <c r="N186" s="65" t="s">
        <v>260</v>
      </c>
      <c r="O186" s="65">
        <v>8</v>
      </c>
    </row>
    <row r="187" spans="1:15" s="65" customFormat="1" x14ac:dyDescent="0.25">
      <c r="A187" s="290" t="s">
        <v>105</v>
      </c>
      <c r="B187" s="295">
        <v>12</v>
      </c>
      <c r="C187" s="65">
        <v>14</v>
      </c>
      <c r="D187" s="65">
        <v>3</v>
      </c>
      <c r="H187" s="65">
        <v>24</v>
      </c>
      <c r="M187" s="65" t="s">
        <v>259</v>
      </c>
      <c r="N187" s="65" t="s">
        <v>260</v>
      </c>
      <c r="O187" s="65">
        <v>8</v>
      </c>
    </row>
    <row r="188" spans="1:15" s="65" customFormat="1" x14ac:dyDescent="0.25">
      <c r="A188" s="290" t="s">
        <v>105</v>
      </c>
      <c r="B188" s="295">
        <v>12</v>
      </c>
      <c r="C188" s="65">
        <v>15</v>
      </c>
      <c r="D188" s="65">
        <v>3</v>
      </c>
      <c r="H188" s="65">
        <v>7</v>
      </c>
      <c r="M188" s="65" t="s">
        <v>259</v>
      </c>
      <c r="N188" s="65" t="s">
        <v>260</v>
      </c>
      <c r="O188" s="65">
        <v>8</v>
      </c>
    </row>
    <row r="189" spans="1:15" s="65" customFormat="1" x14ac:dyDescent="0.25">
      <c r="A189" s="290" t="s">
        <v>105</v>
      </c>
      <c r="B189" s="295">
        <v>12</v>
      </c>
      <c r="C189" s="65">
        <v>16</v>
      </c>
      <c r="D189" s="65">
        <v>3</v>
      </c>
      <c r="H189" s="65">
        <v>22</v>
      </c>
      <c r="M189" s="65" t="s">
        <v>259</v>
      </c>
      <c r="N189" s="65" t="s">
        <v>260</v>
      </c>
      <c r="O189" s="65">
        <v>8</v>
      </c>
    </row>
    <row r="190" spans="1:15" s="65" customFormat="1" x14ac:dyDescent="0.25">
      <c r="A190" s="290" t="s">
        <v>105</v>
      </c>
      <c r="B190" s="295">
        <v>12</v>
      </c>
      <c r="C190" s="65">
        <v>17</v>
      </c>
      <c r="D190" s="65">
        <v>4</v>
      </c>
      <c r="H190" s="65">
        <v>22</v>
      </c>
      <c r="M190" s="65" t="s">
        <v>259</v>
      </c>
      <c r="N190" s="65" t="s">
        <v>260</v>
      </c>
      <c r="O190" s="65">
        <v>8</v>
      </c>
    </row>
    <row r="191" spans="1:15" s="65" customFormat="1" x14ac:dyDescent="0.25">
      <c r="A191" s="290" t="s">
        <v>105</v>
      </c>
      <c r="B191" s="295">
        <v>12</v>
      </c>
      <c r="C191" s="65">
        <v>18</v>
      </c>
      <c r="D191" s="65">
        <v>3</v>
      </c>
      <c r="H191" s="65">
        <v>31</v>
      </c>
      <c r="M191" s="65" t="s">
        <v>259</v>
      </c>
      <c r="N191" s="65" t="s">
        <v>260</v>
      </c>
      <c r="O191" s="65">
        <v>8</v>
      </c>
    </row>
    <row r="192" spans="1:15" s="65" customFormat="1" x14ac:dyDescent="0.25">
      <c r="A192" s="290" t="s">
        <v>105</v>
      </c>
      <c r="B192" s="295">
        <v>12</v>
      </c>
      <c r="C192" s="65">
        <v>19</v>
      </c>
      <c r="D192" s="65">
        <v>3</v>
      </c>
      <c r="H192" s="65">
        <v>9</v>
      </c>
      <c r="M192" s="65" t="s">
        <v>259</v>
      </c>
      <c r="N192" s="65" t="s">
        <v>260</v>
      </c>
      <c r="O192" s="65">
        <v>8</v>
      </c>
    </row>
    <row r="193" spans="1:15" s="65" customFormat="1" x14ac:dyDescent="0.25">
      <c r="A193" s="290" t="s">
        <v>105</v>
      </c>
      <c r="B193" s="295">
        <v>12</v>
      </c>
      <c r="C193" s="65">
        <v>20</v>
      </c>
      <c r="D193" s="65" t="s">
        <v>56</v>
      </c>
      <c r="H193" s="65">
        <v>0</v>
      </c>
      <c r="M193" s="65" t="s">
        <v>259</v>
      </c>
      <c r="N193" s="65" t="s">
        <v>260</v>
      </c>
      <c r="O193" s="65">
        <v>8</v>
      </c>
    </row>
    <row r="194" spans="1:15" s="65" customFormat="1" x14ac:dyDescent="0.25">
      <c r="A194" s="290" t="s">
        <v>105</v>
      </c>
      <c r="B194" s="295">
        <v>12</v>
      </c>
      <c r="C194" s="65">
        <v>21</v>
      </c>
      <c r="D194" s="65" t="s">
        <v>56</v>
      </c>
      <c r="H194" s="65">
        <v>0</v>
      </c>
      <c r="M194" s="65" t="s">
        <v>259</v>
      </c>
      <c r="N194" s="65" t="s">
        <v>260</v>
      </c>
      <c r="O194" s="65">
        <v>8</v>
      </c>
    </row>
    <row r="195" spans="1:15" s="65" customFormat="1" x14ac:dyDescent="0.25">
      <c r="A195" s="290" t="s">
        <v>105</v>
      </c>
      <c r="B195" s="295">
        <v>12</v>
      </c>
      <c r="C195" s="65">
        <v>22</v>
      </c>
      <c r="D195" s="65" t="s">
        <v>56</v>
      </c>
      <c r="H195" s="65">
        <v>0</v>
      </c>
      <c r="M195" s="65" t="s">
        <v>259</v>
      </c>
      <c r="N195" s="65" t="s">
        <v>260</v>
      </c>
      <c r="O195" s="65">
        <v>8</v>
      </c>
    </row>
    <row r="196" spans="1:15" s="65" customFormat="1" x14ac:dyDescent="0.25">
      <c r="A196" s="290" t="s">
        <v>105</v>
      </c>
      <c r="B196" s="295">
        <v>12</v>
      </c>
      <c r="C196" s="65">
        <v>23</v>
      </c>
      <c r="D196" s="65" t="s">
        <v>56</v>
      </c>
      <c r="H196" s="65">
        <v>0</v>
      </c>
      <c r="M196" s="65" t="s">
        <v>259</v>
      </c>
      <c r="N196" s="65" t="s">
        <v>260</v>
      </c>
      <c r="O196" s="65">
        <v>8</v>
      </c>
    </row>
    <row r="197" spans="1:15" s="65" customFormat="1" x14ac:dyDescent="0.25">
      <c r="A197" s="290" t="s">
        <v>105</v>
      </c>
      <c r="B197" s="295">
        <v>12</v>
      </c>
      <c r="C197" s="65">
        <v>24</v>
      </c>
      <c r="D197" s="65" t="s">
        <v>56</v>
      </c>
      <c r="H197" s="65">
        <v>0</v>
      </c>
      <c r="M197" s="65" t="s">
        <v>259</v>
      </c>
      <c r="N197" s="65" t="s">
        <v>260</v>
      </c>
      <c r="O197" s="65">
        <v>8</v>
      </c>
    </row>
    <row r="198" spans="1:15" s="65" customFormat="1" x14ac:dyDescent="0.25">
      <c r="A198" s="290" t="s">
        <v>105</v>
      </c>
      <c r="B198" s="295">
        <v>12</v>
      </c>
      <c r="C198" s="65">
        <v>25</v>
      </c>
      <c r="D198" s="65" t="s">
        <v>56</v>
      </c>
      <c r="H198" s="65">
        <v>0</v>
      </c>
      <c r="M198" s="65" t="s">
        <v>259</v>
      </c>
      <c r="N198" s="65" t="s">
        <v>260</v>
      </c>
      <c r="O198" s="65">
        <v>8</v>
      </c>
    </row>
    <row r="199" spans="1:15" s="65" customFormat="1" x14ac:dyDescent="0.25">
      <c r="A199" s="290" t="s">
        <v>105</v>
      </c>
      <c r="B199" s="295">
        <v>12</v>
      </c>
      <c r="C199" s="65">
        <v>26</v>
      </c>
      <c r="D199" s="65" t="s">
        <v>56</v>
      </c>
      <c r="H199" s="65">
        <v>0</v>
      </c>
      <c r="M199" s="65" t="s">
        <v>259</v>
      </c>
      <c r="N199" s="65" t="s">
        <v>260</v>
      </c>
      <c r="O199" s="65">
        <v>8</v>
      </c>
    </row>
    <row r="200" spans="1:15" s="65" customFormat="1" x14ac:dyDescent="0.25">
      <c r="A200" s="290" t="s">
        <v>105</v>
      </c>
      <c r="B200" s="295">
        <v>12</v>
      </c>
      <c r="C200" s="65">
        <v>27</v>
      </c>
      <c r="D200" s="65" t="s">
        <v>56</v>
      </c>
      <c r="H200" s="65">
        <v>0</v>
      </c>
      <c r="M200" s="65" t="s">
        <v>259</v>
      </c>
      <c r="N200" s="65" t="s">
        <v>260</v>
      </c>
      <c r="O200" s="65">
        <v>8</v>
      </c>
    </row>
    <row r="201" spans="1:15" s="65" customFormat="1" x14ac:dyDescent="0.25">
      <c r="A201" s="296" t="s">
        <v>388</v>
      </c>
      <c r="B201" s="295"/>
      <c r="M201" s="65" t="s">
        <v>259</v>
      </c>
      <c r="N201" s="65" t="s">
        <v>260</v>
      </c>
      <c r="O201" s="65">
        <v>8</v>
      </c>
    </row>
    <row r="202" spans="1:15" s="78" customFormat="1" ht="15" customHeight="1" x14ac:dyDescent="0.25">
      <c r="A202" s="318" t="s">
        <v>106</v>
      </c>
      <c r="B202" s="298">
        <v>13</v>
      </c>
      <c r="C202" s="78">
        <v>1</v>
      </c>
      <c r="D202" s="78">
        <v>3</v>
      </c>
      <c r="H202" s="78">
        <v>3</v>
      </c>
      <c r="M202" s="78" t="s">
        <v>259</v>
      </c>
      <c r="N202" s="78" t="s">
        <v>56</v>
      </c>
      <c r="O202" s="78">
        <v>8</v>
      </c>
    </row>
    <row r="203" spans="1:15" s="78" customFormat="1" x14ac:dyDescent="0.25">
      <c r="A203" s="318" t="s">
        <v>106</v>
      </c>
      <c r="B203" s="298">
        <v>13</v>
      </c>
      <c r="C203" s="78">
        <v>2</v>
      </c>
      <c r="D203" s="78">
        <v>3</v>
      </c>
      <c r="H203" s="78">
        <v>2</v>
      </c>
      <c r="M203" s="78" t="s">
        <v>259</v>
      </c>
      <c r="N203" s="78" t="s">
        <v>56</v>
      </c>
      <c r="O203" s="78">
        <v>8</v>
      </c>
    </row>
    <row r="204" spans="1:15" s="78" customFormat="1" x14ac:dyDescent="0.25">
      <c r="A204" s="318" t="s">
        <v>106</v>
      </c>
      <c r="B204" s="298">
        <v>13</v>
      </c>
      <c r="C204" s="78">
        <v>3</v>
      </c>
      <c r="D204" s="78">
        <v>3</v>
      </c>
      <c r="H204" s="78">
        <v>2</v>
      </c>
      <c r="M204" s="78" t="s">
        <v>259</v>
      </c>
      <c r="N204" s="78" t="s">
        <v>56</v>
      </c>
      <c r="O204" s="78">
        <v>8</v>
      </c>
    </row>
    <row r="205" spans="1:15" s="78" customFormat="1" x14ac:dyDescent="0.25">
      <c r="A205" s="318" t="s">
        <v>106</v>
      </c>
      <c r="B205" s="298">
        <v>13</v>
      </c>
      <c r="C205" s="78">
        <v>4</v>
      </c>
      <c r="D205" s="78">
        <v>3</v>
      </c>
      <c r="H205" s="78">
        <v>3</v>
      </c>
      <c r="M205" s="78" t="s">
        <v>259</v>
      </c>
      <c r="N205" s="78" t="s">
        <v>56</v>
      </c>
      <c r="O205" s="78">
        <v>8</v>
      </c>
    </row>
    <row r="206" spans="1:15" s="78" customFormat="1" x14ac:dyDescent="0.25">
      <c r="A206" s="318" t="s">
        <v>106</v>
      </c>
      <c r="B206" s="298">
        <v>13</v>
      </c>
      <c r="C206" s="78">
        <v>5</v>
      </c>
      <c r="D206" s="78">
        <v>3</v>
      </c>
      <c r="H206" s="78">
        <v>3</v>
      </c>
      <c r="M206" s="78" t="s">
        <v>259</v>
      </c>
      <c r="N206" s="78" t="s">
        <v>56</v>
      </c>
      <c r="O206" s="78">
        <v>8</v>
      </c>
    </row>
    <row r="207" spans="1:15" s="78" customFormat="1" x14ac:dyDescent="0.25">
      <c r="A207" s="318" t="s">
        <v>106</v>
      </c>
      <c r="B207" s="298">
        <v>13</v>
      </c>
      <c r="C207" s="78">
        <v>6</v>
      </c>
      <c r="D207" s="78">
        <v>3</v>
      </c>
      <c r="H207" s="78">
        <v>2</v>
      </c>
      <c r="M207" s="78" t="s">
        <v>259</v>
      </c>
      <c r="N207" s="78" t="s">
        <v>56</v>
      </c>
      <c r="O207" s="78">
        <v>8</v>
      </c>
    </row>
    <row r="208" spans="1:15" s="78" customFormat="1" x14ac:dyDescent="0.25">
      <c r="A208" s="318" t="s">
        <v>106</v>
      </c>
      <c r="B208" s="298">
        <v>13</v>
      </c>
      <c r="C208" s="78">
        <v>7</v>
      </c>
      <c r="D208" s="78">
        <v>3</v>
      </c>
      <c r="H208" s="78">
        <v>0</v>
      </c>
      <c r="K208" s="78">
        <v>7</v>
      </c>
      <c r="M208" s="78" t="s">
        <v>259</v>
      </c>
      <c r="N208" s="78" t="s">
        <v>56</v>
      </c>
      <c r="O208" s="78">
        <v>8</v>
      </c>
    </row>
    <row r="209" spans="1:16" s="78" customFormat="1" x14ac:dyDescent="0.25">
      <c r="A209" s="318" t="s">
        <v>106</v>
      </c>
      <c r="B209" s="298">
        <v>13</v>
      </c>
      <c r="C209" s="78">
        <v>8</v>
      </c>
      <c r="D209" s="78">
        <v>3</v>
      </c>
      <c r="H209" s="78">
        <v>7</v>
      </c>
      <c r="K209" s="78">
        <v>7</v>
      </c>
      <c r="M209" s="78" t="s">
        <v>259</v>
      </c>
      <c r="N209" s="78" t="s">
        <v>56</v>
      </c>
      <c r="O209" s="78">
        <v>8</v>
      </c>
    </row>
    <row r="210" spans="1:16" s="78" customFormat="1" x14ac:dyDescent="0.25">
      <c r="A210" s="318" t="s">
        <v>106</v>
      </c>
      <c r="B210" s="298">
        <v>13</v>
      </c>
      <c r="C210" s="78">
        <v>9</v>
      </c>
      <c r="D210" s="78">
        <v>3</v>
      </c>
      <c r="H210" s="78">
        <v>0</v>
      </c>
      <c r="K210" s="78" t="s">
        <v>1029</v>
      </c>
      <c r="M210" s="78" t="s">
        <v>259</v>
      </c>
      <c r="N210" s="78" t="s">
        <v>56</v>
      </c>
      <c r="O210" s="78">
        <v>8</v>
      </c>
    </row>
    <row r="211" spans="1:16" s="78" customFormat="1" x14ac:dyDescent="0.25">
      <c r="A211" s="318" t="s">
        <v>106</v>
      </c>
      <c r="B211" s="298">
        <v>13</v>
      </c>
      <c r="C211" s="78">
        <v>10</v>
      </c>
      <c r="D211" s="78">
        <v>3</v>
      </c>
      <c r="H211" s="78">
        <v>4</v>
      </c>
      <c r="K211" s="78" t="s">
        <v>1029</v>
      </c>
      <c r="M211" s="78" t="s">
        <v>259</v>
      </c>
      <c r="N211" s="78" t="s">
        <v>56</v>
      </c>
      <c r="O211" s="78">
        <v>8</v>
      </c>
    </row>
    <row r="212" spans="1:16" s="78" customFormat="1" x14ac:dyDescent="0.25">
      <c r="A212" s="318" t="s">
        <v>106</v>
      </c>
      <c r="B212" s="298">
        <v>13</v>
      </c>
      <c r="C212" s="78">
        <v>11</v>
      </c>
      <c r="D212" s="78">
        <v>3</v>
      </c>
      <c r="H212" s="78">
        <v>1</v>
      </c>
      <c r="I212" s="78">
        <v>6</v>
      </c>
      <c r="J212" s="78">
        <v>49</v>
      </c>
      <c r="K212" s="78" t="s">
        <v>1029</v>
      </c>
      <c r="L212" s="78" t="s">
        <v>1030</v>
      </c>
      <c r="M212" s="78" t="s">
        <v>259</v>
      </c>
      <c r="N212" s="78" t="s">
        <v>56</v>
      </c>
      <c r="O212" s="78">
        <v>8</v>
      </c>
      <c r="P212" s="78" t="s">
        <v>1031</v>
      </c>
    </row>
    <row r="213" spans="1:16" s="78" customFormat="1" x14ac:dyDescent="0.25">
      <c r="A213" s="318" t="s">
        <v>106</v>
      </c>
      <c r="B213" s="298">
        <v>13</v>
      </c>
      <c r="C213" s="78">
        <v>12</v>
      </c>
      <c r="D213" s="78">
        <v>4</v>
      </c>
      <c r="H213" s="78">
        <v>4</v>
      </c>
      <c r="K213" s="78" t="s">
        <v>1029</v>
      </c>
      <c r="M213" s="78" t="s">
        <v>259</v>
      </c>
      <c r="N213" s="78" t="s">
        <v>56</v>
      </c>
      <c r="O213" s="78">
        <v>8</v>
      </c>
    </row>
    <row r="214" spans="1:16" s="78" customFormat="1" x14ac:dyDescent="0.25">
      <c r="A214" s="318" t="s">
        <v>106</v>
      </c>
      <c r="B214" s="298">
        <v>13</v>
      </c>
      <c r="C214" s="78">
        <v>13</v>
      </c>
      <c r="D214" s="78">
        <v>3</v>
      </c>
      <c r="H214" s="78">
        <v>2</v>
      </c>
      <c r="K214" s="78" t="s">
        <v>1029</v>
      </c>
      <c r="M214" s="78" t="s">
        <v>259</v>
      </c>
      <c r="N214" s="78" t="s">
        <v>56</v>
      </c>
      <c r="O214" s="78">
        <v>8</v>
      </c>
    </row>
    <row r="215" spans="1:16" s="78" customFormat="1" x14ac:dyDescent="0.25">
      <c r="A215" s="318" t="s">
        <v>106</v>
      </c>
      <c r="B215" s="298">
        <v>13</v>
      </c>
      <c r="C215" s="78">
        <v>14</v>
      </c>
      <c r="D215" s="78">
        <v>3</v>
      </c>
      <c r="H215" s="78">
        <v>5</v>
      </c>
      <c r="K215" s="78" t="s">
        <v>1029</v>
      </c>
      <c r="M215" s="78" t="s">
        <v>259</v>
      </c>
      <c r="N215" s="78" t="s">
        <v>56</v>
      </c>
      <c r="O215" s="78">
        <v>8</v>
      </c>
    </row>
    <row r="216" spans="1:16" s="78" customFormat="1" x14ac:dyDescent="0.25">
      <c r="A216" s="318" t="s">
        <v>106</v>
      </c>
      <c r="B216" s="298">
        <v>13</v>
      </c>
      <c r="C216" s="78">
        <v>15</v>
      </c>
      <c r="D216" s="78">
        <v>3</v>
      </c>
      <c r="H216" s="78">
        <v>0</v>
      </c>
      <c r="K216" s="78" t="s">
        <v>1032</v>
      </c>
      <c r="M216" s="78" t="s">
        <v>259</v>
      </c>
      <c r="N216" s="78" t="s">
        <v>56</v>
      </c>
      <c r="O216" s="78">
        <v>8</v>
      </c>
    </row>
    <row r="217" spans="1:16" s="78" customFormat="1" x14ac:dyDescent="0.25">
      <c r="A217" s="318" t="s">
        <v>106</v>
      </c>
      <c r="B217" s="298">
        <v>13</v>
      </c>
      <c r="C217" s="78">
        <v>16</v>
      </c>
      <c r="D217" s="78">
        <v>3</v>
      </c>
      <c r="H217" s="78">
        <v>6</v>
      </c>
      <c r="K217" s="78" t="s">
        <v>1032</v>
      </c>
      <c r="M217" s="78" t="s">
        <v>259</v>
      </c>
      <c r="N217" s="78" t="s">
        <v>56</v>
      </c>
      <c r="O217" s="78">
        <v>8</v>
      </c>
    </row>
    <row r="218" spans="1:16" s="78" customFormat="1" x14ac:dyDescent="0.25">
      <c r="A218" s="318" t="s">
        <v>106</v>
      </c>
      <c r="B218" s="298">
        <v>13</v>
      </c>
      <c r="C218" s="78">
        <v>17</v>
      </c>
      <c r="D218" s="78">
        <v>4</v>
      </c>
      <c r="H218" s="78">
        <v>5</v>
      </c>
      <c r="K218" s="78" t="s">
        <v>1032</v>
      </c>
      <c r="M218" s="78" t="s">
        <v>259</v>
      </c>
      <c r="N218" s="78" t="s">
        <v>56</v>
      </c>
      <c r="O218" s="78">
        <v>8</v>
      </c>
    </row>
    <row r="219" spans="1:16" s="78" customFormat="1" x14ac:dyDescent="0.25">
      <c r="A219" s="318" t="s">
        <v>106</v>
      </c>
      <c r="B219" s="298">
        <v>13</v>
      </c>
      <c r="C219" s="78">
        <v>18</v>
      </c>
      <c r="D219" s="78">
        <v>3</v>
      </c>
      <c r="H219" s="78">
        <v>7</v>
      </c>
      <c r="K219" s="78" t="s">
        <v>1032</v>
      </c>
      <c r="M219" s="78" t="s">
        <v>259</v>
      </c>
      <c r="N219" s="78" t="s">
        <v>56</v>
      </c>
      <c r="O219" s="78">
        <v>8</v>
      </c>
    </row>
    <row r="220" spans="1:16" s="78" customFormat="1" x14ac:dyDescent="0.25">
      <c r="A220" s="318" t="s">
        <v>106</v>
      </c>
      <c r="B220" s="298">
        <v>13</v>
      </c>
      <c r="C220" s="78">
        <v>19</v>
      </c>
      <c r="D220" s="78">
        <v>3</v>
      </c>
      <c r="H220" s="78">
        <v>4</v>
      </c>
      <c r="K220" s="78" t="s">
        <v>1032</v>
      </c>
      <c r="M220" s="78" t="s">
        <v>259</v>
      </c>
      <c r="N220" s="78" t="s">
        <v>56</v>
      </c>
      <c r="O220" s="78">
        <v>8</v>
      </c>
    </row>
    <row r="221" spans="1:16" s="78" customFormat="1" x14ac:dyDescent="0.25">
      <c r="A221" s="318" t="s">
        <v>106</v>
      </c>
      <c r="B221" s="298">
        <v>13</v>
      </c>
      <c r="C221" s="78">
        <v>20</v>
      </c>
      <c r="D221" s="78" t="s">
        <v>56</v>
      </c>
      <c r="H221" s="78">
        <v>0</v>
      </c>
      <c r="K221" s="78" t="s">
        <v>1032</v>
      </c>
      <c r="M221" s="78" t="s">
        <v>259</v>
      </c>
      <c r="N221" s="78" t="s">
        <v>56</v>
      </c>
      <c r="O221" s="78">
        <v>8</v>
      </c>
    </row>
    <row r="222" spans="1:16" s="78" customFormat="1" x14ac:dyDescent="0.25">
      <c r="A222" s="318" t="s">
        <v>106</v>
      </c>
      <c r="B222" s="298">
        <v>13</v>
      </c>
      <c r="C222" s="78">
        <v>21</v>
      </c>
      <c r="D222" s="78" t="s">
        <v>56</v>
      </c>
      <c r="H222" s="78">
        <v>0</v>
      </c>
      <c r="K222" s="78" t="s">
        <v>1032</v>
      </c>
      <c r="M222" s="78" t="s">
        <v>259</v>
      </c>
      <c r="N222" s="78" t="s">
        <v>56</v>
      </c>
      <c r="O222" s="78">
        <v>8</v>
      </c>
    </row>
    <row r="223" spans="1:16" s="78" customFormat="1" x14ac:dyDescent="0.25">
      <c r="A223" s="318" t="s">
        <v>106</v>
      </c>
      <c r="B223" s="298">
        <v>13</v>
      </c>
      <c r="C223" s="78">
        <v>22</v>
      </c>
      <c r="D223" s="78" t="s">
        <v>56</v>
      </c>
      <c r="H223" s="78">
        <v>0</v>
      </c>
      <c r="K223" s="78" t="s">
        <v>1032</v>
      </c>
      <c r="M223" s="78" t="s">
        <v>259</v>
      </c>
      <c r="N223" s="78" t="s">
        <v>56</v>
      </c>
      <c r="O223" s="78">
        <v>8</v>
      </c>
    </row>
    <row r="224" spans="1:16" s="78" customFormat="1" x14ac:dyDescent="0.25">
      <c r="A224" s="318" t="s">
        <v>106</v>
      </c>
      <c r="B224" s="298">
        <v>13</v>
      </c>
      <c r="C224" s="78">
        <v>23</v>
      </c>
      <c r="D224" s="78" t="s">
        <v>56</v>
      </c>
      <c r="H224" s="78">
        <v>0</v>
      </c>
      <c r="K224" s="78" t="s">
        <v>1032</v>
      </c>
      <c r="M224" s="78" t="s">
        <v>259</v>
      </c>
      <c r="N224" s="78" t="s">
        <v>56</v>
      </c>
      <c r="O224" s="78">
        <v>8</v>
      </c>
    </row>
    <row r="225" spans="1:16" s="78" customFormat="1" x14ac:dyDescent="0.25">
      <c r="A225" s="318" t="s">
        <v>106</v>
      </c>
      <c r="B225" s="298">
        <v>13</v>
      </c>
      <c r="C225" s="78">
        <v>24</v>
      </c>
      <c r="D225" s="78" t="s">
        <v>56</v>
      </c>
      <c r="H225" s="78">
        <v>0</v>
      </c>
      <c r="K225" s="78" t="s">
        <v>1032</v>
      </c>
      <c r="M225" s="78" t="s">
        <v>259</v>
      </c>
      <c r="N225" s="78" t="s">
        <v>56</v>
      </c>
      <c r="O225" s="78">
        <v>8</v>
      </c>
    </row>
    <row r="226" spans="1:16" s="78" customFormat="1" x14ac:dyDescent="0.25">
      <c r="A226" s="318" t="s">
        <v>106</v>
      </c>
      <c r="B226" s="298">
        <v>13</v>
      </c>
      <c r="C226" s="78">
        <v>25</v>
      </c>
      <c r="D226" s="78" t="s">
        <v>56</v>
      </c>
      <c r="H226" s="78">
        <v>0</v>
      </c>
      <c r="K226" s="78" t="s">
        <v>1032</v>
      </c>
      <c r="M226" s="78" t="s">
        <v>259</v>
      </c>
      <c r="N226" s="78" t="s">
        <v>56</v>
      </c>
      <c r="O226" s="78">
        <v>8</v>
      </c>
    </row>
    <row r="227" spans="1:16" s="78" customFormat="1" x14ac:dyDescent="0.25">
      <c r="A227" s="318" t="s">
        <v>106</v>
      </c>
      <c r="B227" s="298">
        <v>13</v>
      </c>
      <c r="C227" s="78">
        <v>26</v>
      </c>
      <c r="D227" s="78" t="s">
        <v>56</v>
      </c>
      <c r="H227" s="78">
        <v>0</v>
      </c>
      <c r="K227" s="78" t="s">
        <v>1032</v>
      </c>
      <c r="M227" s="78" t="s">
        <v>259</v>
      </c>
      <c r="N227" s="78" t="s">
        <v>56</v>
      </c>
      <c r="O227" s="78">
        <v>8</v>
      </c>
    </row>
    <row r="228" spans="1:16" s="78" customFormat="1" x14ac:dyDescent="0.25">
      <c r="A228" s="318" t="s">
        <v>106</v>
      </c>
      <c r="B228" s="298">
        <v>13</v>
      </c>
      <c r="C228" s="78">
        <v>27</v>
      </c>
      <c r="D228" s="78" t="s">
        <v>56</v>
      </c>
      <c r="H228" s="78">
        <v>0</v>
      </c>
      <c r="K228" s="78" t="s">
        <v>1032</v>
      </c>
      <c r="M228" s="78" t="s">
        <v>259</v>
      </c>
      <c r="N228" s="78" t="s">
        <v>56</v>
      </c>
      <c r="O228" s="78">
        <v>8</v>
      </c>
    </row>
    <row r="229" spans="1:16" s="78" customFormat="1" x14ac:dyDescent="0.25">
      <c r="A229" s="297" t="s">
        <v>389</v>
      </c>
      <c r="B229" s="298"/>
      <c r="K229" s="78" t="s">
        <v>1032</v>
      </c>
      <c r="M229" s="78" t="s">
        <v>259</v>
      </c>
      <c r="N229" s="78" t="s">
        <v>56</v>
      </c>
      <c r="O229" s="78">
        <v>8</v>
      </c>
      <c r="P229" s="78" t="s">
        <v>1033</v>
      </c>
    </row>
    <row r="230" spans="1:16" s="65" customFormat="1" ht="15" customHeight="1" x14ac:dyDescent="0.25">
      <c r="A230" s="290" t="s">
        <v>107</v>
      </c>
      <c r="B230" s="295">
        <v>16</v>
      </c>
      <c r="C230" s="65">
        <v>1</v>
      </c>
      <c r="D230" s="65">
        <v>3</v>
      </c>
      <c r="H230" s="65">
        <v>3</v>
      </c>
      <c r="M230" s="65" t="s">
        <v>259</v>
      </c>
      <c r="N230" s="65" t="s">
        <v>56</v>
      </c>
      <c r="O230" s="65">
        <v>8</v>
      </c>
    </row>
    <row r="231" spans="1:16" s="65" customFormat="1" x14ac:dyDescent="0.25">
      <c r="A231" s="290" t="s">
        <v>107</v>
      </c>
      <c r="B231" s="295">
        <v>16</v>
      </c>
      <c r="C231" s="65">
        <v>2</v>
      </c>
      <c r="D231" s="65">
        <v>3</v>
      </c>
      <c r="H231" s="65">
        <v>0</v>
      </c>
      <c r="K231" s="65">
        <v>2</v>
      </c>
      <c r="M231" s="65" t="s">
        <v>259</v>
      </c>
      <c r="N231" s="65" t="s">
        <v>56</v>
      </c>
      <c r="O231" s="65">
        <v>8</v>
      </c>
    </row>
    <row r="232" spans="1:16" s="65" customFormat="1" x14ac:dyDescent="0.25">
      <c r="A232" s="290" t="s">
        <v>107</v>
      </c>
      <c r="B232" s="295">
        <v>16</v>
      </c>
      <c r="C232" s="65">
        <v>3</v>
      </c>
      <c r="D232" s="65">
        <v>3</v>
      </c>
      <c r="H232" s="65">
        <v>0</v>
      </c>
      <c r="K232" s="65" t="s">
        <v>1034</v>
      </c>
      <c r="M232" s="65" t="s">
        <v>259</v>
      </c>
      <c r="N232" s="65" t="s">
        <v>56</v>
      </c>
      <c r="O232" s="65">
        <v>8</v>
      </c>
    </row>
    <row r="233" spans="1:16" s="65" customFormat="1" x14ac:dyDescent="0.25">
      <c r="A233" s="290" t="s">
        <v>107</v>
      </c>
      <c r="B233" s="295">
        <v>16</v>
      </c>
      <c r="C233" s="65">
        <v>4</v>
      </c>
      <c r="D233" s="65">
        <v>3</v>
      </c>
      <c r="H233" s="65">
        <v>1</v>
      </c>
      <c r="I233" s="65">
        <v>7</v>
      </c>
      <c r="J233" s="65">
        <v>42</v>
      </c>
      <c r="K233" s="65" t="s">
        <v>1034</v>
      </c>
      <c r="L233" s="65" t="s">
        <v>1035</v>
      </c>
      <c r="M233" s="65" t="s">
        <v>259</v>
      </c>
      <c r="N233" s="65" t="s">
        <v>56</v>
      </c>
      <c r="O233" s="65">
        <v>8</v>
      </c>
      <c r="P233" s="65" t="s">
        <v>1036</v>
      </c>
    </row>
    <row r="234" spans="1:16" s="65" customFormat="1" x14ac:dyDescent="0.25">
      <c r="A234" s="290" t="s">
        <v>107</v>
      </c>
      <c r="B234" s="295">
        <v>16</v>
      </c>
      <c r="C234" s="65">
        <v>5</v>
      </c>
      <c r="D234" s="65">
        <v>3</v>
      </c>
      <c r="H234" s="65">
        <v>0</v>
      </c>
      <c r="K234" s="65" t="s">
        <v>1037</v>
      </c>
      <c r="M234" s="65" t="s">
        <v>259</v>
      </c>
      <c r="N234" s="65" t="s">
        <v>56</v>
      </c>
      <c r="O234" s="65">
        <v>8</v>
      </c>
    </row>
    <row r="235" spans="1:16" s="65" customFormat="1" x14ac:dyDescent="0.25">
      <c r="A235" s="290" t="s">
        <v>107</v>
      </c>
      <c r="B235" s="295">
        <v>16</v>
      </c>
      <c r="C235" s="65">
        <v>6</v>
      </c>
      <c r="D235" s="65">
        <v>3</v>
      </c>
      <c r="H235" s="65">
        <v>0</v>
      </c>
      <c r="K235" s="65" t="s">
        <v>1038</v>
      </c>
      <c r="M235" s="65" t="s">
        <v>259</v>
      </c>
      <c r="N235" s="65" t="s">
        <v>56</v>
      </c>
      <c r="O235" s="65">
        <v>8</v>
      </c>
    </row>
    <row r="236" spans="1:16" s="65" customFormat="1" x14ac:dyDescent="0.25">
      <c r="A236" s="290" t="s">
        <v>107</v>
      </c>
      <c r="B236" s="295">
        <v>16</v>
      </c>
      <c r="C236" s="65">
        <v>7</v>
      </c>
      <c r="D236" s="65">
        <v>3</v>
      </c>
      <c r="H236" s="65">
        <v>0</v>
      </c>
      <c r="K236" s="65" t="s">
        <v>1039</v>
      </c>
      <c r="M236" s="65" t="s">
        <v>259</v>
      </c>
      <c r="N236" s="65" t="s">
        <v>56</v>
      </c>
      <c r="O236" s="65">
        <v>8</v>
      </c>
    </row>
    <row r="237" spans="1:16" s="65" customFormat="1" x14ac:dyDescent="0.25">
      <c r="A237" s="290" t="s">
        <v>107</v>
      </c>
      <c r="B237" s="295">
        <v>16</v>
      </c>
      <c r="C237" s="65">
        <v>8</v>
      </c>
      <c r="D237" s="65">
        <v>3</v>
      </c>
      <c r="H237" s="65">
        <v>3</v>
      </c>
      <c r="K237" s="65" t="s">
        <v>1039</v>
      </c>
      <c r="M237" s="65" t="s">
        <v>259</v>
      </c>
      <c r="N237" s="65" t="s">
        <v>56</v>
      </c>
      <c r="O237" s="65">
        <v>8</v>
      </c>
    </row>
    <row r="238" spans="1:16" s="65" customFormat="1" x14ac:dyDescent="0.25">
      <c r="A238" s="290" t="s">
        <v>107</v>
      </c>
      <c r="B238" s="295">
        <v>16</v>
      </c>
      <c r="C238" s="65">
        <v>9</v>
      </c>
      <c r="D238" s="65">
        <v>3</v>
      </c>
      <c r="H238" s="65">
        <v>0</v>
      </c>
      <c r="K238" s="65" t="s">
        <v>1040</v>
      </c>
      <c r="M238" s="65" t="s">
        <v>259</v>
      </c>
      <c r="N238" s="65" t="s">
        <v>56</v>
      </c>
      <c r="O238" s="65">
        <v>8</v>
      </c>
    </row>
    <row r="239" spans="1:16" s="65" customFormat="1" x14ac:dyDescent="0.25">
      <c r="A239" s="290" t="s">
        <v>107</v>
      </c>
      <c r="B239" s="295">
        <v>16</v>
      </c>
      <c r="C239" s="65">
        <v>10</v>
      </c>
      <c r="D239" s="65">
        <v>3</v>
      </c>
      <c r="H239" s="65">
        <v>0</v>
      </c>
      <c r="K239" s="65" t="s">
        <v>1041</v>
      </c>
      <c r="M239" s="65" t="s">
        <v>259</v>
      </c>
      <c r="N239" s="65" t="s">
        <v>56</v>
      </c>
      <c r="O239" s="65">
        <v>8</v>
      </c>
    </row>
    <row r="240" spans="1:16" s="65" customFormat="1" x14ac:dyDescent="0.25">
      <c r="A240" s="290" t="s">
        <v>107</v>
      </c>
      <c r="B240" s="295">
        <v>16</v>
      </c>
      <c r="C240" s="65">
        <v>11</v>
      </c>
      <c r="D240" s="65">
        <v>3</v>
      </c>
      <c r="H240" s="65">
        <v>0</v>
      </c>
      <c r="K240" s="65" t="s">
        <v>1042</v>
      </c>
      <c r="M240" s="65" t="s">
        <v>259</v>
      </c>
      <c r="N240" s="65" t="s">
        <v>56</v>
      </c>
      <c r="O240" s="65">
        <v>8</v>
      </c>
    </row>
    <row r="241" spans="1:16" s="65" customFormat="1" x14ac:dyDescent="0.25">
      <c r="A241" s="290" t="s">
        <v>107</v>
      </c>
      <c r="B241" s="295">
        <v>16</v>
      </c>
      <c r="C241" s="65">
        <v>12</v>
      </c>
      <c r="D241" s="65">
        <v>4</v>
      </c>
      <c r="H241" s="65">
        <v>3</v>
      </c>
      <c r="K241" s="65" t="s">
        <v>1042</v>
      </c>
      <c r="M241" s="65" t="s">
        <v>259</v>
      </c>
      <c r="N241" s="65" t="s">
        <v>56</v>
      </c>
      <c r="O241" s="65">
        <v>8</v>
      </c>
    </row>
    <row r="242" spans="1:16" s="65" customFormat="1" x14ac:dyDescent="0.25">
      <c r="A242" s="290" t="s">
        <v>107</v>
      </c>
      <c r="B242" s="295">
        <v>16</v>
      </c>
      <c r="C242" s="65">
        <v>13</v>
      </c>
      <c r="D242" s="65">
        <v>3</v>
      </c>
      <c r="H242" s="65">
        <v>0</v>
      </c>
      <c r="K242" s="65" t="s">
        <v>1043</v>
      </c>
      <c r="M242" s="65" t="s">
        <v>259</v>
      </c>
      <c r="N242" s="65" t="s">
        <v>56</v>
      </c>
      <c r="O242" s="65">
        <v>8</v>
      </c>
    </row>
    <row r="243" spans="1:16" s="65" customFormat="1" x14ac:dyDescent="0.25">
      <c r="A243" s="290" t="s">
        <v>107</v>
      </c>
      <c r="B243" s="295">
        <v>16</v>
      </c>
      <c r="C243" s="65">
        <v>14</v>
      </c>
      <c r="D243" s="65">
        <v>3</v>
      </c>
      <c r="H243" s="65">
        <v>2</v>
      </c>
      <c r="K243" s="65" t="s">
        <v>1043</v>
      </c>
      <c r="M243" s="65" t="s">
        <v>259</v>
      </c>
      <c r="N243" s="65" t="s">
        <v>56</v>
      </c>
      <c r="O243" s="65">
        <v>8</v>
      </c>
    </row>
    <row r="244" spans="1:16" s="65" customFormat="1" x14ac:dyDescent="0.25">
      <c r="A244" s="290" t="s">
        <v>107</v>
      </c>
      <c r="B244" s="295">
        <v>16</v>
      </c>
      <c r="C244" s="65">
        <v>15</v>
      </c>
      <c r="D244" s="65">
        <v>3</v>
      </c>
      <c r="H244" s="65">
        <v>0</v>
      </c>
      <c r="K244" s="65" t="s">
        <v>1044</v>
      </c>
      <c r="M244" s="65" t="s">
        <v>259</v>
      </c>
      <c r="N244" s="65" t="s">
        <v>56</v>
      </c>
      <c r="O244" s="65">
        <v>8</v>
      </c>
    </row>
    <row r="245" spans="1:16" s="65" customFormat="1" x14ac:dyDescent="0.25">
      <c r="A245" s="290" t="s">
        <v>107</v>
      </c>
      <c r="B245" s="295">
        <v>16</v>
      </c>
      <c r="C245" s="65">
        <v>16</v>
      </c>
      <c r="D245" s="65">
        <v>3</v>
      </c>
      <c r="H245" s="65">
        <v>2</v>
      </c>
      <c r="K245" s="65" t="s">
        <v>1044</v>
      </c>
      <c r="M245" s="65" t="s">
        <v>259</v>
      </c>
      <c r="N245" s="65" t="s">
        <v>56</v>
      </c>
      <c r="O245" s="65">
        <v>8</v>
      </c>
    </row>
    <row r="246" spans="1:16" s="65" customFormat="1" x14ac:dyDescent="0.25">
      <c r="A246" s="290" t="s">
        <v>107</v>
      </c>
      <c r="B246" s="295">
        <v>16</v>
      </c>
      <c r="C246" s="65">
        <v>17</v>
      </c>
      <c r="D246" s="65">
        <v>4</v>
      </c>
      <c r="H246" s="65">
        <v>2</v>
      </c>
      <c r="K246" s="65" t="s">
        <v>1044</v>
      </c>
      <c r="M246" s="65" t="s">
        <v>259</v>
      </c>
      <c r="N246" s="65" t="s">
        <v>56</v>
      </c>
      <c r="O246" s="65">
        <v>8</v>
      </c>
    </row>
    <row r="247" spans="1:16" s="65" customFormat="1" x14ac:dyDescent="0.25">
      <c r="A247" s="290" t="s">
        <v>107</v>
      </c>
      <c r="B247" s="295">
        <v>16</v>
      </c>
      <c r="C247" s="65">
        <v>18</v>
      </c>
      <c r="D247" s="65">
        <v>3</v>
      </c>
      <c r="H247" s="65">
        <v>1</v>
      </c>
      <c r="I247" s="65">
        <v>7</v>
      </c>
      <c r="J247" s="65">
        <v>18</v>
      </c>
      <c r="K247" s="65" t="s">
        <v>1044</v>
      </c>
      <c r="L247" s="65" t="s">
        <v>1045</v>
      </c>
      <c r="M247" s="65" t="s">
        <v>259</v>
      </c>
      <c r="N247" s="65" t="s">
        <v>56</v>
      </c>
      <c r="O247" s="65">
        <v>8</v>
      </c>
      <c r="P247" s="65" t="s">
        <v>734</v>
      </c>
    </row>
    <row r="248" spans="1:16" s="65" customFormat="1" x14ac:dyDescent="0.25">
      <c r="A248" s="290" t="s">
        <v>107</v>
      </c>
      <c r="B248" s="295">
        <v>16</v>
      </c>
      <c r="C248" s="65">
        <v>19</v>
      </c>
      <c r="D248" s="65">
        <v>3</v>
      </c>
      <c r="H248" s="65">
        <v>0</v>
      </c>
      <c r="K248" s="65" t="s">
        <v>1046</v>
      </c>
      <c r="M248" s="65" t="s">
        <v>259</v>
      </c>
      <c r="N248" s="65" t="s">
        <v>56</v>
      </c>
      <c r="O248" s="65">
        <v>8</v>
      </c>
    </row>
    <row r="249" spans="1:16" s="65" customFormat="1" x14ac:dyDescent="0.25">
      <c r="A249" s="290" t="s">
        <v>107</v>
      </c>
      <c r="B249" s="295">
        <v>16</v>
      </c>
      <c r="C249" s="65">
        <v>20</v>
      </c>
      <c r="D249" s="65" t="s">
        <v>56</v>
      </c>
      <c r="H249" s="65">
        <v>0</v>
      </c>
      <c r="K249" s="65" t="s">
        <v>1046</v>
      </c>
      <c r="M249" s="65" t="s">
        <v>259</v>
      </c>
      <c r="N249" s="65" t="s">
        <v>56</v>
      </c>
      <c r="O249" s="65">
        <v>8</v>
      </c>
    </row>
    <row r="250" spans="1:16" s="65" customFormat="1" x14ac:dyDescent="0.25">
      <c r="A250" s="290" t="s">
        <v>107</v>
      </c>
      <c r="B250" s="295">
        <v>16</v>
      </c>
      <c r="C250" s="65">
        <v>21</v>
      </c>
      <c r="D250" s="65" t="s">
        <v>56</v>
      </c>
      <c r="H250" s="65">
        <v>0</v>
      </c>
      <c r="K250" s="65" t="s">
        <v>1046</v>
      </c>
      <c r="M250" s="65" t="s">
        <v>259</v>
      </c>
      <c r="N250" s="65" t="s">
        <v>56</v>
      </c>
      <c r="O250" s="65">
        <v>8</v>
      </c>
    </row>
    <row r="251" spans="1:16" s="65" customFormat="1" x14ac:dyDescent="0.25">
      <c r="A251" s="290" t="s">
        <v>107</v>
      </c>
      <c r="B251" s="295">
        <v>16</v>
      </c>
      <c r="C251" s="65">
        <v>22</v>
      </c>
      <c r="D251" s="65" t="s">
        <v>56</v>
      </c>
      <c r="H251" s="65">
        <v>0</v>
      </c>
      <c r="K251" s="65" t="s">
        <v>1046</v>
      </c>
      <c r="M251" s="65" t="s">
        <v>259</v>
      </c>
      <c r="N251" s="65" t="s">
        <v>56</v>
      </c>
      <c r="O251" s="65">
        <v>8</v>
      </c>
    </row>
    <row r="252" spans="1:16" s="65" customFormat="1" x14ac:dyDescent="0.25">
      <c r="A252" s="290" t="s">
        <v>107</v>
      </c>
      <c r="B252" s="295">
        <v>16</v>
      </c>
      <c r="C252" s="65">
        <v>23</v>
      </c>
      <c r="D252" s="65" t="s">
        <v>56</v>
      </c>
      <c r="H252" s="65">
        <v>0</v>
      </c>
      <c r="K252" s="65" t="s">
        <v>1046</v>
      </c>
      <c r="M252" s="65" t="s">
        <v>259</v>
      </c>
      <c r="N252" s="65" t="s">
        <v>56</v>
      </c>
      <c r="O252" s="65">
        <v>8</v>
      </c>
    </row>
    <row r="253" spans="1:16" s="65" customFormat="1" x14ac:dyDescent="0.25">
      <c r="A253" s="290" t="s">
        <v>107</v>
      </c>
      <c r="B253" s="295">
        <v>16</v>
      </c>
      <c r="C253" s="65">
        <v>24</v>
      </c>
      <c r="D253" s="65" t="s">
        <v>56</v>
      </c>
      <c r="H253" s="65">
        <v>0</v>
      </c>
      <c r="K253" s="65" t="s">
        <v>1046</v>
      </c>
      <c r="M253" s="65" t="s">
        <v>259</v>
      </c>
      <c r="N253" s="65" t="s">
        <v>56</v>
      </c>
      <c r="O253" s="65">
        <v>8</v>
      </c>
    </row>
    <row r="254" spans="1:16" s="65" customFormat="1" x14ac:dyDescent="0.25">
      <c r="A254" s="290" t="s">
        <v>107</v>
      </c>
      <c r="B254" s="295">
        <v>16</v>
      </c>
      <c r="C254" s="65">
        <v>25</v>
      </c>
      <c r="D254" s="65" t="s">
        <v>56</v>
      </c>
      <c r="H254" s="65">
        <v>0</v>
      </c>
      <c r="K254" s="65" t="s">
        <v>1046</v>
      </c>
      <c r="M254" s="65" t="s">
        <v>259</v>
      </c>
      <c r="N254" s="65" t="s">
        <v>56</v>
      </c>
      <c r="O254" s="65">
        <v>8</v>
      </c>
    </row>
    <row r="255" spans="1:16" s="65" customFormat="1" x14ac:dyDescent="0.25">
      <c r="A255" s="290" t="s">
        <v>107</v>
      </c>
      <c r="B255" s="295">
        <v>16</v>
      </c>
      <c r="C255" s="65">
        <v>26</v>
      </c>
      <c r="D255" s="65" t="s">
        <v>56</v>
      </c>
      <c r="H255" s="65">
        <v>0</v>
      </c>
      <c r="K255" s="65" t="s">
        <v>1046</v>
      </c>
      <c r="M255" s="65" t="s">
        <v>259</v>
      </c>
      <c r="N255" s="65" t="s">
        <v>56</v>
      </c>
      <c r="O255" s="65">
        <v>8</v>
      </c>
    </row>
    <row r="256" spans="1:16" s="65" customFormat="1" x14ac:dyDescent="0.25">
      <c r="A256" s="290" t="s">
        <v>107</v>
      </c>
      <c r="B256" s="295">
        <v>16</v>
      </c>
      <c r="C256" s="65">
        <v>27</v>
      </c>
      <c r="D256" s="65" t="s">
        <v>56</v>
      </c>
      <c r="H256" s="65">
        <v>0</v>
      </c>
      <c r="K256" s="65" t="s">
        <v>1046</v>
      </c>
      <c r="M256" s="65" t="s">
        <v>259</v>
      </c>
      <c r="N256" s="65" t="s">
        <v>56</v>
      </c>
      <c r="O256" s="65">
        <v>8</v>
      </c>
    </row>
    <row r="257" spans="1:16" s="65" customFormat="1" x14ac:dyDescent="0.25">
      <c r="A257" s="296" t="s">
        <v>390</v>
      </c>
      <c r="B257" s="295"/>
      <c r="K257" s="65" t="s">
        <v>1046</v>
      </c>
      <c r="M257" s="65" t="s">
        <v>259</v>
      </c>
      <c r="N257" s="65" t="s">
        <v>56</v>
      </c>
      <c r="O257" s="65">
        <v>8</v>
      </c>
      <c r="P257" s="65" t="s">
        <v>1047</v>
      </c>
    </row>
    <row r="258" spans="1:16" s="65" customFormat="1" ht="15" customHeight="1" x14ac:dyDescent="0.25">
      <c r="A258" s="65" t="s">
        <v>391</v>
      </c>
      <c r="B258" s="295"/>
      <c r="C258" s="65">
        <v>1</v>
      </c>
      <c r="D258" s="65">
        <v>3</v>
      </c>
      <c r="E258" s="65">
        <v>4</v>
      </c>
      <c r="F258" s="65">
        <v>4</v>
      </c>
      <c r="H258" s="65">
        <v>1</v>
      </c>
      <c r="K258" s="65" t="s">
        <v>340</v>
      </c>
      <c r="M258" s="65" t="s">
        <v>259</v>
      </c>
      <c r="N258" s="65" t="s">
        <v>260</v>
      </c>
      <c r="O258" s="65">
        <v>9</v>
      </c>
      <c r="P258" s="65" t="s">
        <v>704</v>
      </c>
    </row>
    <row r="259" spans="1:16" s="65" customFormat="1" x14ac:dyDescent="0.25">
      <c r="A259" s="65" t="s">
        <v>391</v>
      </c>
      <c r="B259" s="295"/>
      <c r="C259" s="65">
        <v>2</v>
      </c>
      <c r="D259" s="65">
        <v>3</v>
      </c>
      <c r="E259" s="65">
        <v>4</v>
      </c>
      <c r="F259" s="65">
        <v>3</v>
      </c>
      <c r="H259" s="65">
        <v>0</v>
      </c>
      <c r="K259" s="65" t="s">
        <v>1048</v>
      </c>
      <c r="M259" s="65" t="s">
        <v>259</v>
      </c>
      <c r="N259" s="65" t="s">
        <v>260</v>
      </c>
      <c r="O259" s="65">
        <v>9</v>
      </c>
    </row>
    <row r="260" spans="1:16" s="65" customFormat="1" x14ac:dyDescent="0.25">
      <c r="A260" s="65" t="s">
        <v>391</v>
      </c>
      <c r="B260" s="295"/>
      <c r="C260" s="65">
        <v>3</v>
      </c>
      <c r="D260" s="65">
        <v>3</v>
      </c>
      <c r="E260" s="65">
        <v>4</v>
      </c>
      <c r="F260" s="65">
        <v>2</v>
      </c>
      <c r="H260" s="65">
        <v>0</v>
      </c>
      <c r="K260" s="65" t="s">
        <v>1048</v>
      </c>
      <c r="M260" s="65" t="s">
        <v>259</v>
      </c>
      <c r="N260" s="65" t="s">
        <v>260</v>
      </c>
      <c r="O260" s="65">
        <v>9</v>
      </c>
    </row>
    <row r="261" spans="1:16" s="65" customFormat="1" x14ac:dyDescent="0.25">
      <c r="A261" s="65" t="s">
        <v>391</v>
      </c>
      <c r="B261" s="295"/>
      <c r="C261" s="65">
        <v>4</v>
      </c>
      <c r="D261" s="65">
        <v>3</v>
      </c>
      <c r="E261" s="65">
        <v>3</v>
      </c>
      <c r="F261" s="65">
        <v>2</v>
      </c>
      <c r="H261" s="65">
        <v>0</v>
      </c>
      <c r="K261" s="65" t="s">
        <v>1048</v>
      </c>
      <c r="M261" s="65" t="s">
        <v>259</v>
      </c>
      <c r="N261" s="65" t="s">
        <v>260</v>
      </c>
      <c r="O261" s="65">
        <v>9</v>
      </c>
    </row>
    <row r="262" spans="1:16" s="65" customFormat="1" x14ac:dyDescent="0.25">
      <c r="A262" s="65" t="s">
        <v>391</v>
      </c>
      <c r="B262" s="295"/>
      <c r="C262" s="65">
        <v>5</v>
      </c>
      <c r="D262" s="65">
        <v>3</v>
      </c>
      <c r="E262" s="65">
        <v>3</v>
      </c>
      <c r="F262" s="65">
        <v>2</v>
      </c>
      <c r="H262" s="65">
        <v>0</v>
      </c>
      <c r="K262" s="65" t="s">
        <v>1048</v>
      </c>
      <c r="M262" s="65" t="s">
        <v>259</v>
      </c>
      <c r="N262" s="65" t="s">
        <v>260</v>
      </c>
      <c r="O262" s="65">
        <v>9</v>
      </c>
    </row>
    <row r="263" spans="1:16" s="65" customFormat="1" x14ac:dyDescent="0.25">
      <c r="A263" s="65" t="s">
        <v>391</v>
      </c>
      <c r="B263" s="295"/>
      <c r="C263" s="65">
        <v>6</v>
      </c>
      <c r="D263" s="65">
        <v>3</v>
      </c>
      <c r="E263" s="65">
        <v>3</v>
      </c>
      <c r="F263" s="65">
        <v>3</v>
      </c>
      <c r="H263" s="65">
        <v>1</v>
      </c>
      <c r="K263" s="65" t="s">
        <v>204</v>
      </c>
      <c r="M263" s="65" t="s">
        <v>259</v>
      </c>
      <c r="N263" s="65" t="s">
        <v>260</v>
      </c>
      <c r="O263" s="65">
        <v>10</v>
      </c>
      <c r="P263" s="65" t="s">
        <v>705</v>
      </c>
    </row>
    <row r="264" spans="1:16" s="65" customFormat="1" x14ac:dyDescent="0.25">
      <c r="A264" s="65" t="s">
        <v>391</v>
      </c>
      <c r="B264" s="295"/>
      <c r="C264" s="65">
        <v>7</v>
      </c>
      <c r="D264" s="65">
        <v>3</v>
      </c>
      <c r="E264" s="65">
        <v>3</v>
      </c>
      <c r="F264" s="65">
        <v>2</v>
      </c>
      <c r="H264" s="65">
        <v>0</v>
      </c>
      <c r="K264" s="65" t="s">
        <v>1048</v>
      </c>
      <c r="M264" s="65" t="s">
        <v>259</v>
      </c>
      <c r="N264" s="65" t="s">
        <v>260</v>
      </c>
      <c r="O264" s="65">
        <v>10</v>
      </c>
    </row>
    <row r="265" spans="1:16" s="65" customFormat="1" x14ac:dyDescent="0.25">
      <c r="A265" s="65" t="s">
        <v>391</v>
      </c>
      <c r="B265" s="295"/>
      <c r="C265" s="65">
        <v>8</v>
      </c>
      <c r="D265" s="65">
        <v>3</v>
      </c>
      <c r="E265" s="65">
        <v>3</v>
      </c>
      <c r="F265" s="65">
        <v>1</v>
      </c>
      <c r="H265" s="65">
        <v>0</v>
      </c>
      <c r="K265" s="65" t="s">
        <v>1048</v>
      </c>
      <c r="M265" s="65" t="s">
        <v>259</v>
      </c>
      <c r="N265" s="65" t="s">
        <v>260</v>
      </c>
      <c r="O265" s="65">
        <v>10</v>
      </c>
    </row>
    <row r="266" spans="1:16" s="65" customFormat="1" x14ac:dyDescent="0.25">
      <c r="A266" s="65" t="s">
        <v>391</v>
      </c>
      <c r="B266" s="295"/>
      <c r="C266" s="65">
        <v>9</v>
      </c>
      <c r="D266" s="65">
        <v>3</v>
      </c>
      <c r="E266" s="65">
        <v>3</v>
      </c>
      <c r="F266" s="65">
        <v>3</v>
      </c>
      <c r="H266" s="65">
        <v>5</v>
      </c>
      <c r="K266" s="65" t="s">
        <v>1049</v>
      </c>
      <c r="M266" s="65" t="s">
        <v>259</v>
      </c>
      <c r="N266" s="65" t="s">
        <v>260</v>
      </c>
      <c r="O266" s="65">
        <v>10</v>
      </c>
    </row>
    <row r="267" spans="1:16" s="65" customFormat="1" x14ac:dyDescent="0.25">
      <c r="A267" s="65" t="s">
        <v>391</v>
      </c>
      <c r="B267" s="295"/>
      <c r="C267" s="65">
        <v>10</v>
      </c>
      <c r="D267" s="65">
        <v>3</v>
      </c>
      <c r="E267" s="65">
        <v>4</v>
      </c>
      <c r="F267" s="65">
        <v>2</v>
      </c>
      <c r="H267" s="65">
        <v>0</v>
      </c>
      <c r="K267" s="65" t="s">
        <v>1048</v>
      </c>
      <c r="M267" s="65" t="s">
        <v>259</v>
      </c>
      <c r="N267" s="65" t="s">
        <v>260</v>
      </c>
      <c r="O267" s="65">
        <v>10</v>
      </c>
    </row>
    <row r="268" spans="1:16" s="65" customFormat="1" x14ac:dyDescent="0.25">
      <c r="A268" s="65" t="s">
        <v>391</v>
      </c>
      <c r="B268" s="295"/>
      <c r="C268" s="65">
        <v>11</v>
      </c>
      <c r="D268" s="65">
        <v>3</v>
      </c>
      <c r="E268" s="65">
        <v>4</v>
      </c>
      <c r="F268" s="65">
        <v>3</v>
      </c>
      <c r="H268" s="65">
        <v>0</v>
      </c>
      <c r="K268" s="65" t="s">
        <v>1048</v>
      </c>
      <c r="M268" s="65" t="s">
        <v>259</v>
      </c>
      <c r="N268" s="65" t="s">
        <v>260</v>
      </c>
      <c r="O268" s="65">
        <v>10</v>
      </c>
    </row>
    <row r="269" spans="1:16" s="65" customFormat="1" x14ac:dyDescent="0.25">
      <c r="A269" s="65" t="s">
        <v>391</v>
      </c>
      <c r="B269" s="295"/>
      <c r="C269" s="65">
        <v>12</v>
      </c>
      <c r="D269" s="65">
        <v>4</v>
      </c>
      <c r="E269" s="65">
        <v>4</v>
      </c>
      <c r="F269" s="65">
        <v>2</v>
      </c>
      <c r="H269" s="65">
        <v>0</v>
      </c>
      <c r="K269" s="65" t="s">
        <v>1048</v>
      </c>
      <c r="M269" s="65" t="s">
        <v>259</v>
      </c>
      <c r="N269" s="65" t="s">
        <v>260</v>
      </c>
      <c r="O269" s="65">
        <v>10</v>
      </c>
    </row>
    <row r="270" spans="1:16" s="65" customFormat="1" x14ac:dyDescent="0.25">
      <c r="A270" s="65" t="s">
        <v>391</v>
      </c>
      <c r="B270" s="295"/>
      <c r="C270" s="65">
        <v>13</v>
      </c>
      <c r="D270" s="65">
        <v>3</v>
      </c>
      <c r="E270" s="65">
        <v>3</v>
      </c>
      <c r="F270" s="65">
        <v>3</v>
      </c>
      <c r="H270" s="65">
        <v>1</v>
      </c>
      <c r="K270" s="65" t="s">
        <v>361</v>
      </c>
      <c r="M270" s="65" t="s">
        <v>259</v>
      </c>
      <c r="N270" s="65" t="s">
        <v>260</v>
      </c>
      <c r="O270" s="65">
        <v>11</v>
      </c>
      <c r="P270" s="65" t="s">
        <v>706</v>
      </c>
    </row>
    <row r="271" spans="1:16" s="65" customFormat="1" x14ac:dyDescent="0.25">
      <c r="A271" s="65" t="s">
        <v>391</v>
      </c>
      <c r="B271" s="295"/>
      <c r="C271" s="65">
        <v>14</v>
      </c>
      <c r="D271" s="65">
        <v>3</v>
      </c>
      <c r="E271" s="65">
        <v>4</v>
      </c>
      <c r="F271" s="65">
        <v>2</v>
      </c>
      <c r="H271" s="65">
        <v>0</v>
      </c>
      <c r="K271" s="65" t="s">
        <v>1048</v>
      </c>
      <c r="M271" s="65" t="s">
        <v>259</v>
      </c>
      <c r="N271" s="65" t="s">
        <v>260</v>
      </c>
      <c r="O271" s="65">
        <v>11</v>
      </c>
    </row>
    <row r="272" spans="1:16" s="65" customFormat="1" x14ac:dyDescent="0.25">
      <c r="A272" s="65" t="s">
        <v>391</v>
      </c>
      <c r="B272" s="295"/>
      <c r="C272" s="65">
        <v>15</v>
      </c>
      <c r="D272" s="65">
        <v>3</v>
      </c>
      <c r="E272" s="65">
        <v>4</v>
      </c>
      <c r="F272" s="65">
        <v>3</v>
      </c>
      <c r="H272" s="65">
        <v>0</v>
      </c>
      <c r="K272" s="65" t="s">
        <v>1048</v>
      </c>
      <c r="M272" s="65" t="s">
        <v>259</v>
      </c>
      <c r="N272" s="65" t="s">
        <v>260</v>
      </c>
      <c r="O272" s="65">
        <v>11</v>
      </c>
    </row>
    <row r="273" spans="1:16" s="65" customFormat="1" x14ac:dyDescent="0.25">
      <c r="A273" s="65" t="s">
        <v>391</v>
      </c>
      <c r="B273" s="295"/>
      <c r="C273" s="65">
        <v>16</v>
      </c>
      <c r="D273" s="65">
        <v>3</v>
      </c>
      <c r="E273" s="65">
        <v>3</v>
      </c>
      <c r="F273" s="65">
        <v>1</v>
      </c>
      <c r="H273" s="65">
        <v>0</v>
      </c>
      <c r="K273" s="65" t="s">
        <v>1048</v>
      </c>
      <c r="M273" s="65" t="s">
        <v>259</v>
      </c>
      <c r="N273" s="65" t="s">
        <v>260</v>
      </c>
      <c r="O273" s="65">
        <v>11</v>
      </c>
    </row>
    <row r="274" spans="1:16" s="65" customFormat="1" x14ac:dyDescent="0.25">
      <c r="A274" s="65" t="s">
        <v>391</v>
      </c>
      <c r="B274" s="295"/>
      <c r="C274" s="65">
        <v>17</v>
      </c>
      <c r="D274" s="65">
        <v>4</v>
      </c>
      <c r="E274" s="65">
        <v>3</v>
      </c>
      <c r="F274" s="65">
        <v>3</v>
      </c>
      <c r="H274" s="65">
        <v>2</v>
      </c>
      <c r="K274" s="65" t="s">
        <v>1050</v>
      </c>
      <c r="M274" s="65" t="s">
        <v>259</v>
      </c>
      <c r="N274" s="65" t="s">
        <v>260</v>
      </c>
      <c r="O274" s="65">
        <v>11</v>
      </c>
    </row>
    <row r="275" spans="1:16" s="65" customFormat="1" x14ac:dyDescent="0.25">
      <c r="A275" s="65" t="s">
        <v>391</v>
      </c>
      <c r="B275" s="295"/>
      <c r="C275" s="65">
        <v>18</v>
      </c>
      <c r="D275" s="65">
        <v>3</v>
      </c>
      <c r="E275" s="65">
        <v>4</v>
      </c>
      <c r="F275" s="65">
        <v>0</v>
      </c>
      <c r="H275" s="65">
        <v>0</v>
      </c>
      <c r="K275" s="65" t="s">
        <v>1048</v>
      </c>
      <c r="M275" s="65" t="s">
        <v>259</v>
      </c>
      <c r="N275" s="65" t="s">
        <v>260</v>
      </c>
      <c r="O275" s="65">
        <v>11</v>
      </c>
    </row>
    <row r="276" spans="1:16" s="65" customFormat="1" x14ac:dyDescent="0.25">
      <c r="A276" s="65" t="s">
        <v>391</v>
      </c>
      <c r="B276" s="295"/>
      <c r="C276" s="65">
        <v>19</v>
      </c>
      <c r="D276" s="65">
        <v>3</v>
      </c>
      <c r="E276" s="65">
        <v>3</v>
      </c>
      <c r="F276" s="65">
        <v>3</v>
      </c>
      <c r="H276" s="65">
        <v>1</v>
      </c>
      <c r="K276" s="65" t="s">
        <v>203</v>
      </c>
      <c r="M276" s="65" t="s">
        <v>259</v>
      </c>
      <c r="N276" s="65" t="s">
        <v>260</v>
      </c>
      <c r="O276" s="65">
        <v>12</v>
      </c>
      <c r="P276" s="65" t="s">
        <v>707</v>
      </c>
    </row>
    <row r="277" spans="1:16" s="65" customFormat="1" x14ac:dyDescent="0.25">
      <c r="A277" s="65" t="s">
        <v>391</v>
      </c>
      <c r="B277" s="295"/>
      <c r="C277" s="65">
        <v>20</v>
      </c>
      <c r="D277" s="65" t="s">
        <v>56</v>
      </c>
      <c r="E277" s="65">
        <v>0</v>
      </c>
      <c r="F277" s="65">
        <v>0</v>
      </c>
      <c r="H277" s="65">
        <v>0</v>
      </c>
      <c r="K277" s="65" t="s">
        <v>1048</v>
      </c>
      <c r="M277" s="65" t="s">
        <v>259</v>
      </c>
      <c r="N277" s="65" t="s">
        <v>260</v>
      </c>
      <c r="O277" s="65">
        <v>12</v>
      </c>
    </row>
    <row r="278" spans="1:16" s="65" customFormat="1" x14ac:dyDescent="0.25">
      <c r="A278" s="65" t="s">
        <v>391</v>
      </c>
      <c r="B278" s="295"/>
      <c r="C278" s="65">
        <v>21</v>
      </c>
      <c r="D278" s="65" t="s">
        <v>56</v>
      </c>
      <c r="E278" s="65">
        <v>0</v>
      </c>
      <c r="F278" s="65">
        <v>0</v>
      </c>
      <c r="H278" s="65">
        <v>0</v>
      </c>
      <c r="K278" s="65" t="s">
        <v>1048</v>
      </c>
      <c r="M278" s="65" t="s">
        <v>259</v>
      </c>
      <c r="N278" s="65" t="s">
        <v>260</v>
      </c>
      <c r="O278" s="65">
        <v>12</v>
      </c>
    </row>
    <row r="279" spans="1:16" s="65" customFormat="1" x14ac:dyDescent="0.25">
      <c r="A279" s="65" t="s">
        <v>391</v>
      </c>
      <c r="B279" s="295"/>
      <c r="C279" s="65">
        <v>22</v>
      </c>
      <c r="D279" s="65" t="s">
        <v>56</v>
      </c>
      <c r="E279" s="65">
        <v>0</v>
      </c>
      <c r="F279" s="65">
        <v>0</v>
      </c>
      <c r="H279" s="65">
        <v>0</v>
      </c>
      <c r="K279" s="65" t="s">
        <v>1048</v>
      </c>
      <c r="M279" s="65" t="s">
        <v>259</v>
      </c>
      <c r="N279" s="65" t="s">
        <v>260</v>
      </c>
      <c r="O279" s="65">
        <v>12</v>
      </c>
    </row>
    <row r="280" spans="1:16" s="65" customFormat="1" x14ac:dyDescent="0.25">
      <c r="A280" s="65" t="s">
        <v>391</v>
      </c>
      <c r="B280" s="295"/>
      <c r="C280" s="65">
        <v>23</v>
      </c>
      <c r="D280" s="65" t="s">
        <v>56</v>
      </c>
      <c r="E280" s="65">
        <v>0</v>
      </c>
      <c r="F280" s="65">
        <v>0</v>
      </c>
      <c r="H280" s="65">
        <v>0</v>
      </c>
      <c r="K280" s="65" t="s">
        <v>1048</v>
      </c>
      <c r="M280" s="65" t="s">
        <v>259</v>
      </c>
      <c r="N280" s="65" t="s">
        <v>260</v>
      </c>
      <c r="O280" s="65">
        <v>12</v>
      </c>
    </row>
    <row r="281" spans="1:16" s="65" customFormat="1" x14ac:dyDescent="0.25">
      <c r="A281" s="65" t="s">
        <v>391</v>
      </c>
      <c r="B281" s="295"/>
      <c r="C281" s="65">
        <v>24</v>
      </c>
      <c r="D281" s="65" t="s">
        <v>56</v>
      </c>
      <c r="E281" s="65">
        <v>0</v>
      </c>
      <c r="F281" s="65">
        <v>0</v>
      </c>
      <c r="H281" s="65">
        <v>0</v>
      </c>
      <c r="K281" s="65" t="s">
        <v>1048</v>
      </c>
      <c r="M281" s="65" t="s">
        <v>259</v>
      </c>
      <c r="N281" s="65" t="s">
        <v>260</v>
      </c>
      <c r="O281" s="65">
        <v>12</v>
      </c>
    </row>
    <row r="282" spans="1:16" s="65" customFormat="1" x14ac:dyDescent="0.25">
      <c r="A282" s="65" t="s">
        <v>391</v>
      </c>
      <c r="B282" s="295"/>
      <c r="C282" s="65">
        <v>25</v>
      </c>
      <c r="D282" s="65" t="s">
        <v>56</v>
      </c>
      <c r="E282" s="65">
        <v>0</v>
      </c>
      <c r="F282" s="65">
        <v>0</v>
      </c>
      <c r="H282" s="65">
        <v>0</v>
      </c>
      <c r="K282" s="65" t="s">
        <v>1048</v>
      </c>
      <c r="M282" s="65" t="s">
        <v>259</v>
      </c>
      <c r="N282" s="65" t="s">
        <v>260</v>
      </c>
      <c r="O282" s="65">
        <v>12</v>
      </c>
    </row>
    <row r="283" spans="1:16" s="65" customFormat="1" x14ac:dyDescent="0.25">
      <c r="A283" s="65" t="s">
        <v>391</v>
      </c>
      <c r="B283" s="295"/>
      <c r="C283" s="65">
        <v>26</v>
      </c>
      <c r="D283" s="65" t="s">
        <v>56</v>
      </c>
      <c r="E283" s="65">
        <v>0</v>
      </c>
      <c r="F283" s="65">
        <v>0</v>
      </c>
      <c r="H283" s="65">
        <v>0</v>
      </c>
      <c r="K283" s="65" t="s">
        <v>1048</v>
      </c>
      <c r="M283" s="65" t="s">
        <v>259</v>
      </c>
      <c r="N283" s="65" t="s">
        <v>260</v>
      </c>
      <c r="O283" s="65">
        <v>12</v>
      </c>
    </row>
    <row r="284" spans="1:16" s="65" customFormat="1" x14ac:dyDescent="0.25">
      <c r="A284" s="65" t="s">
        <v>391</v>
      </c>
      <c r="B284" s="295"/>
      <c r="C284" s="65">
        <v>27</v>
      </c>
      <c r="D284" s="65" t="s">
        <v>56</v>
      </c>
      <c r="E284" s="65">
        <v>0</v>
      </c>
      <c r="F284" s="65">
        <v>0</v>
      </c>
      <c r="H284" s="65">
        <v>0</v>
      </c>
      <c r="K284" s="65" t="s">
        <v>1048</v>
      </c>
      <c r="M284" s="65" t="s">
        <v>259</v>
      </c>
      <c r="N284" s="65" t="s">
        <v>260</v>
      </c>
      <c r="O284" s="65">
        <v>12</v>
      </c>
    </row>
    <row r="285" spans="1:16" s="78" customFormat="1" x14ac:dyDescent="0.25">
      <c r="A285" s="292" t="s">
        <v>383</v>
      </c>
      <c r="B285" s="292"/>
      <c r="H285" s="78">
        <v>7</v>
      </c>
      <c r="M285" s="78" t="s">
        <v>259</v>
      </c>
      <c r="N285" s="78" t="s">
        <v>56</v>
      </c>
      <c r="O285" s="78">
        <v>12</v>
      </c>
      <c r="P285" s="78" t="s">
        <v>1051</v>
      </c>
    </row>
    <row r="286" spans="1:16" s="65" customFormat="1" x14ac:dyDescent="0.25">
      <c r="A286" s="288" t="s">
        <v>287</v>
      </c>
      <c r="B286" s="289"/>
      <c r="D286" s="65">
        <v>55</v>
      </c>
      <c r="F286" s="65">
        <v>55</v>
      </c>
      <c r="H286" s="65">
        <v>1</v>
      </c>
      <c r="K286" s="65" t="s">
        <v>597</v>
      </c>
      <c r="L286" s="65" t="s">
        <v>762</v>
      </c>
      <c r="M286" s="65" t="s">
        <v>265</v>
      </c>
      <c r="N286" s="65" t="s">
        <v>260</v>
      </c>
      <c r="O286" s="65">
        <v>12</v>
      </c>
    </row>
    <row r="287" spans="1:16" s="65" customFormat="1" x14ac:dyDescent="0.25">
      <c r="A287" s="288" t="s">
        <v>288</v>
      </c>
      <c r="B287" s="289"/>
      <c r="D287" s="65">
        <v>54</v>
      </c>
      <c r="F287" s="65">
        <v>54</v>
      </c>
      <c r="H287" s="65">
        <v>1</v>
      </c>
      <c r="K287" s="65" t="s">
        <v>203</v>
      </c>
      <c r="L287" s="65" t="s">
        <v>763</v>
      </c>
      <c r="M287" s="65" t="s">
        <v>265</v>
      </c>
      <c r="N287" s="65" t="s">
        <v>260</v>
      </c>
      <c r="O287" s="65">
        <v>12</v>
      </c>
    </row>
    <row r="288" spans="1:16" s="65" customFormat="1" x14ac:dyDescent="0.25">
      <c r="A288" s="288" t="s">
        <v>289</v>
      </c>
      <c r="B288" s="289"/>
      <c r="D288" s="65">
        <v>54</v>
      </c>
      <c r="F288" s="65">
        <v>54</v>
      </c>
      <c r="H288" s="65">
        <v>2</v>
      </c>
      <c r="K288" s="65" t="s">
        <v>1050</v>
      </c>
      <c r="L288" s="65" t="s">
        <v>764</v>
      </c>
      <c r="M288" s="65" t="s">
        <v>265</v>
      </c>
      <c r="N288" s="65" t="s">
        <v>260</v>
      </c>
      <c r="O288" s="65">
        <v>12</v>
      </c>
    </row>
    <row r="289" spans="1:16" s="65" customFormat="1" x14ac:dyDescent="0.25">
      <c r="A289" s="288" t="s">
        <v>290</v>
      </c>
      <c r="B289" s="289"/>
      <c r="D289" s="65">
        <v>27</v>
      </c>
      <c r="F289" s="65">
        <v>999</v>
      </c>
      <c r="H289" s="65">
        <v>4</v>
      </c>
      <c r="K289" s="65" t="s">
        <v>1052</v>
      </c>
      <c r="L289" s="65" t="s">
        <v>765</v>
      </c>
      <c r="M289" s="65" t="s">
        <v>265</v>
      </c>
      <c r="N289" s="65" t="s">
        <v>260</v>
      </c>
      <c r="O289" s="65">
        <v>12</v>
      </c>
    </row>
    <row r="290" spans="1:16" s="65" customFormat="1" x14ac:dyDescent="0.25">
      <c r="A290" s="289" t="s">
        <v>315</v>
      </c>
      <c r="B290" s="289"/>
      <c r="D290" s="65">
        <v>54</v>
      </c>
      <c r="H290" s="65">
        <v>2</v>
      </c>
      <c r="L290" s="65" t="s">
        <v>695</v>
      </c>
      <c r="M290" s="65" t="s">
        <v>1</v>
      </c>
      <c r="N290" s="65" t="s">
        <v>260</v>
      </c>
      <c r="O290" s="65">
        <v>13</v>
      </c>
      <c r="P290" s="65" t="s">
        <v>694</v>
      </c>
    </row>
    <row r="291" spans="1:16" s="78" customFormat="1" x14ac:dyDescent="0.25">
      <c r="A291" s="292" t="s">
        <v>708</v>
      </c>
      <c r="B291" s="292"/>
      <c r="F291" s="78">
        <v>104.53999999999996</v>
      </c>
      <c r="G291" s="78">
        <v>865.80600000000004</v>
      </c>
      <c r="H291" s="78">
        <v>1</v>
      </c>
      <c r="K291" s="78" t="s">
        <v>425</v>
      </c>
      <c r="L291" s="78" t="s">
        <v>710</v>
      </c>
      <c r="M291" s="78" t="s">
        <v>1</v>
      </c>
      <c r="N291" s="78" t="s">
        <v>260</v>
      </c>
      <c r="O291" s="78">
        <v>14</v>
      </c>
      <c r="P291" s="78" t="s">
        <v>709</v>
      </c>
    </row>
    <row r="292" spans="1:16" s="78" customFormat="1" x14ac:dyDescent="0.25">
      <c r="A292" s="292" t="s">
        <v>711</v>
      </c>
      <c r="B292" s="292"/>
      <c r="F292" s="78">
        <v>-63.004999999999995</v>
      </c>
      <c r="G292" s="78">
        <v>887.56600000000003</v>
      </c>
      <c r="H292" s="78">
        <v>1</v>
      </c>
      <c r="K292" s="78" t="s">
        <v>429</v>
      </c>
      <c r="L292" s="78" t="s">
        <v>713</v>
      </c>
      <c r="M292" s="78" t="s">
        <v>1</v>
      </c>
      <c r="N292" s="78" t="s">
        <v>260</v>
      </c>
      <c r="O292" s="78">
        <v>15</v>
      </c>
      <c r="P292" s="78" t="s">
        <v>712</v>
      </c>
    </row>
    <row r="293" spans="1:16" s="65" customFormat="1" ht="15" customHeight="1" x14ac:dyDescent="0.25">
      <c r="A293" s="65" t="s">
        <v>396</v>
      </c>
      <c r="B293" s="296" t="s">
        <v>962</v>
      </c>
      <c r="C293" s="65">
        <v>1</v>
      </c>
      <c r="D293" s="65">
        <v>3</v>
      </c>
      <c r="E293" s="65">
        <v>4</v>
      </c>
      <c r="F293" s="65">
        <v>11</v>
      </c>
      <c r="G293" s="65">
        <v>10</v>
      </c>
      <c r="H293" s="65">
        <v>0</v>
      </c>
      <c r="I293" s="65">
        <v>1</v>
      </c>
      <c r="K293" s="65" t="s">
        <v>543</v>
      </c>
      <c r="L293" s="65" t="s">
        <v>1053</v>
      </c>
      <c r="M293" s="65" t="s">
        <v>1</v>
      </c>
      <c r="N293" s="65" t="s">
        <v>260</v>
      </c>
      <c r="O293" s="65">
        <v>15</v>
      </c>
    </row>
    <row r="294" spans="1:16" s="65" customFormat="1" x14ac:dyDescent="0.25">
      <c r="A294" s="65" t="s">
        <v>396</v>
      </c>
      <c r="B294" s="296" t="s">
        <v>962</v>
      </c>
      <c r="C294" s="65">
        <v>2</v>
      </c>
      <c r="D294" s="65">
        <v>3</v>
      </c>
      <c r="E294" s="65">
        <v>4</v>
      </c>
      <c r="F294" s="65">
        <v>13</v>
      </c>
      <c r="G294" s="65">
        <v>10</v>
      </c>
      <c r="H294" s="65">
        <v>0</v>
      </c>
      <c r="I294" s="65">
        <v>1</v>
      </c>
      <c r="K294" s="65" t="s">
        <v>543</v>
      </c>
      <c r="L294" s="65" t="s">
        <v>1054</v>
      </c>
      <c r="M294" s="65" t="s">
        <v>1</v>
      </c>
      <c r="N294" s="65" t="s">
        <v>260</v>
      </c>
      <c r="O294" s="65">
        <v>15</v>
      </c>
    </row>
    <row r="295" spans="1:16" s="65" customFormat="1" x14ac:dyDescent="0.25">
      <c r="A295" s="65" t="s">
        <v>396</v>
      </c>
      <c r="B295" s="296" t="s">
        <v>962</v>
      </c>
      <c r="C295" s="65">
        <v>3</v>
      </c>
      <c r="D295" s="65">
        <v>3</v>
      </c>
      <c r="E295" s="65">
        <v>4</v>
      </c>
      <c r="F295" s="65">
        <v>11</v>
      </c>
      <c r="G295" s="65">
        <v>13</v>
      </c>
      <c r="H295" s="65">
        <v>0</v>
      </c>
      <c r="I295" s="65">
        <v>1</v>
      </c>
      <c r="K295" s="65" t="s">
        <v>543</v>
      </c>
      <c r="L295" s="65" t="s">
        <v>1053</v>
      </c>
      <c r="M295" s="65" t="s">
        <v>1</v>
      </c>
      <c r="N295" s="65" t="s">
        <v>260</v>
      </c>
      <c r="O295" s="65">
        <v>15</v>
      </c>
    </row>
    <row r="296" spans="1:16" s="65" customFormat="1" x14ac:dyDescent="0.25">
      <c r="A296" s="65" t="s">
        <v>396</v>
      </c>
      <c r="B296" s="296" t="s">
        <v>962</v>
      </c>
      <c r="C296" s="65">
        <v>4</v>
      </c>
      <c r="D296" s="65">
        <v>3</v>
      </c>
      <c r="E296" s="65">
        <v>3</v>
      </c>
      <c r="F296" s="65">
        <v>9</v>
      </c>
      <c r="G296" s="65">
        <v>8</v>
      </c>
      <c r="H296" s="65">
        <v>0</v>
      </c>
      <c r="I296" s="65">
        <v>1</v>
      </c>
      <c r="K296" s="65" t="s">
        <v>543</v>
      </c>
      <c r="L296" s="65" t="s">
        <v>1055</v>
      </c>
      <c r="M296" s="65" t="s">
        <v>1</v>
      </c>
      <c r="N296" s="65" t="s">
        <v>260</v>
      </c>
      <c r="O296" s="65">
        <v>15</v>
      </c>
    </row>
    <row r="297" spans="1:16" s="65" customFormat="1" x14ac:dyDescent="0.25">
      <c r="A297" s="65" t="s">
        <v>396</v>
      </c>
      <c r="B297" s="296" t="s">
        <v>962</v>
      </c>
      <c r="C297" s="65">
        <v>5</v>
      </c>
      <c r="D297" s="65">
        <v>3</v>
      </c>
      <c r="E297" s="65">
        <v>3</v>
      </c>
      <c r="F297" s="65">
        <v>10</v>
      </c>
      <c r="G297" s="65">
        <v>9</v>
      </c>
      <c r="H297" s="65">
        <v>0</v>
      </c>
      <c r="I297" s="65">
        <v>1</v>
      </c>
      <c r="K297" s="65" t="s">
        <v>543</v>
      </c>
      <c r="L297" s="65" t="s">
        <v>1056</v>
      </c>
      <c r="M297" s="65" t="s">
        <v>1</v>
      </c>
      <c r="N297" s="65" t="s">
        <v>260</v>
      </c>
      <c r="O297" s="65">
        <v>15</v>
      </c>
    </row>
    <row r="298" spans="1:16" s="65" customFormat="1" x14ac:dyDescent="0.25">
      <c r="A298" s="65" t="s">
        <v>396</v>
      </c>
      <c r="B298" s="296" t="s">
        <v>962</v>
      </c>
      <c r="C298" s="65">
        <v>6</v>
      </c>
      <c r="D298" s="65">
        <v>3</v>
      </c>
      <c r="E298" s="65">
        <v>3</v>
      </c>
      <c r="F298" s="65">
        <v>9</v>
      </c>
      <c r="G298" s="65">
        <v>10</v>
      </c>
      <c r="H298" s="65">
        <v>0</v>
      </c>
      <c r="I298" s="65">
        <v>1</v>
      </c>
      <c r="K298" s="65" t="s">
        <v>543</v>
      </c>
      <c r="L298" s="65" t="s">
        <v>1055</v>
      </c>
      <c r="M298" s="65" t="s">
        <v>1</v>
      </c>
      <c r="N298" s="65" t="s">
        <v>260</v>
      </c>
      <c r="O298" s="65">
        <v>15</v>
      </c>
    </row>
    <row r="299" spans="1:16" s="65" customFormat="1" x14ac:dyDescent="0.25">
      <c r="A299" s="65" t="s">
        <v>396</v>
      </c>
      <c r="B299" s="296" t="s">
        <v>962</v>
      </c>
      <c r="C299" s="65">
        <v>7</v>
      </c>
      <c r="D299" s="65">
        <v>3</v>
      </c>
      <c r="E299" s="65">
        <v>3</v>
      </c>
      <c r="F299" s="65">
        <v>9</v>
      </c>
      <c r="G299" s="65">
        <v>8</v>
      </c>
      <c r="H299" s="65">
        <v>0</v>
      </c>
      <c r="I299" s="65">
        <v>1</v>
      </c>
      <c r="K299" s="65" t="s">
        <v>543</v>
      </c>
      <c r="L299" s="65" t="s">
        <v>1055</v>
      </c>
      <c r="M299" s="65" t="s">
        <v>1</v>
      </c>
      <c r="N299" s="65" t="s">
        <v>260</v>
      </c>
      <c r="O299" s="65">
        <v>15</v>
      </c>
    </row>
    <row r="300" spans="1:16" s="65" customFormat="1" x14ac:dyDescent="0.25">
      <c r="A300" s="65" t="s">
        <v>396</v>
      </c>
      <c r="B300" s="296" t="s">
        <v>962</v>
      </c>
      <c r="C300" s="65">
        <v>8</v>
      </c>
      <c r="D300" s="65">
        <v>3</v>
      </c>
      <c r="E300" s="65">
        <v>3</v>
      </c>
      <c r="F300" s="65">
        <v>8</v>
      </c>
      <c r="G300" s="65">
        <v>10</v>
      </c>
      <c r="H300" s="65">
        <v>0</v>
      </c>
      <c r="I300" s="65">
        <v>1</v>
      </c>
      <c r="K300" s="65" t="s">
        <v>543</v>
      </c>
      <c r="L300" s="65" t="s">
        <v>738</v>
      </c>
      <c r="M300" s="65" t="s">
        <v>1</v>
      </c>
      <c r="N300" s="65" t="s">
        <v>260</v>
      </c>
      <c r="O300" s="65">
        <v>15</v>
      </c>
    </row>
    <row r="301" spans="1:16" s="65" customFormat="1" x14ac:dyDescent="0.25">
      <c r="A301" s="65" t="s">
        <v>396</v>
      </c>
      <c r="B301" s="296" t="s">
        <v>962</v>
      </c>
      <c r="C301" s="65">
        <v>9</v>
      </c>
      <c r="D301" s="65">
        <v>3</v>
      </c>
      <c r="E301" s="65">
        <v>3</v>
      </c>
      <c r="F301" s="65">
        <v>9</v>
      </c>
      <c r="G301" s="65">
        <v>8</v>
      </c>
      <c r="H301" s="65">
        <v>0</v>
      </c>
      <c r="I301" s="65">
        <v>1</v>
      </c>
      <c r="K301" s="65" t="s">
        <v>543</v>
      </c>
      <c r="L301" s="65" t="s">
        <v>1055</v>
      </c>
      <c r="M301" s="65" t="s">
        <v>1</v>
      </c>
      <c r="N301" s="65" t="s">
        <v>260</v>
      </c>
      <c r="O301" s="65">
        <v>15</v>
      </c>
    </row>
    <row r="302" spans="1:16" s="65" customFormat="1" x14ac:dyDescent="0.25">
      <c r="A302" s="65" t="s">
        <v>396</v>
      </c>
      <c r="B302" s="296" t="s">
        <v>962</v>
      </c>
      <c r="C302" s="65">
        <v>10</v>
      </c>
      <c r="D302" s="65">
        <v>3</v>
      </c>
      <c r="E302" s="65">
        <v>4</v>
      </c>
      <c r="F302" s="65">
        <v>10</v>
      </c>
      <c r="G302" s="65">
        <v>11</v>
      </c>
      <c r="H302" s="65">
        <v>0</v>
      </c>
      <c r="I302" s="65">
        <v>1</v>
      </c>
      <c r="K302" s="65" t="s">
        <v>543</v>
      </c>
      <c r="L302" s="65" t="s">
        <v>1056</v>
      </c>
      <c r="M302" s="65" t="s">
        <v>1</v>
      </c>
      <c r="N302" s="65" t="s">
        <v>260</v>
      </c>
      <c r="O302" s="65">
        <v>15</v>
      </c>
    </row>
    <row r="303" spans="1:16" s="65" customFormat="1" x14ac:dyDescent="0.25">
      <c r="A303" s="65" t="s">
        <v>396</v>
      </c>
      <c r="B303" s="296" t="s">
        <v>962</v>
      </c>
      <c r="C303" s="65">
        <v>11</v>
      </c>
      <c r="D303" s="65">
        <v>3</v>
      </c>
      <c r="E303" s="65">
        <v>4</v>
      </c>
      <c r="F303" s="65">
        <v>11</v>
      </c>
      <c r="G303" s="65">
        <v>11</v>
      </c>
      <c r="H303" s="65">
        <v>0</v>
      </c>
      <c r="I303" s="65">
        <v>1</v>
      </c>
      <c r="K303" s="65" t="s">
        <v>543</v>
      </c>
      <c r="L303" s="65" t="s">
        <v>1053</v>
      </c>
      <c r="M303" s="65" t="s">
        <v>1</v>
      </c>
      <c r="N303" s="65" t="s">
        <v>260</v>
      </c>
      <c r="O303" s="65">
        <v>15</v>
      </c>
    </row>
    <row r="304" spans="1:16" s="65" customFormat="1" x14ac:dyDescent="0.25">
      <c r="A304" s="65" t="s">
        <v>396</v>
      </c>
      <c r="B304" s="296" t="s">
        <v>962</v>
      </c>
      <c r="C304" s="65">
        <v>12</v>
      </c>
      <c r="D304" s="65">
        <v>4</v>
      </c>
      <c r="E304" s="65">
        <v>4</v>
      </c>
      <c r="F304" s="65">
        <v>14</v>
      </c>
      <c r="G304" s="65">
        <v>17</v>
      </c>
      <c r="H304" s="65">
        <v>0</v>
      </c>
      <c r="I304" s="65">
        <v>1</v>
      </c>
      <c r="K304" s="65" t="s">
        <v>543</v>
      </c>
      <c r="L304" s="65" t="s">
        <v>1057</v>
      </c>
      <c r="M304" s="65" t="s">
        <v>1</v>
      </c>
      <c r="N304" s="65" t="s">
        <v>260</v>
      </c>
      <c r="O304" s="65">
        <v>15</v>
      </c>
    </row>
    <row r="305" spans="1:15" s="65" customFormat="1" x14ac:dyDescent="0.25">
      <c r="A305" s="65" t="s">
        <v>396</v>
      </c>
      <c r="B305" s="296" t="s">
        <v>962</v>
      </c>
      <c r="C305" s="65">
        <v>13</v>
      </c>
      <c r="D305" s="65">
        <v>3</v>
      </c>
      <c r="E305" s="65">
        <v>3</v>
      </c>
      <c r="F305" s="65">
        <v>8</v>
      </c>
      <c r="G305" s="65">
        <v>8</v>
      </c>
      <c r="H305" s="65">
        <v>0</v>
      </c>
      <c r="I305" s="65">
        <v>1</v>
      </c>
      <c r="K305" s="65" t="s">
        <v>543</v>
      </c>
      <c r="L305" s="65" t="s">
        <v>738</v>
      </c>
      <c r="M305" s="65" t="s">
        <v>1</v>
      </c>
      <c r="N305" s="65" t="s">
        <v>260</v>
      </c>
      <c r="O305" s="65">
        <v>15</v>
      </c>
    </row>
    <row r="306" spans="1:15" s="65" customFormat="1" x14ac:dyDescent="0.25">
      <c r="A306" s="65" t="s">
        <v>396</v>
      </c>
      <c r="B306" s="296" t="s">
        <v>962</v>
      </c>
      <c r="C306" s="65">
        <v>14</v>
      </c>
      <c r="D306" s="65">
        <v>3</v>
      </c>
      <c r="E306" s="65">
        <v>4</v>
      </c>
      <c r="F306" s="65">
        <v>13</v>
      </c>
      <c r="G306" s="65">
        <v>13</v>
      </c>
      <c r="H306" s="65">
        <v>0</v>
      </c>
      <c r="I306" s="65">
        <v>1</v>
      </c>
      <c r="K306" s="65" t="s">
        <v>543</v>
      </c>
      <c r="L306" s="65" t="s">
        <v>1054</v>
      </c>
      <c r="M306" s="65" t="s">
        <v>1</v>
      </c>
      <c r="N306" s="65" t="s">
        <v>260</v>
      </c>
      <c r="O306" s="65">
        <v>15</v>
      </c>
    </row>
    <row r="307" spans="1:15" s="65" customFormat="1" x14ac:dyDescent="0.25">
      <c r="A307" s="65" t="s">
        <v>396</v>
      </c>
      <c r="B307" s="296" t="s">
        <v>962</v>
      </c>
      <c r="C307" s="65">
        <v>15</v>
      </c>
      <c r="D307" s="65">
        <v>3</v>
      </c>
      <c r="E307" s="65">
        <v>4</v>
      </c>
      <c r="F307" s="65">
        <v>11</v>
      </c>
      <c r="G307" s="65">
        <v>13</v>
      </c>
      <c r="H307" s="65">
        <v>0</v>
      </c>
      <c r="I307" s="65">
        <v>1</v>
      </c>
      <c r="K307" s="65" t="s">
        <v>543</v>
      </c>
      <c r="L307" s="65" t="s">
        <v>1053</v>
      </c>
      <c r="M307" s="65" t="s">
        <v>1</v>
      </c>
      <c r="N307" s="65" t="s">
        <v>260</v>
      </c>
      <c r="O307" s="65">
        <v>15</v>
      </c>
    </row>
    <row r="308" spans="1:15" s="65" customFormat="1" x14ac:dyDescent="0.25">
      <c r="A308" s="65" t="s">
        <v>396</v>
      </c>
      <c r="B308" s="296" t="s">
        <v>962</v>
      </c>
      <c r="C308" s="65">
        <v>16</v>
      </c>
      <c r="D308" s="65">
        <v>3</v>
      </c>
      <c r="E308" s="65">
        <v>3</v>
      </c>
      <c r="F308" s="65">
        <v>9</v>
      </c>
      <c r="G308" s="65">
        <v>10</v>
      </c>
      <c r="H308" s="65">
        <v>0</v>
      </c>
      <c r="I308" s="65">
        <v>1</v>
      </c>
      <c r="K308" s="65" t="s">
        <v>543</v>
      </c>
      <c r="L308" s="65" t="s">
        <v>1055</v>
      </c>
      <c r="M308" s="65" t="s">
        <v>1</v>
      </c>
      <c r="N308" s="65" t="s">
        <v>260</v>
      </c>
      <c r="O308" s="65">
        <v>15</v>
      </c>
    </row>
    <row r="309" spans="1:15" s="65" customFormat="1" x14ac:dyDescent="0.25">
      <c r="A309" s="65" t="s">
        <v>396</v>
      </c>
      <c r="B309" s="296" t="s">
        <v>962</v>
      </c>
      <c r="C309" s="65">
        <v>17</v>
      </c>
      <c r="D309" s="65">
        <v>4</v>
      </c>
      <c r="E309" s="65">
        <v>3</v>
      </c>
      <c r="F309" s="65">
        <v>12</v>
      </c>
      <c r="G309" s="65">
        <v>11</v>
      </c>
      <c r="H309" s="65">
        <v>0</v>
      </c>
      <c r="I309" s="65">
        <v>1</v>
      </c>
      <c r="K309" s="65" t="s">
        <v>543</v>
      </c>
      <c r="L309" s="65" t="s">
        <v>715</v>
      </c>
      <c r="M309" s="65" t="s">
        <v>1</v>
      </c>
      <c r="N309" s="65" t="s">
        <v>260</v>
      </c>
      <c r="O309" s="65">
        <v>15</v>
      </c>
    </row>
    <row r="310" spans="1:15" s="65" customFormat="1" x14ac:dyDescent="0.25">
      <c r="A310" s="65" t="s">
        <v>396</v>
      </c>
      <c r="B310" s="296" t="s">
        <v>962</v>
      </c>
      <c r="C310" s="65">
        <v>18</v>
      </c>
      <c r="D310" s="65">
        <v>3</v>
      </c>
      <c r="E310" s="65">
        <v>4</v>
      </c>
      <c r="F310" s="65">
        <v>15</v>
      </c>
      <c r="G310" s="65">
        <v>14</v>
      </c>
      <c r="H310" s="65">
        <v>0</v>
      </c>
      <c r="I310" s="65">
        <v>1</v>
      </c>
      <c r="K310" s="65" t="s">
        <v>543</v>
      </c>
      <c r="L310" s="65" t="s">
        <v>1058</v>
      </c>
      <c r="M310" s="65" t="s">
        <v>1</v>
      </c>
      <c r="N310" s="65" t="s">
        <v>260</v>
      </c>
      <c r="O310" s="65">
        <v>15</v>
      </c>
    </row>
    <row r="311" spans="1:15" s="65" customFormat="1" x14ac:dyDescent="0.25">
      <c r="A311" s="65" t="s">
        <v>396</v>
      </c>
      <c r="B311" s="296" t="s">
        <v>962</v>
      </c>
      <c r="C311" s="65">
        <v>19</v>
      </c>
      <c r="D311" s="65">
        <v>3</v>
      </c>
      <c r="E311" s="65">
        <v>3</v>
      </c>
      <c r="F311" s="65">
        <v>8</v>
      </c>
      <c r="G311" s="65">
        <v>7</v>
      </c>
      <c r="H311" s="65">
        <v>0</v>
      </c>
      <c r="I311" s="65">
        <v>1</v>
      </c>
      <c r="K311" s="65" t="s">
        <v>543</v>
      </c>
      <c r="L311" s="65" t="s">
        <v>738</v>
      </c>
      <c r="M311" s="65" t="s">
        <v>1</v>
      </c>
      <c r="N311" s="65" t="s">
        <v>260</v>
      </c>
      <c r="O311" s="65">
        <v>15</v>
      </c>
    </row>
    <row r="312" spans="1:15" s="65" customFormat="1" x14ac:dyDescent="0.25">
      <c r="A312" s="65" t="s">
        <v>396</v>
      </c>
      <c r="B312" s="296" t="s">
        <v>962</v>
      </c>
      <c r="C312" s="65">
        <v>20</v>
      </c>
      <c r="D312" s="65" t="s">
        <v>56</v>
      </c>
      <c r="E312" s="65">
        <v>0</v>
      </c>
      <c r="F312" s="65">
        <v>0</v>
      </c>
      <c r="G312" s="65">
        <v>0</v>
      </c>
      <c r="H312" s="65">
        <v>0</v>
      </c>
      <c r="I312" s="65">
        <v>1</v>
      </c>
      <c r="K312" s="65" t="s">
        <v>543</v>
      </c>
      <c r="L312" s="65" t="s">
        <v>1059</v>
      </c>
      <c r="M312" s="65" t="s">
        <v>1</v>
      </c>
      <c r="N312" s="65" t="s">
        <v>260</v>
      </c>
      <c r="O312" s="65">
        <v>15</v>
      </c>
    </row>
    <row r="313" spans="1:15" s="65" customFormat="1" x14ac:dyDescent="0.25">
      <c r="A313" s="65" t="s">
        <v>396</v>
      </c>
      <c r="B313" s="296" t="s">
        <v>962</v>
      </c>
      <c r="C313" s="65">
        <v>21</v>
      </c>
      <c r="D313" s="65" t="s">
        <v>56</v>
      </c>
      <c r="E313" s="65">
        <v>0</v>
      </c>
      <c r="F313" s="65">
        <v>0</v>
      </c>
      <c r="G313" s="65">
        <v>0</v>
      </c>
      <c r="H313" s="65">
        <v>0</v>
      </c>
      <c r="I313" s="65">
        <v>1</v>
      </c>
      <c r="K313" s="65" t="s">
        <v>543</v>
      </c>
      <c r="L313" s="65" t="s">
        <v>1059</v>
      </c>
      <c r="M313" s="65" t="s">
        <v>1</v>
      </c>
      <c r="N313" s="65" t="s">
        <v>260</v>
      </c>
      <c r="O313" s="65">
        <v>15</v>
      </c>
    </row>
    <row r="314" spans="1:15" s="65" customFormat="1" x14ac:dyDescent="0.25">
      <c r="A314" s="65" t="s">
        <v>396</v>
      </c>
      <c r="B314" s="296" t="s">
        <v>962</v>
      </c>
      <c r="C314" s="65">
        <v>22</v>
      </c>
      <c r="D314" s="65" t="s">
        <v>56</v>
      </c>
      <c r="E314" s="65">
        <v>0</v>
      </c>
      <c r="F314" s="65">
        <v>0</v>
      </c>
      <c r="G314" s="65">
        <v>0</v>
      </c>
      <c r="H314" s="65">
        <v>0</v>
      </c>
      <c r="I314" s="65">
        <v>1</v>
      </c>
      <c r="K314" s="65" t="s">
        <v>543</v>
      </c>
      <c r="L314" s="65" t="s">
        <v>1059</v>
      </c>
      <c r="M314" s="65" t="s">
        <v>1</v>
      </c>
      <c r="N314" s="65" t="s">
        <v>260</v>
      </c>
      <c r="O314" s="65">
        <v>15</v>
      </c>
    </row>
    <row r="315" spans="1:15" s="65" customFormat="1" x14ac:dyDescent="0.25">
      <c r="A315" s="65" t="s">
        <v>396</v>
      </c>
      <c r="B315" s="296" t="s">
        <v>962</v>
      </c>
      <c r="C315" s="65">
        <v>23</v>
      </c>
      <c r="D315" s="65" t="s">
        <v>56</v>
      </c>
      <c r="E315" s="65">
        <v>0</v>
      </c>
      <c r="F315" s="65">
        <v>0</v>
      </c>
      <c r="G315" s="65">
        <v>0</v>
      </c>
      <c r="H315" s="65">
        <v>0</v>
      </c>
      <c r="I315" s="65">
        <v>1</v>
      </c>
      <c r="K315" s="65" t="s">
        <v>543</v>
      </c>
      <c r="L315" s="65" t="s">
        <v>1059</v>
      </c>
      <c r="M315" s="65" t="s">
        <v>1</v>
      </c>
      <c r="N315" s="65" t="s">
        <v>260</v>
      </c>
      <c r="O315" s="65">
        <v>15</v>
      </c>
    </row>
    <row r="316" spans="1:15" s="65" customFormat="1" x14ac:dyDescent="0.25">
      <c r="A316" s="65" t="s">
        <v>396</v>
      </c>
      <c r="B316" s="296" t="s">
        <v>962</v>
      </c>
      <c r="C316" s="65">
        <v>24</v>
      </c>
      <c r="D316" s="65" t="s">
        <v>56</v>
      </c>
      <c r="E316" s="65">
        <v>0</v>
      </c>
      <c r="F316" s="65">
        <v>0</v>
      </c>
      <c r="G316" s="65">
        <v>0</v>
      </c>
      <c r="H316" s="65">
        <v>0</v>
      </c>
      <c r="I316" s="65">
        <v>1</v>
      </c>
      <c r="K316" s="65" t="s">
        <v>543</v>
      </c>
      <c r="L316" s="65" t="s">
        <v>1059</v>
      </c>
      <c r="M316" s="65" t="s">
        <v>1</v>
      </c>
      <c r="N316" s="65" t="s">
        <v>260</v>
      </c>
      <c r="O316" s="65">
        <v>15</v>
      </c>
    </row>
    <row r="317" spans="1:15" s="65" customFormat="1" x14ac:dyDescent="0.25">
      <c r="A317" s="65" t="s">
        <v>396</v>
      </c>
      <c r="B317" s="296" t="s">
        <v>962</v>
      </c>
      <c r="C317" s="65">
        <v>25</v>
      </c>
      <c r="D317" s="65" t="s">
        <v>56</v>
      </c>
      <c r="E317" s="65">
        <v>0</v>
      </c>
      <c r="F317" s="65">
        <v>0</v>
      </c>
      <c r="G317" s="65">
        <v>0</v>
      </c>
      <c r="H317" s="65">
        <v>0</v>
      </c>
      <c r="I317" s="65">
        <v>1</v>
      </c>
      <c r="K317" s="65" t="s">
        <v>543</v>
      </c>
      <c r="L317" s="65" t="s">
        <v>1059</v>
      </c>
      <c r="M317" s="65" t="s">
        <v>1</v>
      </c>
      <c r="N317" s="65" t="s">
        <v>260</v>
      </c>
      <c r="O317" s="65">
        <v>15</v>
      </c>
    </row>
    <row r="318" spans="1:15" s="65" customFormat="1" x14ac:dyDescent="0.25">
      <c r="A318" s="65" t="s">
        <v>396</v>
      </c>
      <c r="B318" s="296" t="s">
        <v>962</v>
      </c>
      <c r="C318" s="65">
        <v>26</v>
      </c>
      <c r="D318" s="65" t="s">
        <v>56</v>
      </c>
      <c r="E318" s="65">
        <v>0</v>
      </c>
      <c r="F318" s="65">
        <v>0</v>
      </c>
      <c r="G318" s="65">
        <v>0</v>
      </c>
      <c r="H318" s="65">
        <v>0</v>
      </c>
      <c r="I318" s="65">
        <v>1</v>
      </c>
      <c r="K318" s="65" t="s">
        <v>543</v>
      </c>
      <c r="L318" s="65" t="s">
        <v>1059</v>
      </c>
      <c r="M318" s="65" t="s">
        <v>1</v>
      </c>
      <c r="N318" s="65" t="s">
        <v>260</v>
      </c>
      <c r="O318" s="65">
        <v>15</v>
      </c>
    </row>
    <row r="319" spans="1:15" s="65" customFormat="1" x14ac:dyDescent="0.25">
      <c r="A319" s="65" t="s">
        <v>396</v>
      </c>
      <c r="B319" s="296" t="s">
        <v>962</v>
      </c>
      <c r="C319" s="65">
        <v>27</v>
      </c>
      <c r="D319" s="65" t="s">
        <v>56</v>
      </c>
      <c r="E319" s="65">
        <v>0</v>
      </c>
      <c r="F319" s="65">
        <v>0</v>
      </c>
      <c r="G319" s="65">
        <v>0</v>
      </c>
      <c r="H319" s="65">
        <v>0</v>
      </c>
      <c r="I319" s="65">
        <v>1</v>
      </c>
      <c r="K319" s="65" t="s">
        <v>543</v>
      </c>
      <c r="L319" s="65" t="s">
        <v>1059</v>
      </c>
      <c r="M319" s="65" t="s">
        <v>1</v>
      </c>
      <c r="N319" s="65" t="s">
        <v>260</v>
      </c>
      <c r="O319" s="65">
        <v>15</v>
      </c>
    </row>
    <row r="320" spans="1:15" s="65" customFormat="1" ht="15" customHeight="1" x14ac:dyDescent="0.25">
      <c r="A320" s="65" t="s">
        <v>396</v>
      </c>
      <c r="B320" s="296" t="s">
        <v>963</v>
      </c>
      <c r="C320" s="65">
        <v>1</v>
      </c>
      <c r="D320" s="65">
        <v>3</v>
      </c>
      <c r="E320" s="65">
        <v>4</v>
      </c>
      <c r="F320" s="65">
        <v>11</v>
      </c>
      <c r="G320" s="65">
        <v>12</v>
      </c>
      <c r="H320" s="65">
        <v>0</v>
      </c>
      <c r="I320" s="65">
        <v>1</v>
      </c>
      <c r="K320" s="65" t="s">
        <v>203</v>
      </c>
      <c r="L320" s="65" t="s">
        <v>1053</v>
      </c>
      <c r="M320" s="65" t="s">
        <v>1</v>
      </c>
      <c r="N320" s="65" t="s">
        <v>260</v>
      </c>
      <c r="O320" s="65">
        <v>15</v>
      </c>
    </row>
    <row r="321" spans="1:16" s="65" customFormat="1" x14ac:dyDescent="0.25">
      <c r="A321" s="65" t="s">
        <v>396</v>
      </c>
      <c r="B321" s="296" t="s">
        <v>963</v>
      </c>
      <c r="C321" s="65">
        <v>2</v>
      </c>
      <c r="D321" s="65">
        <v>3</v>
      </c>
      <c r="E321" s="65">
        <v>4</v>
      </c>
      <c r="F321" s="65">
        <v>13</v>
      </c>
      <c r="G321" s="65">
        <v>9</v>
      </c>
      <c r="H321" s="65">
        <v>0</v>
      </c>
      <c r="I321" s="65">
        <v>1</v>
      </c>
      <c r="K321" s="65" t="s">
        <v>203</v>
      </c>
      <c r="L321" s="65" t="s">
        <v>1054</v>
      </c>
      <c r="M321" s="65" t="s">
        <v>1</v>
      </c>
      <c r="N321" s="65" t="s">
        <v>260</v>
      </c>
      <c r="O321" s="65">
        <v>15</v>
      </c>
    </row>
    <row r="322" spans="1:16" s="65" customFormat="1" x14ac:dyDescent="0.25">
      <c r="A322" s="65" t="s">
        <v>396</v>
      </c>
      <c r="B322" s="296" t="s">
        <v>963</v>
      </c>
      <c r="C322" s="65">
        <v>3</v>
      </c>
      <c r="D322" s="65">
        <v>3</v>
      </c>
      <c r="E322" s="65">
        <v>4</v>
      </c>
      <c r="F322" s="65">
        <v>11</v>
      </c>
      <c r="G322" s="65">
        <v>11</v>
      </c>
      <c r="H322" s="65">
        <v>0</v>
      </c>
      <c r="I322" s="65">
        <v>1</v>
      </c>
      <c r="K322" s="65" t="s">
        <v>203</v>
      </c>
      <c r="L322" s="65" t="s">
        <v>1053</v>
      </c>
      <c r="M322" s="65" t="s">
        <v>1</v>
      </c>
      <c r="N322" s="65" t="s">
        <v>260</v>
      </c>
      <c r="O322" s="65">
        <v>15</v>
      </c>
    </row>
    <row r="323" spans="1:16" s="65" customFormat="1" x14ac:dyDescent="0.25">
      <c r="A323" s="65" t="s">
        <v>396</v>
      </c>
      <c r="B323" s="296" t="s">
        <v>963</v>
      </c>
      <c r="C323" s="65">
        <v>4</v>
      </c>
      <c r="D323" s="65">
        <v>3</v>
      </c>
      <c r="E323" s="65">
        <v>3</v>
      </c>
      <c r="F323" s="65">
        <v>9</v>
      </c>
      <c r="G323" s="65">
        <v>9</v>
      </c>
      <c r="H323" s="65">
        <v>0</v>
      </c>
      <c r="I323" s="65">
        <v>1</v>
      </c>
      <c r="K323" s="65" t="s">
        <v>203</v>
      </c>
      <c r="L323" s="65" t="s">
        <v>1055</v>
      </c>
      <c r="M323" s="65" t="s">
        <v>1</v>
      </c>
      <c r="N323" s="65" t="s">
        <v>260</v>
      </c>
      <c r="O323" s="65">
        <v>15</v>
      </c>
    </row>
    <row r="324" spans="1:16" s="65" customFormat="1" x14ac:dyDescent="0.25">
      <c r="A324" s="65" t="s">
        <v>396</v>
      </c>
      <c r="B324" s="296" t="s">
        <v>963</v>
      </c>
      <c r="C324" s="65">
        <v>5</v>
      </c>
      <c r="D324" s="65">
        <v>3</v>
      </c>
      <c r="E324" s="65">
        <v>3</v>
      </c>
      <c r="F324" s="65">
        <v>10</v>
      </c>
      <c r="G324" s="65">
        <v>10</v>
      </c>
      <c r="H324" s="65">
        <v>0</v>
      </c>
      <c r="I324" s="65">
        <v>1</v>
      </c>
      <c r="K324" s="65" t="s">
        <v>203</v>
      </c>
      <c r="L324" s="65" t="s">
        <v>1056</v>
      </c>
      <c r="M324" s="65" t="s">
        <v>1</v>
      </c>
      <c r="N324" s="65" t="s">
        <v>260</v>
      </c>
      <c r="O324" s="65">
        <v>15</v>
      </c>
    </row>
    <row r="325" spans="1:16" s="65" customFormat="1" x14ac:dyDescent="0.25">
      <c r="A325" s="65" t="s">
        <v>396</v>
      </c>
      <c r="B325" s="296" t="s">
        <v>963</v>
      </c>
      <c r="C325" s="65">
        <v>6</v>
      </c>
      <c r="D325" s="65">
        <v>3</v>
      </c>
      <c r="E325" s="65">
        <v>3</v>
      </c>
      <c r="F325" s="65">
        <v>9</v>
      </c>
      <c r="G325" s="65">
        <v>10</v>
      </c>
      <c r="H325" s="65">
        <v>0</v>
      </c>
      <c r="I325" s="65">
        <v>1</v>
      </c>
      <c r="K325" s="65" t="s">
        <v>203</v>
      </c>
      <c r="L325" s="65" t="s">
        <v>1055</v>
      </c>
      <c r="M325" s="65" t="s">
        <v>1</v>
      </c>
      <c r="N325" s="65" t="s">
        <v>260</v>
      </c>
      <c r="O325" s="65">
        <v>15</v>
      </c>
    </row>
    <row r="326" spans="1:16" s="65" customFormat="1" x14ac:dyDescent="0.25">
      <c r="A326" s="65" t="s">
        <v>396</v>
      </c>
      <c r="B326" s="296" t="s">
        <v>963</v>
      </c>
      <c r="C326" s="65">
        <v>7</v>
      </c>
      <c r="D326" s="65">
        <v>3</v>
      </c>
      <c r="E326" s="65">
        <v>3</v>
      </c>
      <c r="F326" s="65">
        <v>9</v>
      </c>
      <c r="G326" s="65">
        <v>10</v>
      </c>
      <c r="H326" s="65">
        <v>0</v>
      </c>
      <c r="I326" s="65">
        <v>1</v>
      </c>
      <c r="K326" s="65" t="s">
        <v>203</v>
      </c>
      <c r="L326" s="65" t="s">
        <v>1055</v>
      </c>
      <c r="M326" s="65" t="s">
        <v>1</v>
      </c>
      <c r="N326" s="65" t="s">
        <v>260</v>
      </c>
      <c r="O326" s="65">
        <v>15</v>
      </c>
    </row>
    <row r="327" spans="1:16" s="65" customFormat="1" x14ac:dyDescent="0.25">
      <c r="A327" s="65" t="s">
        <v>396</v>
      </c>
      <c r="B327" s="296" t="s">
        <v>963</v>
      </c>
      <c r="C327" s="65">
        <v>8</v>
      </c>
      <c r="D327" s="65">
        <v>3</v>
      </c>
      <c r="E327" s="65">
        <v>3</v>
      </c>
      <c r="F327" s="65">
        <v>8</v>
      </c>
      <c r="G327" s="65">
        <v>9</v>
      </c>
      <c r="H327" s="65">
        <v>0</v>
      </c>
      <c r="I327" s="65">
        <v>1</v>
      </c>
      <c r="K327" s="65" t="s">
        <v>203</v>
      </c>
      <c r="L327" s="65" t="s">
        <v>738</v>
      </c>
      <c r="M327" s="65" t="s">
        <v>1</v>
      </c>
      <c r="N327" s="65" t="s">
        <v>260</v>
      </c>
      <c r="O327" s="65">
        <v>15</v>
      </c>
    </row>
    <row r="328" spans="1:16" s="65" customFormat="1" x14ac:dyDescent="0.25">
      <c r="A328" s="65" t="s">
        <v>396</v>
      </c>
      <c r="B328" s="296" t="s">
        <v>963</v>
      </c>
      <c r="C328" s="65">
        <v>9</v>
      </c>
      <c r="D328" s="65">
        <v>3</v>
      </c>
      <c r="E328" s="65">
        <v>3</v>
      </c>
      <c r="F328" s="65">
        <v>9</v>
      </c>
      <c r="G328" s="65">
        <v>6</v>
      </c>
      <c r="H328" s="65">
        <v>0</v>
      </c>
      <c r="I328" s="65">
        <v>1</v>
      </c>
      <c r="K328" s="65" t="s">
        <v>203</v>
      </c>
      <c r="L328" s="65" t="s">
        <v>1055</v>
      </c>
      <c r="M328" s="65" t="s">
        <v>1</v>
      </c>
      <c r="N328" s="65" t="s">
        <v>260</v>
      </c>
      <c r="O328" s="65">
        <v>15</v>
      </c>
    </row>
    <row r="329" spans="1:16" s="65" customFormat="1" x14ac:dyDescent="0.25">
      <c r="A329" s="65" t="s">
        <v>396</v>
      </c>
      <c r="B329" s="296" t="s">
        <v>963</v>
      </c>
      <c r="C329" s="65">
        <v>10</v>
      </c>
      <c r="D329" s="65">
        <v>3</v>
      </c>
      <c r="E329" s="65">
        <v>4</v>
      </c>
      <c r="F329" s="65">
        <v>10</v>
      </c>
      <c r="G329" s="65">
        <v>11</v>
      </c>
      <c r="H329" s="65">
        <v>0</v>
      </c>
      <c r="I329" s="65">
        <v>1</v>
      </c>
      <c r="K329" s="65" t="s">
        <v>203</v>
      </c>
      <c r="L329" s="65" t="s">
        <v>1056</v>
      </c>
      <c r="M329" s="65" t="s">
        <v>1</v>
      </c>
      <c r="N329" s="65" t="s">
        <v>260</v>
      </c>
      <c r="O329" s="65">
        <v>15</v>
      </c>
    </row>
    <row r="330" spans="1:16" s="65" customFormat="1" x14ac:dyDescent="0.25">
      <c r="A330" s="65" t="s">
        <v>396</v>
      </c>
      <c r="B330" s="296" t="s">
        <v>963</v>
      </c>
      <c r="C330" s="65">
        <v>11</v>
      </c>
      <c r="D330" s="65">
        <v>3</v>
      </c>
      <c r="E330" s="65">
        <v>4</v>
      </c>
      <c r="F330" s="65">
        <v>11</v>
      </c>
      <c r="G330" s="65">
        <v>13</v>
      </c>
      <c r="H330" s="65">
        <v>0</v>
      </c>
      <c r="I330" s="65">
        <v>1</v>
      </c>
      <c r="K330" s="65" t="s">
        <v>203</v>
      </c>
      <c r="L330" s="65" t="s">
        <v>1053</v>
      </c>
      <c r="M330" s="65" t="s">
        <v>1</v>
      </c>
      <c r="N330" s="65" t="s">
        <v>260</v>
      </c>
      <c r="O330" s="65">
        <v>15</v>
      </c>
    </row>
    <row r="331" spans="1:16" s="65" customFormat="1" x14ac:dyDescent="0.25">
      <c r="A331" s="65" t="s">
        <v>396</v>
      </c>
      <c r="B331" s="296" t="s">
        <v>963</v>
      </c>
      <c r="C331" s="65">
        <v>12</v>
      </c>
      <c r="D331" s="65">
        <v>4</v>
      </c>
      <c r="E331" s="65">
        <v>4</v>
      </c>
      <c r="F331" s="65">
        <v>14</v>
      </c>
      <c r="G331" s="65">
        <v>15</v>
      </c>
      <c r="H331" s="65">
        <v>0</v>
      </c>
      <c r="I331" s="65">
        <v>1</v>
      </c>
      <c r="K331" s="65" t="s">
        <v>203</v>
      </c>
      <c r="L331" s="65" t="s">
        <v>1057</v>
      </c>
      <c r="M331" s="65" t="s">
        <v>1</v>
      </c>
      <c r="N331" s="65" t="s">
        <v>260</v>
      </c>
      <c r="O331" s="65">
        <v>15</v>
      </c>
    </row>
    <row r="332" spans="1:16" s="65" customFormat="1" x14ac:dyDescent="0.25">
      <c r="A332" s="65" t="s">
        <v>396</v>
      </c>
      <c r="B332" s="296" t="s">
        <v>963</v>
      </c>
      <c r="C332" s="65">
        <v>13</v>
      </c>
      <c r="D332" s="65">
        <v>3</v>
      </c>
      <c r="E332" s="65">
        <v>3</v>
      </c>
      <c r="F332" s="65">
        <v>8</v>
      </c>
      <c r="G332" s="65">
        <v>8</v>
      </c>
      <c r="H332" s="65">
        <v>0</v>
      </c>
      <c r="I332" s="65">
        <v>1</v>
      </c>
      <c r="K332" s="65" t="s">
        <v>203</v>
      </c>
      <c r="L332" s="65" t="s">
        <v>738</v>
      </c>
      <c r="M332" s="65" t="s">
        <v>1</v>
      </c>
      <c r="N332" s="65" t="s">
        <v>260</v>
      </c>
      <c r="O332" s="65">
        <v>15</v>
      </c>
    </row>
    <row r="333" spans="1:16" s="65" customFormat="1" x14ac:dyDescent="0.25">
      <c r="A333" s="65" t="s">
        <v>396</v>
      </c>
      <c r="B333" s="296" t="s">
        <v>963</v>
      </c>
      <c r="C333" s="65">
        <v>14</v>
      </c>
      <c r="D333" s="65">
        <v>3</v>
      </c>
      <c r="E333" s="65">
        <v>4</v>
      </c>
      <c r="F333" s="65">
        <v>13</v>
      </c>
      <c r="G333" s="65">
        <v>10</v>
      </c>
      <c r="H333" s="65">
        <v>0</v>
      </c>
      <c r="I333" s="65">
        <v>1</v>
      </c>
      <c r="K333" s="65" t="s">
        <v>203</v>
      </c>
      <c r="L333" s="65" t="s">
        <v>1054</v>
      </c>
      <c r="M333" s="65" t="s">
        <v>1</v>
      </c>
      <c r="N333" s="65" t="s">
        <v>260</v>
      </c>
      <c r="O333" s="65">
        <v>15</v>
      </c>
    </row>
    <row r="334" spans="1:16" s="65" customFormat="1" x14ac:dyDescent="0.25">
      <c r="A334" s="65" t="s">
        <v>396</v>
      </c>
      <c r="B334" s="296" t="s">
        <v>963</v>
      </c>
      <c r="C334" s="65">
        <v>15</v>
      </c>
      <c r="D334" s="65">
        <v>3</v>
      </c>
      <c r="E334" s="65">
        <v>4</v>
      </c>
      <c r="F334" s="65">
        <v>11</v>
      </c>
      <c r="G334" s="65">
        <v>12</v>
      </c>
      <c r="H334" s="65">
        <v>0</v>
      </c>
      <c r="I334" s="65">
        <v>1</v>
      </c>
      <c r="K334" s="65" t="s">
        <v>203</v>
      </c>
      <c r="L334" s="65" t="s">
        <v>1053</v>
      </c>
      <c r="M334" s="65" t="s">
        <v>1</v>
      </c>
      <c r="N334" s="65" t="s">
        <v>260</v>
      </c>
      <c r="O334" s="65">
        <v>15</v>
      </c>
    </row>
    <row r="335" spans="1:16" s="65" customFormat="1" x14ac:dyDescent="0.25">
      <c r="A335" s="65" t="s">
        <v>396</v>
      </c>
      <c r="B335" s="296" t="s">
        <v>963</v>
      </c>
      <c r="C335" s="65">
        <v>16</v>
      </c>
      <c r="D335" s="65">
        <v>3</v>
      </c>
      <c r="E335" s="65">
        <v>3</v>
      </c>
      <c r="F335" s="65">
        <v>9</v>
      </c>
      <c r="G335" s="65">
        <v>10</v>
      </c>
      <c r="H335" s="65">
        <v>0</v>
      </c>
      <c r="I335" s="65">
        <v>1</v>
      </c>
      <c r="K335" s="65" t="s">
        <v>203</v>
      </c>
      <c r="L335" s="65" t="s">
        <v>1055</v>
      </c>
      <c r="M335" s="65" t="s">
        <v>1</v>
      </c>
      <c r="N335" s="65" t="s">
        <v>260</v>
      </c>
      <c r="O335" s="65">
        <v>15</v>
      </c>
    </row>
    <row r="336" spans="1:16" s="65" customFormat="1" x14ac:dyDescent="0.25">
      <c r="A336" s="65" t="s">
        <v>396</v>
      </c>
      <c r="B336" s="296" t="s">
        <v>963</v>
      </c>
      <c r="C336" s="65">
        <v>17</v>
      </c>
      <c r="D336" s="65">
        <v>4</v>
      </c>
      <c r="E336" s="65">
        <v>3</v>
      </c>
      <c r="F336" s="65">
        <v>12</v>
      </c>
      <c r="G336" s="65">
        <v>17</v>
      </c>
      <c r="H336" s="65">
        <v>1</v>
      </c>
      <c r="I336" s="65">
        <v>1</v>
      </c>
      <c r="K336" s="65" t="s">
        <v>203</v>
      </c>
      <c r="L336" s="65" t="s">
        <v>715</v>
      </c>
      <c r="M336" s="65" t="s">
        <v>1</v>
      </c>
      <c r="N336" s="65" t="s">
        <v>260</v>
      </c>
      <c r="O336" s="65">
        <v>16</v>
      </c>
      <c r="P336" s="65" t="s">
        <v>714</v>
      </c>
    </row>
    <row r="337" spans="1:15" s="65" customFormat="1" x14ac:dyDescent="0.25">
      <c r="A337" s="65" t="s">
        <v>396</v>
      </c>
      <c r="B337" s="296" t="s">
        <v>963</v>
      </c>
      <c r="C337" s="65">
        <v>18</v>
      </c>
      <c r="D337" s="65">
        <v>3</v>
      </c>
      <c r="E337" s="65">
        <v>4</v>
      </c>
      <c r="F337" s="65">
        <v>15</v>
      </c>
      <c r="G337" s="65">
        <v>13</v>
      </c>
      <c r="H337" s="65">
        <v>0</v>
      </c>
      <c r="I337" s="65">
        <v>1</v>
      </c>
      <c r="K337" s="65" t="s">
        <v>203</v>
      </c>
      <c r="L337" s="65" t="s">
        <v>1058</v>
      </c>
      <c r="M337" s="65" t="s">
        <v>1</v>
      </c>
      <c r="N337" s="65" t="s">
        <v>260</v>
      </c>
      <c r="O337" s="65">
        <v>16</v>
      </c>
    </row>
    <row r="338" spans="1:15" s="65" customFormat="1" x14ac:dyDescent="0.25">
      <c r="A338" s="65" t="s">
        <v>396</v>
      </c>
      <c r="B338" s="296" t="s">
        <v>963</v>
      </c>
      <c r="C338" s="65">
        <v>19</v>
      </c>
      <c r="D338" s="65">
        <v>3</v>
      </c>
      <c r="E338" s="65">
        <v>3</v>
      </c>
      <c r="F338" s="65">
        <v>8</v>
      </c>
      <c r="G338" s="65">
        <v>6</v>
      </c>
      <c r="H338" s="65">
        <v>0</v>
      </c>
      <c r="I338" s="65">
        <v>1</v>
      </c>
      <c r="K338" s="65" t="s">
        <v>203</v>
      </c>
      <c r="L338" s="65" t="s">
        <v>738</v>
      </c>
      <c r="M338" s="65" t="s">
        <v>1</v>
      </c>
      <c r="N338" s="65" t="s">
        <v>260</v>
      </c>
      <c r="O338" s="65">
        <v>16</v>
      </c>
    </row>
    <row r="339" spans="1:15" s="65" customFormat="1" x14ac:dyDescent="0.25">
      <c r="A339" s="65" t="s">
        <v>396</v>
      </c>
      <c r="B339" s="296" t="s">
        <v>963</v>
      </c>
      <c r="C339" s="65">
        <v>20</v>
      </c>
      <c r="D339" s="65" t="s">
        <v>56</v>
      </c>
      <c r="E339" s="65">
        <v>0</v>
      </c>
      <c r="F339" s="65">
        <v>0</v>
      </c>
      <c r="G339" s="65">
        <v>0</v>
      </c>
      <c r="H339" s="65">
        <v>0</v>
      </c>
      <c r="I339" s="65">
        <v>1</v>
      </c>
      <c r="K339" s="65" t="s">
        <v>203</v>
      </c>
      <c r="L339" s="65" t="s">
        <v>1059</v>
      </c>
      <c r="M339" s="65" t="s">
        <v>1</v>
      </c>
      <c r="N339" s="65" t="s">
        <v>260</v>
      </c>
      <c r="O339" s="65">
        <v>16</v>
      </c>
    </row>
    <row r="340" spans="1:15" s="65" customFormat="1" x14ac:dyDescent="0.25">
      <c r="A340" s="65" t="s">
        <v>396</v>
      </c>
      <c r="B340" s="296" t="s">
        <v>963</v>
      </c>
      <c r="C340" s="65">
        <v>21</v>
      </c>
      <c r="D340" s="65" t="s">
        <v>56</v>
      </c>
      <c r="E340" s="65">
        <v>0</v>
      </c>
      <c r="F340" s="65">
        <v>0</v>
      </c>
      <c r="G340" s="65">
        <v>0</v>
      </c>
      <c r="H340" s="65">
        <v>0</v>
      </c>
      <c r="I340" s="65">
        <v>1</v>
      </c>
      <c r="K340" s="65" t="s">
        <v>203</v>
      </c>
      <c r="L340" s="65" t="s">
        <v>1059</v>
      </c>
      <c r="M340" s="65" t="s">
        <v>1</v>
      </c>
      <c r="N340" s="65" t="s">
        <v>260</v>
      </c>
      <c r="O340" s="65">
        <v>16</v>
      </c>
    </row>
    <row r="341" spans="1:15" s="65" customFormat="1" x14ac:dyDescent="0.25">
      <c r="A341" s="65" t="s">
        <v>396</v>
      </c>
      <c r="B341" s="296" t="s">
        <v>963</v>
      </c>
      <c r="C341" s="65">
        <v>22</v>
      </c>
      <c r="D341" s="65" t="s">
        <v>56</v>
      </c>
      <c r="E341" s="65">
        <v>0</v>
      </c>
      <c r="F341" s="65">
        <v>0</v>
      </c>
      <c r="G341" s="65">
        <v>0</v>
      </c>
      <c r="H341" s="65">
        <v>0</v>
      </c>
      <c r="I341" s="65">
        <v>1</v>
      </c>
      <c r="K341" s="65" t="s">
        <v>203</v>
      </c>
      <c r="L341" s="65" t="s">
        <v>1059</v>
      </c>
      <c r="M341" s="65" t="s">
        <v>1</v>
      </c>
      <c r="N341" s="65" t="s">
        <v>260</v>
      </c>
      <c r="O341" s="65">
        <v>16</v>
      </c>
    </row>
    <row r="342" spans="1:15" s="65" customFormat="1" x14ac:dyDescent="0.25">
      <c r="A342" s="65" t="s">
        <v>396</v>
      </c>
      <c r="B342" s="296" t="s">
        <v>963</v>
      </c>
      <c r="C342" s="65">
        <v>23</v>
      </c>
      <c r="D342" s="65" t="s">
        <v>56</v>
      </c>
      <c r="E342" s="65">
        <v>0</v>
      </c>
      <c r="F342" s="65">
        <v>0</v>
      </c>
      <c r="G342" s="65">
        <v>0</v>
      </c>
      <c r="H342" s="65">
        <v>0</v>
      </c>
      <c r="I342" s="65">
        <v>1</v>
      </c>
      <c r="K342" s="65" t="s">
        <v>203</v>
      </c>
      <c r="L342" s="65" t="s">
        <v>1059</v>
      </c>
      <c r="M342" s="65" t="s">
        <v>1</v>
      </c>
      <c r="N342" s="65" t="s">
        <v>260</v>
      </c>
      <c r="O342" s="65">
        <v>16</v>
      </c>
    </row>
    <row r="343" spans="1:15" s="65" customFormat="1" x14ac:dyDescent="0.25">
      <c r="A343" s="65" t="s">
        <v>396</v>
      </c>
      <c r="B343" s="296" t="s">
        <v>963</v>
      </c>
      <c r="C343" s="65">
        <v>24</v>
      </c>
      <c r="D343" s="65" t="s">
        <v>56</v>
      </c>
      <c r="E343" s="65">
        <v>0</v>
      </c>
      <c r="F343" s="65">
        <v>0</v>
      </c>
      <c r="G343" s="65">
        <v>0</v>
      </c>
      <c r="H343" s="65">
        <v>0</v>
      </c>
      <c r="I343" s="65">
        <v>1</v>
      </c>
      <c r="K343" s="65" t="s">
        <v>203</v>
      </c>
      <c r="L343" s="65" t="s">
        <v>1059</v>
      </c>
      <c r="M343" s="65" t="s">
        <v>1</v>
      </c>
      <c r="N343" s="65" t="s">
        <v>260</v>
      </c>
      <c r="O343" s="65">
        <v>16</v>
      </c>
    </row>
    <row r="344" spans="1:15" s="65" customFormat="1" x14ac:dyDescent="0.25">
      <c r="A344" s="65" t="s">
        <v>396</v>
      </c>
      <c r="B344" s="296" t="s">
        <v>963</v>
      </c>
      <c r="C344" s="65">
        <v>25</v>
      </c>
      <c r="D344" s="65" t="s">
        <v>56</v>
      </c>
      <c r="E344" s="65">
        <v>0</v>
      </c>
      <c r="F344" s="65">
        <v>0</v>
      </c>
      <c r="G344" s="65">
        <v>0</v>
      </c>
      <c r="H344" s="65">
        <v>0</v>
      </c>
      <c r="I344" s="65">
        <v>1</v>
      </c>
      <c r="K344" s="65" t="s">
        <v>203</v>
      </c>
      <c r="L344" s="65" t="s">
        <v>1059</v>
      </c>
      <c r="M344" s="65" t="s">
        <v>1</v>
      </c>
      <c r="N344" s="65" t="s">
        <v>260</v>
      </c>
      <c r="O344" s="65">
        <v>16</v>
      </c>
    </row>
    <row r="345" spans="1:15" s="65" customFormat="1" x14ac:dyDescent="0.25">
      <c r="A345" s="65" t="s">
        <v>396</v>
      </c>
      <c r="B345" s="296" t="s">
        <v>963</v>
      </c>
      <c r="C345" s="65">
        <v>26</v>
      </c>
      <c r="D345" s="65" t="s">
        <v>56</v>
      </c>
      <c r="E345" s="65">
        <v>0</v>
      </c>
      <c r="F345" s="65">
        <v>0</v>
      </c>
      <c r="G345" s="65">
        <v>0</v>
      </c>
      <c r="H345" s="65">
        <v>0</v>
      </c>
      <c r="I345" s="65">
        <v>1</v>
      </c>
      <c r="K345" s="65" t="s">
        <v>203</v>
      </c>
      <c r="L345" s="65" t="s">
        <v>1059</v>
      </c>
      <c r="M345" s="65" t="s">
        <v>1</v>
      </c>
      <c r="N345" s="65" t="s">
        <v>260</v>
      </c>
      <c r="O345" s="65">
        <v>16</v>
      </c>
    </row>
    <row r="346" spans="1:15" s="65" customFormat="1" x14ac:dyDescent="0.25">
      <c r="A346" s="65" t="s">
        <v>396</v>
      </c>
      <c r="B346" s="296" t="s">
        <v>963</v>
      </c>
      <c r="C346" s="65">
        <v>27</v>
      </c>
      <c r="D346" s="65" t="s">
        <v>56</v>
      </c>
      <c r="E346" s="65">
        <v>0</v>
      </c>
      <c r="F346" s="65">
        <v>0</v>
      </c>
      <c r="G346" s="65">
        <v>0</v>
      </c>
      <c r="H346" s="65">
        <v>0</v>
      </c>
      <c r="I346" s="65">
        <v>1</v>
      </c>
      <c r="K346" s="65" t="s">
        <v>203</v>
      </c>
      <c r="L346" s="65" t="s">
        <v>1059</v>
      </c>
      <c r="M346" s="65" t="s">
        <v>1</v>
      </c>
      <c r="N346" s="65" t="s">
        <v>260</v>
      </c>
      <c r="O346" s="65">
        <v>16</v>
      </c>
    </row>
    <row r="347" spans="1:15" s="65" customFormat="1" ht="15" customHeight="1" x14ac:dyDescent="0.25">
      <c r="A347" s="65" t="s">
        <v>396</v>
      </c>
      <c r="B347" s="296" t="s">
        <v>964</v>
      </c>
      <c r="C347" s="65">
        <v>1</v>
      </c>
      <c r="D347" s="65">
        <v>3</v>
      </c>
      <c r="E347" s="65">
        <v>4</v>
      </c>
      <c r="F347" s="65">
        <v>11</v>
      </c>
      <c r="G347" s="65">
        <v>9</v>
      </c>
      <c r="H347" s="65">
        <v>0</v>
      </c>
      <c r="I347" s="65">
        <v>2</v>
      </c>
      <c r="K347" s="65" t="s">
        <v>2</v>
      </c>
      <c r="L347" s="65" t="s">
        <v>1053</v>
      </c>
      <c r="M347" s="65" t="s">
        <v>1</v>
      </c>
      <c r="N347" s="65" t="s">
        <v>260</v>
      </c>
      <c r="O347" s="65">
        <v>16</v>
      </c>
    </row>
    <row r="348" spans="1:15" s="65" customFormat="1" x14ac:dyDescent="0.25">
      <c r="A348" s="65" t="s">
        <v>396</v>
      </c>
      <c r="B348" s="296" t="s">
        <v>964</v>
      </c>
      <c r="C348" s="65">
        <v>2</v>
      </c>
      <c r="D348" s="65">
        <v>3</v>
      </c>
      <c r="E348" s="65">
        <v>4</v>
      </c>
      <c r="F348" s="65">
        <v>13</v>
      </c>
      <c r="G348" s="65">
        <v>12</v>
      </c>
      <c r="H348" s="65">
        <v>0</v>
      </c>
      <c r="I348" s="65">
        <v>2</v>
      </c>
      <c r="K348" s="65" t="s">
        <v>2</v>
      </c>
      <c r="L348" s="65" t="s">
        <v>1054</v>
      </c>
      <c r="M348" s="65" t="s">
        <v>1</v>
      </c>
      <c r="N348" s="65" t="s">
        <v>260</v>
      </c>
      <c r="O348" s="65">
        <v>16</v>
      </c>
    </row>
    <row r="349" spans="1:15" s="65" customFormat="1" x14ac:dyDescent="0.25">
      <c r="A349" s="65" t="s">
        <v>396</v>
      </c>
      <c r="B349" s="296" t="s">
        <v>964</v>
      </c>
      <c r="C349" s="65">
        <v>3</v>
      </c>
      <c r="D349" s="65">
        <v>3</v>
      </c>
      <c r="E349" s="65">
        <v>4</v>
      </c>
      <c r="F349" s="65">
        <v>11</v>
      </c>
      <c r="G349" s="65">
        <v>11</v>
      </c>
      <c r="H349" s="65">
        <v>0</v>
      </c>
      <c r="I349" s="65">
        <v>2</v>
      </c>
      <c r="K349" s="65" t="s">
        <v>2</v>
      </c>
      <c r="L349" s="65" t="s">
        <v>1053</v>
      </c>
      <c r="M349" s="65" t="s">
        <v>1</v>
      </c>
      <c r="N349" s="65" t="s">
        <v>260</v>
      </c>
      <c r="O349" s="65">
        <v>16</v>
      </c>
    </row>
    <row r="350" spans="1:15" s="65" customFormat="1" x14ac:dyDescent="0.25">
      <c r="A350" s="65" t="s">
        <v>396</v>
      </c>
      <c r="B350" s="296" t="s">
        <v>964</v>
      </c>
      <c r="C350" s="65">
        <v>4</v>
      </c>
      <c r="D350" s="65">
        <v>3</v>
      </c>
      <c r="E350" s="65">
        <v>3</v>
      </c>
      <c r="F350" s="65">
        <v>9</v>
      </c>
      <c r="G350" s="65">
        <v>9</v>
      </c>
      <c r="H350" s="65">
        <v>0</v>
      </c>
      <c r="I350" s="65">
        <v>2</v>
      </c>
      <c r="K350" s="65" t="s">
        <v>2</v>
      </c>
      <c r="L350" s="65" t="s">
        <v>1055</v>
      </c>
      <c r="M350" s="65" t="s">
        <v>1</v>
      </c>
      <c r="N350" s="65" t="s">
        <v>260</v>
      </c>
      <c r="O350" s="65">
        <v>16</v>
      </c>
    </row>
    <row r="351" spans="1:15" s="65" customFormat="1" x14ac:dyDescent="0.25">
      <c r="A351" s="65" t="s">
        <v>396</v>
      </c>
      <c r="B351" s="296" t="s">
        <v>964</v>
      </c>
      <c r="C351" s="65">
        <v>5</v>
      </c>
      <c r="D351" s="65">
        <v>3</v>
      </c>
      <c r="E351" s="65">
        <v>3</v>
      </c>
      <c r="F351" s="65">
        <v>10</v>
      </c>
      <c r="G351" s="65">
        <v>9</v>
      </c>
      <c r="H351" s="65">
        <v>0</v>
      </c>
      <c r="I351" s="65">
        <v>2</v>
      </c>
      <c r="K351" s="65" t="s">
        <v>2</v>
      </c>
      <c r="L351" s="65" t="s">
        <v>1056</v>
      </c>
      <c r="M351" s="65" t="s">
        <v>1</v>
      </c>
      <c r="N351" s="65" t="s">
        <v>260</v>
      </c>
      <c r="O351" s="65">
        <v>16</v>
      </c>
    </row>
    <row r="352" spans="1:15" s="65" customFormat="1" x14ac:dyDescent="0.25">
      <c r="A352" s="65" t="s">
        <v>396</v>
      </c>
      <c r="B352" s="296" t="s">
        <v>964</v>
      </c>
      <c r="C352" s="65">
        <v>6</v>
      </c>
      <c r="D352" s="65">
        <v>3</v>
      </c>
      <c r="E352" s="65">
        <v>3</v>
      </c>
      <c r="F352" s="65">
        <v>9</v>
      </c>
      <c r="G352" s="65">
        <v>10</v>
      </c>
      <c r="H352" s="65">
        <v>0</v>
      </c>
      <c r="I352" s="65">
        <v>2</v>
      </c>
      <c r="K352" s="65" t="s">
        <v>2</v>
      </c>
      <c r="L352" s="65" t="s">
        <v>1055</v>
      </c>
      <c r="M352" s="65" t="s">
        <v>1</v>
      </c>
      <c r="N352" s="65" t="s">
        <v>260</v>
      </c>
      <c r="O352" s="65">
        <v>16</v>
      </c>
    </row>
    <row r="353" spans="1:15" s="65" customFormat="1" x14ac:dyDescent="0.25">
      <c r="A353" s="65" t="s">
        <v>396</v>
      </c>
      <c r="B353" s="296" t="s">
        <v>964</v>
      </c>
      <c r="C353" s="65">
        <v>7</v>
      </c>
      <c r="D353" s="65">
        <v>3</v>
      </c>
      <c r="E353" s="65">
        <v>3</v>
      </c>
      <c r="F353" s="65">
        <v>9</v>
      </c>
      <c r="G353" s="65">
        <v>10</v>
      </c>
      <c r="H353" s="65">
        <v>0</v>
      </c>
      <c r="I353" s="65">
        <v>2</v>
      </c>
      <c r="K353" s="65" t="s">
        <v>2</v>
      </c>
      <c r="L353" s="65" t="s">
        <v>1055</v>
      </c>
      <c r="M353" s="65" t="s">
        <v>1</v>
      </c>
      <c r="N353" s="65" t="s">
        <v>260</v>
      </c>
      <c r="O353" s="65">
        <v>16</v>
      </c>
    </row>
    <row r="354" spans="1:15" s="65" customFormat="1" x14ac:dyDescent="0.25">
      <c r="A354" s="65" t="s">
        <v>396</v>
      </c>
      <c r="B354" s="296" t="s">
        <v>964</v>
      </c>
      <c r="C354" s="65">
        <v>8</v>
      </c>
      <c r="D354" s="65">
        <v>3</v>
      </c>
      <c r="E354" s="65">
        <v>3</v>
      </c>
      <c r="F354" s="65">
        <v>8</v>
      </c>
      <c r="G354" s="65">
        <v>10</v>
      </c>
      <c r="H354" s="65">
        <v>0</v>
      </c>
      <c r="I354" s="65">
        <v>2</v>
      </c>
      <c r="K354" s="65" t="s">
        <v>2</v>
      </c>
      <c r="L354" s="65" t="s">
        <v>738</v>
      </c>
      <c r="M354" s="65" t="s">
        <v>1</v>
      </c>
      <c r="N354" s="65" t="s">
        <v>260</v>
      </c>
      <c r="O354" s="65">
        <v>16</v>
      </c>
    </row>
    <row r="355" spans="1:15" s="65" customFormat="1" x14ac:dyDescent="0.25">
      <c r="A355" s="65" t="s">
        <v>396</v>
      </c>
      <c r="B355" s="296" t="s">
        <v>964</v>
      </c>
      <c r="C355" s="65">
        <v>9</v>
      </c>
      <c r="D355" s="65">
        <v>3</v>
      </c>
      <c r="E355" s="65">
        <v>3</v>
      </c>
      <c r="F355" s="65">
        <v>9</v>
      </c>
      <c r="G355" s="65">
        <v>9</v>
      </c>
      <c r="H355" s="65">
        <v>0</v>
      </c>
      <c r="I355" s="65">
        <v>2</v>
      </c>
      <c r="K355" s="65" t="s">
        <v>2</v>
      </c>
      <c r="L355" s="65" t="s">
        <v>1055</v>
      </c>
      <c r="M355" s="65" t="s">
        <v>1</v>
      </c>
      <c r="N355" s="65" t="s">
        <v>260</v>
      </c>
      <c r="O355" s="65">
        <v>16</v>
      </c>
    </row>
    <row r="356" spans="1:15" s="65" customFormat="1" x14ac:dyDescent="0.25">
      <c r="A356" s="65" t="s">
        <v>396</v>
      </c>
      <c r="B356" s="296" t="s">
        <v>964</v>
      </c>
      <c r="C356" s="65">
        <v>10</v>
      </c>
      <c r="D356" s="65">
        <v>3</v>
      </c>
      <c r="E356" s="65">
        <v>4</v>
      </c>
      <c r="F356" s="65">
        <v>10</v>
      </c>
      <c r="G356" s="65">
        <v>10</v>
      </c>
      <c r="H356" s="65">
        <v>0</v>
      </c>
      <c r="I356" s="65">
        <v>2</v>
      </c>
      <c r="K356" s="65" t="s">
        <v>2</v>
      </c>
      <c r="L356" s="65" t="s">
        <v>1056</v>
      </c>
      <c r="M356" s="65" t="s">
        <v>1</v>
      </c>
      <c r="N356" s="65" t="s">
        <v>260</v>
      </c>
      <c r="O356" s="65">
        <v>16</v>
      </c>
    </row>
    <row r="357" spans="1:15" s="65" customFormat="1" x14ac:dyDescent="0.25">
      <c r="A357" s="65" t="s">
        <v>396</v>
      </c>
      <c r="B357" s="296" t="s">
        <v>964</v>
      </c>
      <c r="C357" s="65">
        <v>11</v>
      </c>
      <c r="D357" s="65">
        <v>3</v>
      </c>
      <c r="E357" s="65">
        <v>4</v>
      </c>
      <c r="F357" s="65">
        <v>11</v>
      </c>
      <c r="G357" s="65">
        <v>13</v>
      </c>
      <c r="H357" s="65">
        <v>0</v>
      </c>
      <c r="I357" s="65">
        <v>2</v>
      </c>
      <c r="K357" s="65" t="s">
        <v>2</v>
      </c>
      <c r="L357" s="65" t="s">
        <v>1053</v>
      </c>
      <c r="M357" s="65" t="s">
        <v>1</v>
      </c>
      <c r="N357" s="65" t="s">
        <v>260</v>
      </c>
      <c r="O357" s="65">
        <v>16</v>
      </c>
    </row>
    <row r="358" spans="1:15" s="65" customFormat="1" x14ac:dyDescent="0.25">
      <c r="A358" s="65" t="s">
        <v>396</v>
      </c>
      <c r="B358" s="296" t="s">
        <v>964</v>
      </c>
      <c r="C358" s="65">
        <v>12</v>
      </c>
      <c r="D358" s="65">
        <v>4</v>
      </c>
      <c r="E358" s="65">
        <v>4</v>
      </c>
      <c r="F358" s="65">
        <v>14</v>
      </c>
      <c r="G358" s="65">
        <v>15</v>
      </c>
      <c r="H358" s="65">
        <v>0</v>
      </c>
      <c r="I358" s="65">
        <v>2</v>
      </c>
      <c r="K358" s="65" t="s">
        <v>2</v>
      </c>
      <c r="L358" s="65" t="s">
        <v>1057</v>
      </c>
      <c r="M358" s="65" t="s">
        <v>1</v>
      </c>
      <c r="N358" s="65" t="s">
        <v>260</v>
      </c>
      <c r="O358" s="65">
        <v>16</v>
      </c>
    </row>
    <row r="359" spans="1:15" s="65" customFormat="1" x14ac:dyDescent="0.25">
      <c r="A359" s="65" t="s">
        <v>396</v>
      </c>
      <c r="B359" s="296" t="s">
        <v>964</v>
      </c>
      <c r="C359" s="65">
        <v>13</v>
      </c>
      <c r="D359" s="65">
        <v>3</v>
      </c>
      <c r="E359" s="65">
        <v>3</v>
      </c>
      <c r="F359" s="65">
        <v>8</v>
      </c>
      <c r="G359" s="65">
        <v>8</v>
      </c>
      <c r="H359" s="65">
        <v>0</v>
      </c>
      <c r="I359" s="65">
        <v>2</v>
      </c>
      <c r="K359" s="65" t="s">
        <v>2</v>
      </c>
      <c r="L359" s="65" t="s">
        <v>738</v>
      </c>
      <c r="M359" s="65" t="s">
        <v>1</v>
      </c>
      <c r="N359" s="65" t="s">
        <v>260</v>
      </c>
      <c r="O359" s="65">
        <v>16</v>
      </c>
    </row>
    <row r="360" spans="1:15" s="65" customFormat="1" x14ac:dyDescent="0.25">
      <c r="A360" s="65" t="s">
        <v>396</v>
      </c>
      <c r="B360" s="296" t="s">
        <v>964</v>
      </c>
      <c r="C360" s="65">
        <v>14</v>
      </c>
      <c r="D360" s="65">
        <v>3</v>
      </c>
      <c r="E360" s="65">
        <v>4</v>
      </c>
      <c r="F360" s="65">
        <v>13</v>
      </c>
      <c r="G360" s="65">
        <v>12</v>
      </c>
      <c r="H360" s="65">
        <v>0</v>
      </c>
      <c r="I360" s="65">
        <v>2</v>
      </c>
      <c r="K360" s="65" t="s">
        <v>2</v>
      </c>
      <c r="L360" s="65" t="s">
        <v>1054</v>
      </c>
      <c r="M360" s="65" t="s">
        <v>1</v>
      </c>
      <c r="N360" s="65" t="s">
        <v>260</v>
      </c>
      <c r="O360" s="65">
        <v>16</v>
      </c>
    </row>
    <row r="361" spans="1:15" s="65" customFormat="1" x14ac:dyDescent="0.25">
      <c r="A361" s="65" t="s">
        <v>396</v>
      </c>
      <c r="B361" s="296" t="s">
        <v>964</v>
      </c>
      <c r="C361" s="65">
        <v>15</v>
      </c>
      <c r="D361" s="65">
        <v>3</v>
      </c>
      <c r="E361" s="65">
        <v>4</v>
      </c>
      <c r="F361" s="65">
        <v>11</v>
      </c>
      <c r="G361" s="65">
        <v>12</v>
      </c>
      <c r="H361" s="65">
        <v>0</v>
      </c>
      <c r="I361" s="65">
        <v>2</v>
      </c>
      <c r="K361" s="65" t="s">
        <v>2</v>
      </c>
      <c r="L361" s="65" t="s">
        <v>1053</v>
      </c>
      <c r="M361" s="65" t="s">
        <v>1</v>
      </c>
      <c r="N361" s="65" t="s">
        <v>260</v>
      </c>
      <c r="O361" s="65">
        <v>16</v>
      </c>
    </row>
    <row r="362" spans="1:15" s="65" customFormat="1" x14ac:dyDescent="0.25">
      <c r="A362" s="65" t="s">
        <v>396</v>
      </c>
      <c r="B362" s="296" t="s">
        <v>964</v>
      </c>
      <c r="C362" s="65">
        <v>16</v>
      </c>
      <c r="D362" s="65">
        <v>3</v>
      </c>
      <c r="E362" s="65">
        <v>3</v>
      </c>
      <c r="F362" s="65">
        <v>9</v>
      </c>
      <c r="G362" s="65">
        <v>10</v>
      </c>
      <c r="H362" s="65">
        <v>0</v>
      </c>
      <c r="I362" s="65">
        <v>2</v>
      </c>
      <c r="K362" s="65" t="s">
        <v>2</v>
      </c>
      <c r="L362" s="65" t="s">
        <v>1055</v>
      </c>
      <c r="M362" s="65" t="s">
        <v>1</v>
      </c>
      <c r="N362" s="65" t="s">
        <v>260</v>
      </c>
      <c r="O362" s="65">
        <v>16</v>
      </c>
    </row>
    <row r="363" spans="1:15" s="65" customFormat="1" x14ac:dyDescent="0.25">
      <c r="A363" s="65" t="s">
        <v>396</v>
      </c>
      <c r="B363" s="296" t="s">
        <v>964</v>
      </c>
      <c r="C363" s="65">
        <v>17</v>
      </c>
      <c r="D363" s="65">
        <v>4</v>
      </c>
      <c r="E363" s="65">
        <v>3</v>
      </c>
      <c r="F363" s="65">
        <v>12</v>
      </c>
      <c r="G363" s="65">
        <v>13</v>
      </c>
      <c r="H363" s="65">
        <v>0</v>
      </c>
      <c r="I363" s="65">
        <v>2</v>
      </c>
      <c r="K363" s="65" t="s">
        <v>2</v>
      </c>
      <c r="L363" s="65" t="s">
        <v>715</v>
      </c>
      <c r="M363" s="65" t="s">
        <v>1</v>
      </c>
      <c r="N363" s="65" t="s">
        <v>260</v>
      </c>
      <c r="O363" s="65">
        <v>16</v>
      </c>
    </row>
    <row r="364" spans="1:15" s="65" customFormat="1" x14ac:dyDescent="0.25">
      <c r="A364" s="65" t="s">
        <v>396</v>
      </c>
      <c r="B364" s="296" t="s">
        <v>964</v>
      </c>
      <c r="C364" s="65">
        <v>18</v>
      </c>
      <c r="D364" s="65">
        <v>3</v>
      </c>
      <c r="E364" s="65">
        <v>4</v>
      </c>
      <c r="F364" s="65">
        <v>15</v>
      </c>
      <c r="G364" s="65">
        <v>12</v>
      </c>
      <c r="H364" s="65">
        <v>0</v>
      </c>
      <c r="I364" s="65">
        <v>2</v>
      </c>
      <c r="K364" s="65" t="s">
        <v>2</v>
      </c>
      <c r="L364" s="65" t="s">
        <v>1058</v>
      </c>
      <c r="M364" s="65" t="s">
        <v>1</v>
      </c>
      <c r="N364" s="65" t="s">
        <v>260</v>
      </c>
      <c r="O364" s="65">
        <v>16</v>
      </c>
    </row>
    <row r="365" spans="1:15" s="65" customFormat="1" x14ac:dyDescent="0.25">
      <c r="A365" s="65" t="s">
        <v>396</v>
      </c>
      <c r="B365" s="296" t="s">
        <v>964</v>
      </c>
      <c r="C365" s="65">
        <v>19</v>
      </c>
      <c r="D365" s="65">
        <v>3</v>
      </c>
      <c r="E365" s="65">
        <v>3</v>
      </c>
      <c r="F365" s="65">
        <v>8</v>
      </c>
      <c r="G365" s="65">
        <v>8</v>
      </c>
      <c r="H365" s="65">
        <v>0</v>
      </c>
      <c r="I365" s="65">
        <v>2</v>
      </c>
      <c r="K365" s="65" t="s">
        <v>2</v>
      </c>
      <c r="L365" s="65" t="s">
        <v>738</v>
      </c>
      <c r="M365" s="65" t="s">
        <v>1</v>
      </c>
      <c r="N365" s="65" t="s">
        <v>260</v>
      </c>
      <c r="O365" s="65">
        <v>16</v>
      </c>
    </row>
    <row r="366" spans="1:15" s="65" customFormat="1" x14ac:dyDescent="0.25">
      <c r="A366" s="65" t="s">
        <v>396</v>
      </c>
      <c r="B366" s="296" t="s">
        <v>964</v>
      </c>
      <c r="C366" s="65">
        <v>20</v>
      </c>
      <c r="D366" s="65" t="s">
        <v>56</v>
      </c>
      <c r="E366" s="65">
        <v>0</v>
      </c>
      <c r="F366" s="65">
        <v>0</v>
      </c>
      <c r="G366" s="65">
        <v>0</v>
      </c>
      <c r="H366" s="65">
        <v>0</v>
      </c>
      <c r="I366" s="65">
        <v>2</v>
      </c>
      <c r="K366" s="65" t="s">
        <v>2</v>
      </c>
      <c r="L366" s="65" t="s">
        <v>1059</v>
      </c>
      <c r="M366" s="65" t="s">
        <v>1</v>
      </c>
      <c r="N366" s="65" t="s">
        <v>260</v>
      </c>
      <c r="O366" s="65">
        <v>16</v>
      </c>
    </row>
    <row r="367" spans="1:15" s="65" customFormat="1" x14ac:dyDescent="0.25">
      <c r="A367" s="65" t="s">
        <v>396</v>
      </c>
      <c r="B367" s="296" t="s">
        <v>964</v>
      </c>
      <c r="C367" s="65">
        <v>21</v>
      </c>
      <c r="D367" s="65" t="s">
        <v>56</v>
      </c>
      <c r="E367" s="65">
        <v>0</v>
      </c>
      <c r="F367" s="65">
        <v>0</v>
      </c>
      <c r="G367" s="65">
        <v>0</v>
      </c>
      <c r="H367" s="65">
        <v>0</v>
      </c>
      <c r="I367" s="65">
        <v>2</v>
      </c>
      <c r="K367" s="65" t="s">
        <v>2</v>
      </c>
      <c r="L367" s="65" t="s">
        <v>1059</v>
      </c>
      <c r="M367" s="65" t="s">
        <v>1</v>
      </c>
      <c r="N367" s="65" t="s">
        <v>260</v>
      </c>
      <c r="O367" s="65">
        <v>16</v>
      </c>
    </row>
    <row r="368" spans="1:15" s="65" customFormat="1" x14ac:dyDescent="0.25">
      <c r="A368" s="65" t="s">
        <v>396</v>
      </c>
      <c r="B368" s="296" t="s">
        <v>964</v>
      </c>
      <c r="C368" s="65">
        <v>22</v>
      </c>
      <c r="D368" s="65" t="s">
        <v>56</v>
      </c>
      <c r="E368" s="65">
        <v>0</v>
      </c>
      <c r="F368" s="65">
        <v>0</v>
      </c>
      <c r="G368" s="65">
        <v>0</v>
      </c>
      <c r="H368" s="65">
        <v>0</v>
      </c>
      <c r="I368" s="65">
        <v>2</v>
      </c>
      <c r="K368" s="65" t="s">
        <v>2</v>
      </c>
      <c r="L368" s="65" t="s">
        <v>1059</v>
      </c>
      <c r="M368" s="65" t="s">
        <v>1</v>
      </c>
      <c r="N368" s="65" t="s">
        <v>260</v>
      </c>
      <c r="O368" s="65">
        <v>16</v>
      </c>
    </row>
    <row r="369" spans="1:15" s="65" customFormat="1" x14ac:dyDescent="0.25">
      <c r="A369" s="65" t="s">
        <v>396</v>
      </c>
      <c r="B369" s="296" t="s">
        <v>964</v>
      </c>
      <c r="C369" s="65">
        <v>23</v>
      </c>
      <c r="D369" s="65" t="s">
        <v>56</v>
      </c>
      <c r="E369" s="65">
        <v>0</v>
      </c>
      <c r="F369" s="65">
        <v>0</v>
      </c>
      <c r="G369" s="65">
        <v>0</v>
      </c>
      <c r="H369" s="65">
        <v>0</v>
      </c>
      <c r="I369" s="65">
        <v>2</v>
      </c>
      <c r="K369" s="65" t="s">
        <v>2</v>
      </c>
      <c r="L369" s="65" t="s">
        <v>1059</v>
      </c>
      <c r="M369" s="65" t="s">
        <v>1</v>
      </c>
      <c r="N369" s="65" t="s">
        <v>260</v>
      </c>
      <c r="O369" s="65">
        <v>16</v>
      </c>
    </row>
    <row r="370" spans="1:15" s="65" customFormat="1" x14ac:dyDescent="0.25">
      <c r="A370" s="65" t="s">
        <v>396</v>
      </c>
      <c r="B370" s="296" t="s">
        <v>964</v>
      </c>
      <c r="C370" s="65">
        <v>24</v>
      </c>
      <c r="D370" s="65" t="s">
        <v>56</v>
      </c>
      <c r="E370" s="65">
        <v>0</v>
      </c>
      <c r="F370" s="65">
        <v>0</v>
      </c>
      <c r="G370" s="65">
        <v>0</v>
      </c>
      <c r="H370" s="65">
        <v>0</v>
      </c>
      <c r="I370" s="65">
        <v>2</v>
      </c>
      <c r="K370" s="65" t="s">
        <v>2</v>
      </c>
      <c r="L370" s="65" t="s">
        <v>1059</v>
      </c>
      <c r="M370" s="65" t="s">
        <v>1</v>
      </c>
      <c r="N370" s="65" t="s">
        <v>260</v>
      </c>
      <c r="O370" s="65">
        <v>16</v>
      </c>
    </row>
    <row r="371" spans="1:15" s="65" customFormat="1" x14ac:dyDescent="0.25">
      <c r="A371" s="65" t="s">
        <v>396</v>
      </c>
      <c r="B371" s="296" t="s">
        <v>964</v>
      </c>
      <c r="C371" s="65">
        <v>25</v>
      </c>
      <c r="D371" s="65" t="s">
        <v>56</v>
      </c>
      <c r="E371" s="65">
        <v>0</v>
      </c>
      <c r="F371" s="65">
        <v>0</v>
      </c>
      <c r="G371" s="65">
        <v>0</v>
      </c>
      <c r="H371" s="65">
        <v>0</v>
      </c>
      <c r="I371" s="65">
        <v>2</v>
      </c>
      <c r="K371" s="65" t="s">
        <v>2</v>
      </c>
      <c r="L371" s="65" t="s">
        <v>1059</v>
      </c>
      <c r="M371" s="65" t="s">
        <v>1</v>
      </c>
      <c r="N371" s="65" t="s">
        <v>260</v>
      </c>
      <c r="O371" s="65">
        <v>16</v>
      </c>
    </row>
    <row r="372" spans="1:15" s="65" customFormat="1" x14ac:dyDescent="0.25">
      <c r="A372" s="65" t="s">
        <v>396</v>
      </c>
      <c r="B372" s="296" t="s">
        <v>964</v>
      </c>
      <c r="C372" s="65">
        <v>26</v>
      </c>
      <c r="D372" s="65" t="s">
        <v>56</v>
      </c>
      <c r="E372" s="65">
        <v>0</v>
      </c>
      <c r="F372" s="65">
        <v>0</v>
      </c>
      <c r="G372" s="65">
        <v>0</v>
      </c>
      <c r="H372" s="65">
        <v>0</v>
      </c>
      <c r="I372" s="65">
        <v>2</v>
      </c>
      <c r="K372" s="65" t="s">
        <v>2</v>
      </c>
      <c r="L372" s="65" t="s">
        <v>1059</v>
      </c>
      <c r="M372" s="65" t="s">
        <v>1</v>
      </c>
      <c r="N372" s="65" t="s">
        <v>260</v>
      </c>
      <c r="O372" s="65">
        <v>16</v>
      </c>
    </row>
    <row r="373" spans="1:15" s="65" customFormat="1" x14ac:dyDescent="0.25">
      <c r="A373" s="65" t="s">
        <v>396</v>
      </c>
      <c r="B373" s="296" t="s">
        <v>964</v>
      </c>
      <c r="C373" s="65">
        <v>27</v>
      </c>
      <c r="D373" s="65" t="s">
        <v>56</v>
      </c>
      <c r="E373" s="65">
        <v>0</v>
      </c>
      <c r="F373" s="65">
        <v>0</v>
      </c>
      <c r="G373" s="65">
        <v>0</v>
      </c>
      <c r="H373" s="65">
        <v>0</v>
      </c>
      <c r="I373" s="65">
        <v>2</v>
      </c>
      <c r="K373" s="65" t="s">
        <v>2</v>
      </c>
      <c r="L373" s="65" t="s">
        <v>1059</v>
      </c>
      <c r="M373" s="65" t="s">
        <v>1</v>
      </c>
      <c r="N373" s="65" t="s">
        <v>260</v>
      </c>
      <c r="O373" s="65">
        <v>16</v>
      </c>
    </row>
    <row r="374" spans="1:15" s="65" customFormat="1" ht="15" customHeight="1" x14ac:dyDescent="0.25">
      <c r="A374" s="65" t="s">
        <v>396</v>
      </c>
      <c r="B374" s="296" t="s">
        <v>965</v>
      </c>
      <c r="C374" s="65">
        <v>1</v>
      </c>
      <c r="D374" s="65">
        <v>3</v>
      </c>
      <c r="E374" s="65">
        <v>4</v>
      </c>
      <c r="F374" s="65">
        <v>11</v>
      </c>
      <c r="G374" s="65">
        <v>11</v>
      </c>
      <c r="H374" s="65">
        <v>0</v>
      </c>
      <c r="I374" s="65">
        <v>3</v>
      </c>
      <c r="K374" s="65" t="s">
        <v>204</v>
      </c>
      <c r="L374" s="65" t="s">
        <v>1053</v>
      </c>
      <c r="M374" s="65" t="s">
        <v>1</v>
      </c>
      <c r="N374" s="65" t="s">
        <v>260</v>
      </c>
      <c r="O374" s="65">
        <v>16</v>
      </c>
    </row>
    <row r="375" spans="1:15" s="65" customFormat="1" x14ac:dyDescent="0.25">
      <c r="A375" s="65" t="s">
        <v>396</v>
      </c>
      <c r="B375" s="296" t="s">
        <v>965</v>
      </c>
      <c r="C375" s="65">
        <v>2</v>
      </c>
      <c r="D375" s="65">
        <v>3</v>
      </c>
      <c r="E375" s="65">
        <v>4</v>
      </c>
      <c r="F375" s="65">
        <v>13</v>
      </c>
      <c r="G375" s="65">
        <v>15</v>
      </c>
      <c r="H375" s="65">
        <v>0</v>
      </c>
      <c r="I375" s="65">
        <v>3</v>
      </c>
      <c r="K375" s="65" t="s">
        <v>204</v>
      </c>
      <c r="L375" s="65" t="s">
        <v>1054</v>
      </c>
      <c r="M375" s="65" t="s">
        <v>1</v>
      </c>
      <c r="N375" s="65" t="s">
        <v>260</v>
      </c>
      <c r="O375" s="65">
        <v>16</v>
      </c>
    </row>
    <row r="376" spans="1:15" s="65" customFormat="1" x14ac:dyDescent="0.25">
      <c r="A376" s="65" t="s">
        <v>396</v>
      </c>
      <c r="B376" s="296" t="s">
        <v>965</v>
      </c>
      <c r="C376" s="65">
        <v>3</v>
      </c>
      <c r="D376" s="65">
        <v>3</v>
      </c>
      <c r="E376" s="65">
        <v>4</v>
      </c>
      <c r="F376" s="65">
        <v>11</v>
      </c>
      <c r="G376" s="65">
        <v>11</v>
      </c>
      <c r="H376" s="65">
        <v>0</v>
      </c>
      <c r="I376" s="65">
        <v>3</v>
      </c>
      <c r="K376" s="65" t="s">
        <v>204</v>
      </c>
      <c r="L376" s="65" t="s">
        <v>1053</v>
      </c>
      <c r="M376" s="65" t="s">
        <v>1</v>
      </c>
      <c r="N376" s="65" t="s">
        <v>260</v>
      </c>
      <c r="O376" s="65">
        <v>16</v>
      </c>
    </row>
    <row r="377" spans="1:15" s="65" customFormat="1" x14ac:dyDescent="0.25">
      <c r="A377" s="65" t="s">
        <v>396</v>
      </c>
      <c r="B377" s="296" t="s">
        <v>965</v>
      </c>
      <c r="C377" s="65">
        <v>4</v>
      </c>
      <c r="D377" s="65">
        <v>3</v>
      </c>
      <c r="E377" s="65">
        <v>3</v>
      </c>
      <c r="F377" s="65">
        <v>9</v>
      </c>
      <c r="G377" s="65">
        <v>9</v>
      </c>
      <c r="H377" s="65">
        <v>0</v>
      </c>
      <c r="I377" s="65">
        <v>3</v>
      </c>
      <c r="K377" s="65" t="s">
        <v>204</v>
      </c>
      <c r="L377" s="65" t="s">
        <v>1055</v>
      </c>
      <c r="M377" s="65" t="s">
        <v>1</v>
      </c>
      <c r="N377" s="65" t="s">
        <v>260</v>
      </c>
      <c r="O377" s="65">
        <v>16</v>
      </c>
    </row>
    <row r="378" spans="1:15" s="65" customFormat="1" x14ac:dyDescent="0.25">
      <c r="A378" s="65" t="s">
        <v>396</v>
      </c>
      <c r="B378" s="296" t="s">
        <v>965</v>
      </c>
      <c r="C378" s="65">
        <v>5</v>
      </c>
      <c r="D378" s="65">
        <v>3</v>
      </c>
      <c r="E378" s="65">
        <v>3</v>
      </c>
      <c r="F378" s="65">
        <v>10</v>
      </c>
      <c r="G378" s="65">
        <v>8</v>
      </c>
      <c r="H378" s="65">
        <v>0</v>
      </c>
      <c r="I378" s="65">
        <v>3</v>
      </c>
      <c r="K378" s="65" t="s">
        <v>204</v>
      </c>
      <c r="L378" s="65" t="s">
        <v>1056</v>
      </c>
      <c r="M378" s="65" t="s">
        <v>1</v>
      </c>
      <c r="N378" s="65" t="s">
        <v>260</v>
      </c>
      <c r="O378" s="65">
        <v>16</v>
      </c>
    </row>
    <row r="379" spans="1:15" s="65" customFormat="1" x14ac:dyDescent="0.25">
      <c r="A379" s="65" t="s">
        <v>396</v>
      </c>
      <c r="B379" s="296" t="s">
        <v>965</v>
      </c>
      <c r="C379" s="65">
        <v>6</v>
      </c>
      <c r="D379" s="65">
        <v>3</v>
      </c>
      <c r="E379" s="65">
        <v>3</v>
      </c>
      <c r="F379" s="65">
        <v>9</v>
      </c>
      <c r="G379" s="65">
        <v>6</v>
      </c>
      <c r="H379" s="65">
        <v>0</v>
      </c>
      <c r="I379" s="65">
        <v>3</v>
      </c>
      <c r="K379" s="65" t="s">
        <v>204</v>
      </c>
      <c r="L379" s="65" t="s">
        <v>1055</v>
      </c>
      <c r="M379" s="65" t="s">
        <v>1</v>
      </c>
      <c r="N379" s="65" t="s">
        <v>260</v>
      </c>
      <c r="O379" s="65">
        <v>16</v>
      </c>
    </row>
    <row r="380" spans="1:15" s="65" customFormat="1" x14ac:dyDescent="0.25">
      <c r="A380" s="65" t="s">
        <v>396</v>
      </c>
      <c r="B380" s="296" t="s">
        <v>965</v>
      </c>
      <c r="C380" s="65">
        <v>7</v>
      </c>
      <c r="D380" s="65">
        <v>3</v>
      </c>
      <c r="E380" s="65">
        <v>3</v>
      </c>
      <c r="F380" s="65">
        <v>9</v>
      </c>
      <c r="G380" s="65">
        <v>7</v>
      </c>
      <c r="H380" s="65">
        <v>0</v>
      </c>
      <c r="I380" s="65">
        <v>3</v>
      </c>
      <c r="K380" s="65" t="s">
        <v>204</v>
      </c>
      <c r="L380" s="65" t="s">
        <v>1055</v>
      </c>
      <c r="M380" s="65" t="s">
        <v>1</v>
      </c>
      <c r="N380" s="65" t="s">
        <v>260</v>
      </c>
      <c r="O380" s="65">
        <v>16</v>
      </c>
    </row>
    <row r="381" spans="1:15" s="65" customFormat="1" x14ac:dyDescent="0.25">
      <c r="A381" s="65" t="s">
        <v>396</v>
      </c>
      <c r="B381" s="296" t="s">
        <v>965</v>
      </c>
      <c r="C381" s="65">
        <v>8</v>
      </c>
      <c r="D381" s="65">
        <v>3</v>
      </c>
      <c r="E381" s="65">
        <v>3</v>
      </c>
      <c r="F381" s="65">
        <v>8</v>
      </c>
      <c r="G381" s="65">
        <v>9</v>
      </c>
      <c r="H381" s="65">
        <v>0</v>
      </c>
      <c r="I381" s="65">
        <v>3</v>
      </c>
      <c r="K381" s="65" t="s">
        <v>204</v>
      </c>
      <c r="L381" s="65" t="s">
        <v>738</v>
      </c>
      <c r="M381" s="65" t="s">
        <v>1</v>
      </c>
      <c r="N381" s="65" t="s">
        <v>260</v>
      </c>
      <c r="O381" s="65">
        <v>16</v>
      </c>
    </row>
    <row r="382" spans="1:15" s="65" customFormat="1" x14ac:dyDescent="0.25">
      <c r="A382" s="65" t="s">
        <v>396</v>
      </c>
      <c r="B382" s="296" t="s">
        <v>965</v>
      </c>
      <c r="C382" s="65">
        <v>9</v>
      </c>
      <c r="D382" s="65">
        <v>3</v>
      </c>
      <c r="E382" s="65">
        <v>3</v>
      </c>
      <c r="F382" s="65">
        <v>9</v>
      </c>
      <c r="G382" s="65">
        <v>8</v>
      </c>
      <c r="H382" s="65">
        <v>0</v>
      </c>
      <c r="I382" s="65">
        <v>3</v>
      </c>
      <c r="K382" s="65" t="s">
        <v>204</v>
      </c>
      <c r="L382" s="65" t="s">
        <v>1055</v>
      </c>
      <c r="M382" s="65" t="s">
        <v>1</v>
      </c>
      <c r="N382" s="65" t="s">
        <v>260</v>
      </c>
      <c r="O382" s="65">
        <v>16</v>
      </c>
    </row>
    <row r="383" spans="1:15" s="65" customFormat="1" x14ac:dyDescent="0.25">
      <c r="A383" s="65" t="s">
        <v>396</v>
      </c>
      <c r="B383" s="296" t="s">
        <v>965</v>
      </c>
      <c r="C383" s="65">
        <v>10</v>
      </c>
      <c r="D383" s="65">
        <v>3</v>
      </c>
      <c r="E383" s="65">
        <v>4</v>
      </c>
      <c r="F383" s="65">
        <v>10</v>
      </c>
      <c r="G383" s="65">
        <v>13</v>
      </c>
      <c r="H383" s="65">
        <v>0</v>
      </c>
      <c r="I383" s="65">
        <v>3</v>
      </c>
      <c r="K383" s="65" t="s">
        <v>204</v>
      </c>
      <c r="L383" s="65" t="s">
        <v>1056</v>
      </c>
      <c r="M383" s="65" t="s">
        <v>1</v>
      </c>
      <c r="N383" s="65" t="s">
        <v>260</v>
      </c>
      <c r="O383" s="65">
        <v>16</v>
      </c>
    </row>
    <row r="384" spans="1:15" s="65" customFormat="1" x14ac:dyDescent="0.25">
      <c r="A384" s="65" t="s">
        <v>396</v>
      </c>
      <c r="B384" s="296" t="s">
        <v>965</v>
      </c>
      <c r="C384" s="65">
        <v>11</v>
      </c>
      <c r="D384" s="65">
        <v>3</v>
      </c>
      <c r="E384" s="65">
        <v>4</v>
      </c>
      <c r="F384" s="65">
        <v>11</v>
      </c>
      <c r="G384" s="65">
        <v>13</v>
      </c>
      <c r="H384" s="65">
        <v>0</v>
      </c>
      <c r="I384" s="65">
        <v>3</v>
      </c>
      <c r="K384" s="65" t="s">
        <v>204</v>
      </c>
      <c r="L384" s="65" t="s">
        <v>1053</v>
      </c>
      <c r="M384" s="65" t="s">
        <v>1</v>
      </c>
      <c r="N384" s="65" t="s">
        <v>260</v>
      </c>
      <c r="O384" s="65">
        <v>16</v>
      </c>
    </row>
    <row r="385" spans="1:15" s="65" customFormat="1" x14ac:dyDescent="0.25">
      <c r="A385" s="65" t="s">
        <v>396</v>
      </c>
      <c r="B385" s="296" t="s">
        <v>965</v>
      </c>
      <c r="C385" s="65">
        <v>12</v>
      </c>
      <c r="D385" s="65">
        <v>4</v>
      </c>
      <c r="E385" s="65">
        <v>4</v>
      </c>
      <c r="F385" s="65">
        <v>14</v>
      </c>
      <c r="G385" s="65">
        <v>16</v>
      </c>
      <c r="H385" s="65">
        <v>0</v>
      </c>
      <c r="I385" s="65">
        <v>3</v>
      </c>
      <c r="K385" s="65" t="s">
        <v>204</v>
      </c>
      <c r="L385" s="65" t="s">
        <v>1057</v>
      </c>
      <c r="M385" s="65" t="s">
        <v>1</v>
      </c>
      <c r="N385" s="65" t="s">
        <v>260</v>
      </c>
      <c r="O385" s="65">
        <v>16</v>
      </c>
    </row>
    <row r="386" spans="1:15" s="65" customFormat="1" x14ac:dyDescent="0.25">
      <c r="A386" s="65" t="s">
        <v>396</v>
      </c>
      <c r="B386" s="296" t="s">
        <v>965</v>
      </c>
      <c r="C386" s="65">
        <v>13</v>
      </c>
      <c r="D386" s="65">
        <v>3</v>
      </c>
      <c r="E386" s="65">
        <v>3</v>
      </c>
      <c r="F386" s="65">
        <v>8</v>
      </c>
      <c r="G386" s="65">
        <v>10</v>
      </c>
      <c r="H386" s="65">
        <v>0</v>
      </c>
      <c r="I386" s="65">
        <v>3</v>
      </c>
      <c r="K386" s="65" t="s">
        <v>204</v>
      </c>
      <c r="L386" s="65" t="s">
        <v>738</v>
      </c>
      <c r="M386" s="65" t="s">
        <v>1</v>
      </c>
      <c r="N386" s="65" t="s">
        <v>260</v>
      </c>
      <c r="O386" s="65">
        <v>16</v>
      </c>
    </row>
    <row r="387" spans="1:15" s="65" customFormat="1" x14ac:dyDescent="0.25">
      <c r="A387" s="65" t="s">
        <v>396</v>
      </c>
      <c r="B387" s="296" t="s">
        <v>965</v>
      </c>
      <c r="C387" s="65">
        <v>14</v>
      </c>
      <c r="D387" s="65">
        <v>3</v>
      </c>
      <c r="E387" s="65">
        <v>4</v>
      </c>
      <c r="F387" s="65">
        <v>13</v>
      </c>
      <c r="G387" s="65">
        <v>13</v>
      </c>
      <c r="H387" s="65">
        <v>0</v>
      </c>
      <c r="I387" s="65">
        <v>3</v>
      </c>
      <c r="K387" s="65" t="s">
        <v>204</v>
      </c>
      <c r="L387" s="65" t="s">
        <v>1054</v>
      </c>
      <c r="M387" s="65" t="s">
        <v>1</v>
      </c>
      <c r="N387" s="65" t="s">
        <v>260</v>
      </c>
      <c r="O387" s="65">
        <v>16</v>
      </c>
    </row>
    <row r="388" spans="1:15" s="65" customFormat="1" x14ac:dyDescent="0.25">
      <c r="A388" s="65" t="s">
        <v>396</v>
      </c>
      <c r="B388" s="296" t="s">
        <v>965</v>
      </c>
      <c r="C388" s="65">
        <v>15</v>
      </c>
      <c r="D388" s="65">
        <v>3</v>
      </c>
      <c r="E388" s="65">
        <v>4</v>
      </c>
      <c r="F388" s="65">
        <v>11</v>
      </c>
      <c r="G388" s="65">
        <v>11</v>
      </c>
      <c r="H388" s="65">
        <v>0</v>
      </c>
      <c r="I388" s="65">
        <v>3</v>
      </c>
      <c r="K388" s="65" t="s">
        <v>204</v>
      </c>
      <c r="L388" s="65" t="s">
        <v>1053</v>
      </c>
      <c r="M388" s="65" t="s">
        <v>1</v>
      </c>
      <c r="N388" s="65" t="s">
        <v>260</v>
      </c>
      <c r="O388" s="65">
        <v>16</v>
      </c>
    </row>
    <row r="389" spans="1:15" s="65" customFormat="1" x14ac:dyDescent="0.25">
      <c r="A389" s="65" t="s">
        <v>396</v>
      </c>
      <c r="B389" s="296" t="s">
        <v>965</v>
      </c>
      <c r="C389" s="65">
        <v>16</v>
      </c>
      <c r="D389" s="65">
        <v>3</v>
      </c>
      <c r="E389" s="65">
        <v>3</v>
      </c>
      <c r="F389" s="65">
        <v>9</v>
      </c>
      <c r="G389" s="65">
        <v>10</v>
      </c>
      <c r="H389" s="65">
        <v>0</v>
      </c>
      <c r="I389" s="65">
        <v>3</v>
      </c>
      <c r="K389" s="65" t="s">
        <v>204</v>
      </c>
      <c r="L389" s="65" t="s">
        <v>1055</v>
      </c>
      <c r="M389" s="65" t="s">
        <v>1</v>
      </c>
      <c r="N389" s="65" t="s">
        <v>260</v>
      </c>
      <c r="O389" s="65">
        <v>16</v>
      </c>
    </row>
    <row r="390" spans="1:15" s="65" customFormat="1" x14ac:dyDescent="0.25">
      <c r="A390" s="65" t="s">
        <v>396</v>
      </c>
      <c r="B390" s="296" t="s">
        <v>965</v>
      </c>
      <c r="C390" s="65">
        <v>17</v>
      </c>
      <c r="D390" s="65">
        <v>4</v>
      </c>
      <c r="E390" s="65">
        <v>3</v>
      </c>
      <c r="F390" s="65">
        <v>12</v>
      </c>
      <c r="G390" s="65">
        <v>12</v>
      </c>
      <c r="H390" s="65">
        <v>0</v>
      </c>
      <c r="I390" s="65">
        <v>3</v>
      </c>
      <c r="K390" s="65" t="s">
        <v>204</v>
      </c>
      <c r="L390" s="65" t="s">
        <v>715</v>
      </c>
      <c r="M390" s="65" t="s">
        <v>1</v>
      </c>
      <c r="N390" s="65" t="s">
        <v>260</v>
      </c>
      <c r="O390" s="65">
        <v>16</v>
      </c>
    </row>
    <row r="391" spans="1:15" s="65" customFormat="1" x14ac:dyDescent="0.25">
      <c r="A391" s="65" t="s">
        <v>396</v>
      </c>
      <c r="B391" s="296" t="s">
        <v>965</v>
      </c>
      <c r="C391" s="65">
        <v>18</v>
      </c>
      <c r="D391" s="65">
        <v>3</v>
      </c>
      <c r="E391" s="65">
        <v>4</v>
      </c>
      <c r="F391" s="65">
        <v>15</v>
      </c>
      <c r="G391" s="65">
        <v>13</v>
      </c>
      <c r="H391" s="65">
        <v>0</v>
      </c>
      <c r="I391" s="65">
        <v>3</v>
      </c>
      <c r="K391" s="65" t="s">
        <v>204</v>
      </c>
      <c r="L391" s="65" t="s">
        <v>1058</v>
      </c>
      <c r="M391" s="65" t="s">
        <v>1</v>
      </c>
      <c r="N391" s="65" t="s">
        <v>260</v>
      </c>
      <c r="O391" s="65">
        <v>16</v>
      </c>
    </row>
    <row r="392" spans="1:15" s="65" customFormat="1" x14ac:dyDescent="0.25">
      <c r="A392" s="65" t="s">
        <v>396</v>
      </c>
      <c r="B392" s="296" t="s">
        <v>965</v>
      </c>
      <c r="C392" s="65">
        <v>19</v>
      </c>
      <c r="D392" s="65">
        <v>3</v>
      </c>
      <c r="E392" s="65">
        <v>3</v>
      </c>
      <c r="F392" s="65">
        <v>8</v>
      </c>
      <c r="G392" s="65">
        <v>8</v>
      </c>
      <c r="H392" s="65">
        <v>0</v>
      </c>
      <c r="I392" s="65">
        <v>3</v>
      </c>
      <c r="K392" s="65" t="s">
        <v>204</v>
      </c>
      <c r="L392" s="65" t="s">
        <v>738</v>
      </c>
      <c r="M392" s="65" t="s">
        <v>1</v>
      </c>
      <c r="N392" s="65" t="s">
        <v>260</v>
      </c>
      <c r="O392" s="65">
        <v>16</v>
      </c>
    </row>
    <row r="393" spans="1:15" s="65" customFormat="1" x14ac:dyDescent="0.25">
      <c r="A393" s="65" t="s">
        <v>396</v>
      </c>
      <c r="B393" s="296" t="s">
        <v>965</v>
      </c>
      <c r="C393" s="65">
        <v>20</v>
      </c>
      <c r="D393" s="65" t="s">
        <v>56</v>
      </c>
      <c r="E393" s="65">
        <v>0</v>
      </c>
      <c r="F393" s="65">
        <v>0</v>
      </c>
      <c r="G393" s="65">
        <v>0</v>
      </c>
      <c r="H393" s="65">
        <v>0</v>
      </c>
      <c r="I393" s="65">
        <v>3</v>
      </c>
      <c r="K393" s="65" t="s">
        <v>204</v>
      </c>
      <c r="L393" s="65" t="s">
        <v>1059</v>
      </c>
      <c r="M393" s="65" t="s">
        <v>1</v>
      </c>
      <c r="N393" s="65" t="s">
        <v>260</v>
      </c>
      <c r="O393" s="65">
        <v>16</v>
      </c>
    </row>
    <row r="394" spans="1:15" s="65" customFormat="1" x14ac:dyDescent="0.25">
      <c r="A394" s="65" t="s">
        <v>396</v>
      </c>
      <c r="B394" s="296" t="s">
        <v>965</v>
      </c>
      <c r="C394" s="65">
        <v>21</v>
      </c>
      <c r="D394" s="65" t="s">
        <v>56</v>
      </c>
      <c r="E394" s="65">
        <v>0</v>
      </c>
      <c r="F394" s="65">
        <v>0</v>
      </c>
      <c r="G394" s="65">
        <v>0</v>
      </c>
      <c r="H394" s="65">
        <v>0</v>
      </c>
      <c r="I394" s="65">
        <v>3</v>
      </c>
      <c r="K394" s="65" t="s">
        <v>204</v>
      </c>
      <c r="L394" s="65" t="s">
        <v>1059</v>
      </c>
      <c r="M394" s="65" t="s">
        <v>1</v>
      </c>
      <c r="N394" s="65" t="s">
        <v>260</v>
      </c>
      <c r="O394" s="65">
        <v>16</v>
      </c>
    </row>
    <row r="395" spans="1:15" s="65" customFormat="1" x14ac:dyDescent="0.25">
      <c r="A395" s="65" t="s">
        <v>396</v>
      </c>
      <c r="B395" s="296" t="s">
        <v>965</v>
      </c>
      <c r="C395" s="65">
        <v>22</v>
      </c>
      <c r="D395" s="65" t="s">
        <v>56</v>
      </c>
      <c r="E395" s="65">
        <v>0</v>
      </c>
      <c r="F395" s="65">
        <v>0</v>
      </c>
      <c r="G395" s="65">
        <v>0</v>
      </c>
      <c r="H395" s="65">
        <v>0</v>
      </c>
      <c r="I395" s="65">
        <v>3</v>
      </c>
      <c r="K395" s="65" t="s">
        <v>204</v>
      </c>
      <c r="L395" s="65" t="s">
        <v>1059</v>
      </c>
      <c r="M395" s="65" t="s">
        <v>1</v>
      </c>
      <c r="N395" s="65" t="s">
        <v>260</v>
      </c>
      <c r="O395" s="65">
        <v>16</v>
      </c>
    </row>
    <row r="396" spans="1:15" s="65" customFormat="1" x14ac:dyDescent="0.25">
      <c r="A396" s="65" t="s">
        <v>396</v>
      </c>
      <c r="B396" s="296" t="s">
        <v>965</v>
      </c>
      <c r="C396" s="65">
        <v>23</v>
      </c>
      <c r="D396" s="65" t="s">
        <v>56</v>
      </c>
      <c r="E396" s="65">
        <v>0</v>
      </c>
      <c r="F396" s="65">
        <v>0</v>
      </c>
      <c r="G396" s="65">
        <v>0</v>
      </c>
      <c r="H396" s="65">
        <v>0</v>
      </c>
      <c r="I396" s="65">
        <v>3</v>
      </c>
      <c r="K396" s="65" t="s">
        <v>204</v>
      </c>
      <c r="L396" s="65" t="s">
        <v>1059</v>
      </c>
      <c r="M396" s="65" t="s">
        <v>1</v>
      </c>
      <c r="N396" s="65" t="s">
        <v>260</v>
      </c>
      <c r="O396" s="65">
        <v>16</v>
      </c>
    </row>
    <row r="397" spans="1:15" s="65" customFormat="1" x14ac:dyDescent="0.25">
      <c r="A397" s="65" t="s">
        <v>396</v>
      </c>
      <c r="B397" s="296" t="s">
        <v>965</v>
      </c>
      <c r="C397" s="65">
        <v>24</v>
      </c>
      <c r="D397" s="65" t="s">
        <v>56</v>
      </c>
      <c r="E397" s="65">
        <v>0</v>
      </c>
      <c r="F397" s="65">
        <v>0</v>
      </c>
      <c r="G397" s="65">
        <v>0</v>
      </c>
      <c r="H397" s="65">
        <v>0</v>
      </c>
      <c r="I397" s="65">
        <v>3</v>
      </c>
      <c r="K397" s="65" t="s">
        <v>204</v>
      </c>
      <c r="L397" s="65" t="s">
        <v>1059</v>
      </c>
      <c r="M397" s="65" t="s">
        <v>1</v>
      </c>
      <c r="N397" s="65" t="s">
        <v>260</v>
      </c>
      <c r="O397" s="65">
        <v>16</v>
      </c>
    </row>
    <row r="398" spans="1:15" s="65" customFormat="1" x14ac:dyDescent="0.25">
      <c r="A398" s="65" t="s">
        <v>396</v>
      </c>
      <c r="B398" s="296" t="s">
        <v>965</v>
      </c>
      <c r="C398" s="65">
        <v>25</v>
      </c>
      <c r="D398" s="65" t="s">
        <v>56</v>
      </c>
      <c r="E398" s="65">
        <v>0</v>
      </c>
      <c r="F398" s="65">
        <v>0</v>
      </c>
      <c r="G398" s="65">
        <v>0</v>
      </c>
      <c r="H398" s="65">
        <v>0</v>
      </c>
      <c r="I398" s="65">
        <v>3</v>
      </c>
      <c r="K398" s="65" t="s">
        <v>204</v>
      </c>
      <c r="L398" s="65" t="s">
        <v>1059</v>
      </c>
      <c r="M398" s="65" t="s">
        <v>1</v>
      </c>
      <c r="N398" s="65" t="s">
        <v>260</v>
      </c>
      <c r="O398" s="65">
        <v>16</v>
      </c>
    </row>
    <row r="399" spans="1:15" s="65" customFormat="1" x14ac:dyDescent="0.25">
      <c r="A399" s="65" t="s">
        <v>396</v>
      </c>
      <c r="B399" s="296" t="s">
        <v>965</v>
      </c>
      <c r="C399" s="65">
        <v>26</v>
      </c>
      <c r="D399" s="65" t="s">
        <v>56</v>
      </c>
      <c r="E399" s="65">
        <v>0</v>
      </c>
      <c r="F399" s="65">
        <v>0</v>
      </c>
      <c r="G399" s="65">
        <v>0</v>
      </c>
      <c r="H399" s="65">
        <v>0</v>
      </c>
      <c r="I399" s="65">
        <v>3</v>
      </c>
      <c r="K399" s="65" t="s">
        <v>204</v>
      </c>
      <c r="L399" s="65" t="s">
        <v>1059</v>
      </c>
      <c r="M399" s="65" t="s">
        <v>1</v>
      </c>
      <c r="N399" s="65" t="s">
        <v>260</v>
      </c>
      <c r="O399" s="65">
        <v>16</v>
      </c>
    </row>
    <row r="400" spans="1:15" s="65" customFormat="1" x14ac:dyDescent="0.25">
      <c r="A400" s="65" t="s">
        <v>396</v>
      </c>
      <c r="B400" s="296" t="s">
        <v>965</v>
      </c>
      <c r="C400" s="65">
        <v>27</v>
      </c>
      <c r="D400" s="65" t="s">
        <v>56</v>
      </c>
      <c r="E400" s="65">
        <v>0</v>
      </c>
      <c r="F400" s="65">
        <v>0</v>
      </c>
      <c r="G400" s="65">
        <v>0</v>
      </c>
      <c r="H400" s="65">
        <v>0</v>
      </c>
      <c r="I400" s="65">
        <v>3</v>
      </c>
      <c r="K400" s="65" t="s">
        <v>204</v>
      </c>
      <c r="L400" s="65" t="s">
        <v>1059</v>
      </c>
      <c r="M400" s="65" t="s">
        <v>1</v>
      </c>
      <c r="N400" s="65" t="s">
        <v>260</v>
      </c>
      <c r="O400" s="65">
        <v>16</v>
      </c>
    </row>
    <row r="401" spans="1:16" s="78" customFormat="1" ht="15" customHeight="1" x14ac:dyDescent="0.25">
      <c r="A401" s="78" t="s">
        <v>392</v>
      </c>
      <c r="B401" s="298"/>
      <c r="C401" s="78">
        <v>1</v>
      </c>
      <c r="D401" s="78">
        <v>3</v>
      </c>
      <c r="E401" s="78">
        <v>4</v>
      </c>
      <c r="F401" s="78">
        <v>11</v>
      </c>
      <c r="G401" s="78">
        <v>8</v>
      </c>
      <c r="H401" s="78">
        <v>0</v>
      </c>
      <c r="K401" s="78" t="s">
        <v>1048</v>
      </c>
      <c r="L401" s="78" t="s">
        <v>1060</v>
      </c>
      <c r="M401" s="78" t="s">
        <v>1</v>
      </c>
      <c r="N401" s="78" t="s">
        <v>260</v>
      </c>
      <c r="O401" s="78">
        <v>16</v>
      </c>
    </row>
    <row r="402" spans="1:16" s="78" customFormat="1" x14ac:dyDescent="0.25">
      <c r="A402" s="78" t="s">
        <v>392</v>
      </c>
      <c r="B402" s="298"/>
      <c r="C402" s="78">
        <v>2</v>
      </c>
      <c r="D402" s="78">
        <v>3</v>
      </c>
      <c r="E402" s="78">
        <v>4</v>
      </c>
      <c r="F402" s="78">
        <v>13</v>
      </c>
      <c r="G402" s="78">
        <v>9</v>
      </c>
      <c r="H402" s="78">
        <v>4</v>
      </c>
      <c r="K402" s="78" t="s">
        <v>1052</v>
      </c>
      <c r="L402" s="78" t="s">
        <v>1061</v>
      </c>
      <c r="M402" s="78" t="s">
        <v>1</v>
      </c>
      <c r="N402" s="78" t="s">
        <v>260</v>
      </c>
      <c r="O402" s="78">
        <v>16</v>
      </c>
    </row>
    <row r="403" spans="1:16" s="78" customFormat="1" x14ac:dyDescent="0.25">
      <c r="A403" s="78" t="s">
        <v>392</v>
      </c>
      <c r="B403" s="298"/>
      <c r="C403" s="78">
        <v>3</v>
      </c>
      <c r="D403" s="78">
        <v>3</v>
      </c>
      <c r="E403" s="78">
        <v>4</v>
      </c>
      <c r="F403" s="78">
        <v>11</v>
      </c>
      <c r="G403" s="78">
        <v>10</v>
      </c>
      <c r="H403" s="78">
        <v>0</v>
      </c>
      <c r="K403" s="78" t="s">
        <v>1048</v>
      </c>
      <c r="L403" s="78" t="s">
        <v>1060</v>
      </c>
      <c r="M403" s="78" t="s">
        <v>1</v>
      </c>
      <c r="N403" s="78" t="s">
        <v>260</v>
      </c>
      <c r="O403" s="78">
        <v>16</v>
      </c>
    </row>
    <row r="404" spans="1:16" s="78" customFormat="1" x14ac:dyDescent="0.25">
      <c r="A404" s="78" t="s">
        <v>392</v>
      </c>
      <c r="B404" s="298"/>
      <c r="C404" s="78">
        <v>4</v>
      </c>
      <c r="D404" s="78">
        <v>3</v>
      </c>
      <c r="E404" s="78">
        <v>3</v>
      </c>
      <c r="F404" s="78">
        <v>9</v>
      </c>
      <c r="G404" s="78">
        <v>8</v>
      </c>
      <c r="H404" s="78">
        <v>0</v>
      </c>
      <c r="K404" s="78" t="s">
        <v>1048</v>
      </c>
      <c r="L404" s="78" t="s">
        <v>717</v>
      </c>
      <c r="M404" s="78" t="s">
        <v>1</v>
      </c>
      <c r="N404" s="78" t="s">
        <v>260</v>
      </c>
      <c r="O404" s="78">
        <v>16</v>
      </c>
    </row>
    <row r="405" spans="1:16" s="78" customFormat="1" x14ac:dyDescent="0.25">
      <c r="A405" s="78" t="s">
        <v>392</v>
      </c>
      <c r="B405" s="298"/>
      <c r="C405" s="78">
        <v>5</v>
      </c>
      <c r="D405" s="78">
        <v>3</v>
      </c>
      <c r="E405" s="78">
        <v>3</v>
      </c>
      <c r="F405" s="78">
        <v>10</v>
      </c>
      <c r="G405" s="78">
        <v>7</v>
      </c>
      <c r="H405" s="78">
        <v>3</v>
      </c>
      <c r="K405" s="78" t="s">
        <v>1062</v>
      </c>
      <c r="L405" s="78" t="s">
        <v>1063</v>
      </c>
      <c r="M405" s="78" t="s">
        <v>1</v>
      </c>
      <c r="N405" s="78" t="s">
        <v>260</v>
      </c>
      <c r="O405" s="78">
        <v>16</v>
      </c>
    </row>
    <row r="406" spans="1:16" s="78" customFormat="1" x14ac:dyDescent="0.25">
      <c r="A406" s="78" t="s">
        <v>392</v>
      </c>
      <c r="B406" s="298"/>
      <c r="C406" s="78">
        <v>6</v>
      </c>
      <c r="D406" s="78">
        <v>3</v>
      </c>
      <c r="E406" s="78">
        <v>3</v>
      </c>
      <c r="F406" s="78">
        <v>9</v>
      </c>
      <c r="G406" s="78">
        <v>6</v>
      </c>
      <c r="H406" s="78">
        <v>1</v>
      </c>
      <c r="K406" s="78" t="s">
        <v>204</v>
      </c>
      <c r="L406" s="78" t="s">
        <v>717</v>
      </c>
      <c r="M406" s="78" t="s">
        <v>1</v>
      </c>
      <c r="N406" s="78" t="s">
        <v>260</v>
      </c>
      <c r="O406" s="78">
        <v>17</v>
      </c>
      <c r="P406" s="78" t="s">
        <v>716</v>
      </c>
    </row>
    <row r="407" spans="1:16" s="78" customFormat="1" x14ac:dyDescent="0.25">
      <c r="A407" s="78" t="s">
        <v>392</v>
      </c>
      <c r="B407" s="298"/>
      <c r="C407" s="78">
        <v>7</v>
      </c>
      <c r="D407" s="78">
        <v>3</v>
      </c>
      <c r="E407" s="78">
        <v>3</v>
      </c>
      <c r="F407" s="78">
        <v>9</v>
      </c>
      <c r="G407" s="78">
        <v>7</v>
      </c>
      <c r="H407" s="78">
        <v>0</v>
      </c>
      <c r="K407" s="78" t="s">
        <v>1048</v>
      </c>
      <c r="L407" s="78" t="s">
        <v>717</v>
      </c>
      <c r="M407" s="78" t="s">
        <v>1</v>
      </c>
      <c r="N407" s="78" t="s">
        <v>260</v>
      </c>
      <c r="O407" s="78">
        <v>17</v>
      </c>
    </row>
    <row r="408" spans="1:16" s="78" customFormat="1" x14ac:dyDescent="0.25">
      <c r="A408" s="78" t="s">
        <v>392</v>
      </c>
      <c r="B408" s="298"/>
      <c r="C408" s="78">
        <v>8</v>
      </c>
      <c r="D408" s="78">
        <v>3</v>
      </c>
      <c r="E408" s="78">
        <v>3</v>
      </c>
      <c r="F408" s="78">
        <v>8</v>
      </c>
      <c r="G408" s="78">
        <v>8</v>
      </c>
      <c r="H408" s="78">
        <v>0</v>
      </c>
      <c r="K408" s="78" t="s">
        <v>1048</v>
      </c>
      <c r="L408" s="78" t="s">
        <v>1064</v>
      </c>
      <c r="M408" s="78" t="s">
        <v>1</v>
      </c>
      <c r="N408" s="78" t="s">
        <v>260</v>
      </c>
      <c r="O408" s="78">
        <v>17</v>
      </c>
    </row>
    <row r="409" spans="1:16" s="78" customFormat="1" x14ac:dyDescent="0.25">
      <c r="A409" s="78" t="s">
        <v>392</v>
      </c>
      <c r="B409" s="298"/>
      <c r="C409" s="78">
        <v>9</v>
      </c>
      <c r="D409" s="78">
        <v>3</v>
      </c>
      <c r="E409" s="78">
        <v>3</v>
      </c>
      <c r="F409" s="78">
        <v>9</v>
      </c>
      <c r="G409" s="78">
        <v>6</v>
      </c>
      <c r="H409" s="78">
        <v>5</v>
      </c>
      <c r="K409" s="78" t="s">
        <v>1049</v>
      </c>
      <c r="L409" s="78" t="s">
        <v>717</v>
      </c>
      <c r="M409" s="78" t="s">
        <v>1</v>
      </c>
      <c r="N409" s="78" t="s">
        <v>260</v>
      </c>
      <c r="O409" s="78">
        <v>17</v>
      </c>
    </row>
    <row r="410" spans="1:16" s="78" customFormat="1" x14ac:dyDescent="0.25">
      <c r="A410" s="78" t="s">
        <v>392</v>
      </c>
      <c r="B410" s="298"/>
      <c r="C410" s="78">
        <v>10</v>
      </c>
      <c r="D410" s="78">
        <v>3</v>
      </c>
      <c r="E410" s="78">
        <v>4</v>
      </c>
      <c r="F410" s="78">
        <v>10</v>
      </c>
      <c r="G410" s="78">
        <v>10</v>
      </c>
      <c r="H410" s="78">
        <v>0</v>
      </c>
      <c r="K410" s="78" t="s">
        <v>1048</v>
      </c>
      <c r="L410" s="78" t="s">
        <v>1063</v>
      </c>
      <c r="M410" s="78" t="s">
        <v>1</v>
      </c>
      <c r="N410" s="78" t="s">
        <v>260</v>
      </c>
      <c r="O410" s="78">
        <v>17</v>
      </c>
    </row>
    <row r="411" spans="1:16" s="78" customFormat="1" x14ac:dyDescent="0.25">
      <c r="A411" s="78" t="s">
        <v>392</v>
      </c>
      <c r="B411" s="298"/>
      <c r="C411" s="78">
        <v>11</v>
      </c>
      <c r="D411" s="78">
        <v>3</v>
      </c>
      <c r="E411" s="78">
        <v>4</v>
      </c>
      <c r="F411" s="78">
        <v>11</v>
      </c>
      <c r="G411" s="78">
        <v>9</v>
      </c>
      <c r="H411" s="78">
        <v>0</v>
      </c>
      <c r="K411" s="78" t="s">
        <v>1048</v>
      </c>
      <c r="L411" s="78" t="s">
        <v>1060</v>
      </c>
      <c r="M411" s="78" t="s">
        <v>1</v>
      </c>
      <c r="N411" s="78" t="s">
        <v>260</v>
      </c>
      <c r="O411" s="78">
        <v>17</v>
      </c>
    </row>
    <row r="412" spans="1:16" s="78" customFormat="1" x14ac:dyDescent="0.25">
      <c r="A412" s="78" t="s">
        <v>392</v>
      </c>
      <c r="B412" s="298"/>
      <c r="C412" s="78">
        <v>12</v>
      </c>
      <c r="D412" s="78">
        <v>4</v>
      </c>
      <c r="E412" s="78">
        <v>4</v>
      </c>
      <c r="F412" s="78">
        <v>14</v>
      </c>
      <c r="G412" s="78">
        <v>14</v>
      </c>
      <c r="H412" s="78">
        <v>0</v>
      </c>
      <c r="K412" s="78" t="s">
        <v>1048</v>
      </c>
      <c r="L412" s="78" t="s">
        <v>1065</v>
      </c>
      <c r="M412" s="78" t="s">
        <v>1</v>
      </c>
      <c r="N412" s="78" t="s">
        <v>260</v>
      </c>
      <c r="O412" s="78">
        <v>17</v>
      </c>
    </row>
    <row r="413" spans="1:16" s="78" customFormat="1" x14ac:dyDescent="0.25">
      <c r="A413" s="78" t="s">
        <v>392</v>
      </c>
      <c r="B413" s="298"/>
      <c r="C413" s="78">
        <v>13</v>
      </c>
      <c r="D413" s="78">
        <v>3</v>
      </c>
      <c r="E413" s="78">
        <v>3</v>
      </c>
      <c r="F413" s="78">
        <v>8</v>
      </c>
      <c r="G413" s="78">
        <v>6</v>
      </c>
      <c r="H413" s="78">
        <v>0</v>
      </c>
      <c r="K413" s="78" t="s">
        <v>1048</v>
      </c>
      <c r="L413" s="78" t="s">
        <v>1064</v>
      </c>
      <c r="M413" s="78" t="s">
        <v>1</v>
      </c>
      <c r="N413" s="78" t="s">
        <v>260</v>
      </c>
      <c r="O413" s="78">
        <v>17</v>
      </c>
    </row>
    <row r="414" spans="1:16" s="78" customFormat="1" x14ac:dyDescent="0.25">
      <c r="A414" s="78" t="s">
        <v>392</v>
      </c>
      <c r="B414" s="298"/>
      <c r="C414" s="78">
        <v>14</v>
      </c>
      <c r="D414" s="78">
        <v>3</v>
      </c>
      <c r="E414" s="78">
        <v>4</v>
      </c>
      <c r="F414" s="78">
        <v>13</v>
      </c>
      <c r="G414" s="78">
        <v>10</v>
      </c>
      <c r="H414" s="78">
        <v>0</v>
      </c>
      <c r="K414" s="78" t="s">
        <v>1048</v>
      </c>
      <c r="L414" s="78" t="s">
        <v>1061</v>
      </c>
      <c r="M414" s="78" t="s">
        <v>1</v>
      </c>
      <c r="N414" s="78" t="s">
        <v>260</v>
      </c>
      <c r="O414" s="78">
        <v>17</v>
      </c>
    </row>
    <row r="415" spans="1:16" s="78" customFormat="1" x14ac:dyDescent="0.25">
      <c r="A415" s="78" t="s">
        <v>392</v>
      </c>
      <c r="B415" s="298"/>
      <c r="C415" s="78">
        <v>15</v>
      </c>
      <c r="D415" s="78">
        <v>3</v>
      </c>
      <c r="E415" s="78">
        <v>4</v>
      </c>
      <c r="F415" s="78">
        <v>11</v>
      </c>
      <c r="G415" s="78">
        <v>9</v>
      </c>
      <c r="H415" s="78">
        <v>0</v>
      </c>
      <c r="K415" s="78" t="s">
        <v>1048</v>
      </c>
      <c r="L415" s="78" t="s">
        <v>1060</v>
      </c>
      <c r="M415" s="78" t="s">
        <v>1</v>
      </c>
      <c r="N415" s="78" t="s">
        <v>260</v>
      </c>
      <c r="O415" s="78">
        <v>17</v>
      </c>
    </row>
    <row r="416" spans="1:16" s="78" customFormat="1" x14ac:dyDescent="0.25">
      <c r="A416" s="78" t="s">
        <v>392</v>
      </c>
      <c r="B416" s="298"/>
      <c r="C416" s="78">
        <v>16</v>
      </c>
      <c r="D416" s="78">
        <v>3</v>
      </c>
      <c r="E416" s="78">
        <v>3</v>
      </c>
      <c r="F416" s="78">
        <v>9</v>
      </c>
      <c r="G416" s="78">
        <v>8</v>
      </c>
      <c r="H416" s="78">
        <v>0</v>
      </c>
      <c r="K416" s="78" t="s">
        <v>1048</v>
      </c>
      <c r="L416" s="78" t="s">
        <v>717</v>
      </c>
      <c r="M416" s="78" t="s">
        <v>1</v>
      </c>
      <c r="N416" s="78" t="s">
        <v>260</v>
      </c>
      <c r="O416" s="78">
        <v>17</v>
      </c>
    </row>
    <row r="417" spans="1:16" s="78" customFormat="1" x14ac:dyDescent="0.25">
      <c r="A417" s="78" t="s">
        <v>392</v>
      </c>
      <c r="B417" s="298"/>
      <c r="C417" s="78">
        <v>17</v>
      </c>
      <c r="D417" s="78">
        <v>4</v>
      </c>
      <c r="E417" s="78">
        <v>3</v>
      </c>
      <c r="F417" s="78">
        <v>12</v>
      </c>
      <c r="G417" s="78">
        <v>9</v>
      </c>
      <c r="H417" s="78">
        <v>2</v>
      </c>
      <c r="K417" s="78" t="s">
        <v>1050</v>
      </c>
      <c r="L417" s="78" t="s">
        <v>1066</v>
      </c>
      <c r="M417" s="78" t="s">
        <v>1</v>
      </c>
      <c r="N417" s="78" t="s">
        <v>260</v>
      </c>
      <c r="O417" s="78">
        <v>17</v>
      </c>
    </row>
    <row r="418" spans="1:16" s="78" customFormat="1" x14ac:dyDescent="0.25">
      <c r="A418" s="78" t="s">
        <v>392</v>
      </c>
      <c r="B418" s="298"/>
      <c r="C418" s="78">
        <v>18</v>
      </c>
      <c r="D418" s="78">
        <v>3</v>
      </c>
      <c r="E418" s="78">
        <v>4</v>
      </c>
      <c r="F418" s="78">
        <v>15</v>
      </c>
      <c r="G418" s="78">
        <v>12</v>
      </c>
      <c r="H418" s="78">
        <v>0</v>
      </c>
      <c r="K418" s="78" t="s">
        <v>1048</v>
      </c>
      <c r="L418" s="78" t="s">
        <v>1067</v>
      </c>
      <c r="M418" s="78" t="s">
        <v>1</v>
      </c>
      <c r="N418" s="78" t="s">
        <v>260</v>
      </c>
      <c r="O418" s="78">
        <v>17</v>
      </c>
    </row>
    <row r="419" spans="1:16" s="78" customFormat="1" x14ac:dyDescent="0.25">
      <c r="A419" s="78" t="s">
        <v>392</v>
      </c>
      <c r="B419" s="298"/>
      <c r="C419" s="78">
        <v>19</v>
      </c>
      <c r="D419" s="78">
        <v>3</v>
      </c>
      <c r="E419" s="78">
        <v>3</v>
      </c>
      <c r="F419" s="78">
        <v>8</v>
      </c>
      <c r="G419" s="78">
        <v>6</v>
      </c>
      <c r="H419" s="78">
        <v>0</v>
      </c>
      <c r="K419" s="78" t="s">
        <v>1048</v>
      </c>
      <c r="L419" s="78" t="s">
        <v>1064</v>
      </c>
      <c r="M419" s="78" t="s">
        <v>1</v>
      </c>
      <c r="N419" s="78" t="s">
        <v>260</v>
      </c>
      <c r="O419" s="78">
        <v>17</v>
      </c>
    </row>
    <row r="420" spans="1:16" s="78" customFormat="1" x14ac:dyDescent="0.25">
      <c r="A420" s="78" t="s">
        <v>392</v>
      </c>
      <c r="B420" s="298"/>
      <c r="C420" s="78">
        <v>20</v>
      </c>
      <c r="D420" s="78" t="s">
        <v>56</v>
      </c>
      <c r="E420" s="78">
        <v>0</v>
      </c>
      <c r="F420" s="78">
        <v>0</v>
      </c>
      <c r="G420" s="78">
        <v>0</v>
      </c>
      <c r="H420" s="78">
        <v>0</v>
      </c>
      <c r="K420" s="78" t="s">
        <v>1048</v>
      </c>
      <c r="L420" s="78" t="s">
        <v>1068</v>
      </c>
      <c r="M420" s="78" t="s">
        <v>1</v>
      </c>
      <c r="N420" s="78" t="s">
        <v>260</v>
      </c>
      <c r="O420" s="78">
        <v>17</v>
      </c>
    </row>
    <row r="421" spans="1:16" s="78" customFormat="1" x14ac:dyDescent="0.25">
      <c r="A421" s="78" t="s">
        <v>392</v>
      </c>
      <c r="B421" s="298"/>
      <c r="C421" s="78">
        <v>21</v>
      </c>
      <c r="D421" s="78" t="s">
        <v>56</v>
      </c>
      <c r="E421" s="78">
        <v>0</v>
      </c>
      <c r="F421" s="78">
        <v>0</v>
      </c>
      <c r="G421" s="78">
        <v>0</v>
      </c>
      <c r="H421" s="78">
        <v>0</v>
      </c>
      <c r="K421" s="78" t="s">
        <v>1048</v>
      </c>
      <c r="L421" s="78" t="s">
        <v>1068</v>
      </c>
      <c r="M421" s="78" t="s">
        <v>1</v>
      </c>
      <c r="N421" s="78" t="s">
        <v>260</v>
      </c>
      <c r="O421" s="78">
        <v>17</v>
      </c>
    </row>
    <row r="422" spans="1:16" s="78" customFormat="1" x14ac:dyDescent="0.25">
      <c r="A422" s="78" t="s">
        <v>392</v>
      </c>
      <c r="B422" s="298"/>
      <c r="C422" s="78">
        <v>22</v>
      </c>
      <c r="D422" s="78" t="s">
        <v>56</v>
      </c>
      <c r="E422" s="78">
        <v>0</v>
      </c>
      <c r="F422" s="78">
        <v>0</v>
      </c>
      <c r="G422" s="78">
        <v>0</v>
      </c>
      <c r="H422" s="78">
        <v>0</v>
      </c>
      <c r="K422" s="78" t="s">
        <v>1048</v>
      </c>
      <c r="L422" s="78" t="s">
        <v>1068</v>
      </c>
      <c r="M422" s="78" t="s">
        <v>1</v>
      </c>
      <c r="N422" s="78" t="s">
        <v>260</v>
      </c>
      <c r="O422" s="78">
        <v>17</v>
      </c>
    </row>
    <row r="423" spans="1:16" s="78" customFormat="1" x14ac:dyDescent="0.25">
      <c r="A423" s="78" t="s">
        <v>392</v>
      </c>
      <c r="B423" s="298"/>
      <c r="C423" s="78">
        <v>23</v>
      </c>
      <c r="D423" s="78" t="s">
        <v>56</v>
      </c>
      <c r="E423" s="78">
        <v>0</v>
      </c>
      <c r="F423" s="78">
        <v>0</v>
      </c>
      <c r="G423" s="78">
        <v>0</v>
      </c>
      <c r="H423" s="78">
        <v>0</v>
      </c>
      <c r="K423" s="78" t="s">
        <v>1048</v>
      </c>
      <c r="L423" s="78" t="s">
        <v>1068</v>
      </c>
      <c r="M423" s="78" t="s">
        <v>1</v>
      </c>
      <c r="N423" s="78" t="s">
        <v>260</v>
      </c>
      <c r="O423" s="78">
        <v>17</v>
      </c>
    </row>
    <row r="424" spans="1:16" s="78" customFormat="1" x14ac:dyDescent="0.25">
      <c r="A424" s="78" t="s">
        <v>392</v>
      </c>
      <c r="B424" s="298"/>
      <c r="C424" s="78">
        <v>24</v>
      </c>
      <c r="D424" s="78" t="s">
        <v>56</v>
      </c>
      <c r="E424" s="78">
        <v>0</v>
      </c>
      <c r="F424" s="78">
        <v>0</v>
      </c>
      <c r="G424" s="78">
        <v>0</v>
      </c>
      <c r="H424" s="78">
        <v>0</v>
      </c>
      <c r="K424" s="78" t="s">
        <v>1048</v>
      </c>
      <c r="L424" s="78" t="s">
        <v>1068</v>
      </c>
      <c r="M424" s="78" t="s">
        <v>1</v>
      </c>
      <c r="N424" s="78" t="s">
        <v>260</v>
      </c>
      <c r="O424" s="78">
        <v>17</v>
      </c>
    </row>
    <row r="425" spans="1:16" s="78" customFormat="1" x14ac:dyDescent="0.25">
      <c r="A425" s="78" t="s">
        <v>392</v>
      </c>
      <c r="B425" s="298"/>
      <c r="C425" s="78">
        <v>25</v>
      </c>
      <c r="D425" s="78" t="s">
        <v>56</v>
      </c>
      <c r="E425" s="78">
        <v>0</v>
      </c>
      <c r="F425" s="78">
        <v>0</v>
      </c>
      <c r="G425" s="78">
        <v>0</v>
      </c>
      <c r="H425" s="78">
        <v>0</v>
      </c>
      <c r="K425" s="78" t="s">
        <v>1048</v>
      </c>
      <c r="L425" s="78" t="s">
        <v>1068</v>
      </c>
      <c r="M425" s="78" t="s">
        <v>1</v>
      </c>
      <c r="N425" s="78" t="s">
        <v>260</v>
      </c>
      <c r="O425" s="78">
        <v>17</v>
      </c>
    </row>
    <row r="426" spans="1:16" s="78" customFormat="1" x14ac:dyDescent="0.25">
      <c r="A426" s="78" t="s">
        <v>392</v>
      </c>
      <c r="B426" s="298"/>
      <c r="C426" s="78">
        <v>26</v>
      </c>
      <c r="D426" s="78" t="s">
        <v>56</v>
      </c>
      <c r="E426" s="78">
        <v>0</v>
      </c>
      <c r="F426" s="78">
        <v>0</v>
      </c>
      <c r="G426" s="78">
        <v>0</v>
      </c>
      <c r="H426" s="78">
        <v>0</v>
      </c>
      <c r="K426" s="78" t="s">
        <v>1048</v>
      </c>
      <c r="L426" s="78" t="s">
        <v>1068</v>
      </c>
      <c r="M426" s="78" t="s">
        <v>1</v>
      </c>
      <c r="N426" s="78" t="s">
        <v>260</v>
      </c>
      <c r="O426" s="78">
        <v>17</v>
      </c>
    </row>
    <row r="427" spans="1:16" s="78" customFormat="1" x14ac:dyDescent="0.25">
      <c r="A427" s="78" t="s">
        <v>392</v>
      </c>
      <c r="B427" s="298"/>
      <c r="C427" s="78">
        <v>27</v>
      </c>
      <c r="D427" s="78" t="s">
        <v>56</v>
      </c>
      <c r="E427" s="78">
        <v>0</v>
      </c>
      <c r="F427" s="78">
        <v>0</v>
      </c>
      <c r="G427" s="78">
        <v>0</v>
      </c>
      <c r="H427" s="78">
        <v>0</v>
      </c>
      <c r="K427" s="78" t="s">
        <v>1048</v>
      </c>
      <c r="L427" s="78" t="s">
        <v>1068</v>
      </c>
      <c r="M427" s="78" t="s">
        <v>1</v>
      </c>
      <c r="N427" s="78" t="s">
        <v>260</v>
      </c>
      <c r="O427" s="78">
        <v>17</v>
      </c>
    </row>
    <row r="428" spans="1:16" s="65" customFormat="1" ht="15" customHeight="1" x14ac:dyDescent="0.25">
      <c r="A428" s="290" t="s">
        <v>718</v>
      </c>
      <c r="B428" s="295">
        <v>14</v>
      </c>
      <c r="C428" s="65">
        <v>1</v>
      </c>
      <c r="D428" s="65">
        <v>3</v>
      </c>
      <c r="H428" s="65">
        <v>1</v>
      </c>
      <c r="I428" s="65">
        <v>6</v>
      </c>
      <c r="J428" s="65">
        <v>58</v>
      </c>
      <c r="K428" s="65">
        <v>32</v>
      </c>
      <c r="L428" s="65" t="s">
        <v>720</v>
      </c>
      <c r="M428" s="65" t="s">
        <v>1</v>
      </c>
      <c r="N428" s="65" t="s">
        <v>260</v>
      </c>
      <c r="O428" s="65">
        <v>18</v>
      </c>
      <c r="P428" s="65" t="s">
        <v>719</v>
      </c>
    </row>
    <row r="429" spans="1:16" s="65" customFormat="1" x14ac:dyDescent="0.25">
      <c r="A429" s="290" t="s">
        <v>718</v>
      </c>
      <c r="B429" s="295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260</v>
      </c>
      <c r="O429" s="65">
        <v>18</v>
      </c>
    </row>
    <row r="430" spans="1:16" s="65" customFormat="1" x14ac:dyDescent="0.25">
      <c r="A430" s="290" t="s">
        <v>718</v>
      </c>
      <c r="B430" s="295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260</v>
      </c>
      <c r="O430" s="65">
        <v>18</v>
      </c>
    </row>
    <row r="431" spans="1:16" s="65" customFormat="1" x14ac:dyDescent="0.25">
      <c r="A431" s="290" t="s">
        <v>718</v>
      </c>
      <c r="B431" s="295">
        <v>14</v>
      </c>
      <c r="C431" s="65">
        <v>4</v>
      </c>
      <c r="D431" s="65">
        <v>3</v>
      </c>
      <c r="H431" s="65">
        <v>1</v>
      </c>
      <c r="I431" s="65">
        <v>6</v>
      </c>
      <c r="J431" s="65">
        <v>42</v>
      </c>
      <c r="K431" s="65">
        <v>27</v>
      </c>
      <c r="L431" s="65" t="s">
        <v>722</v>
      </c>
      <c r="M431" s="65" t="s">
        <v>1</v>
      </c>
      <c r="N431" s="65" t="s">
        <v>260</v>
      </c>
      <c r="O431" s="65">
        <v>19</v>
      </c>
      <c r="P431" s="65" t="s">
        <v>721</v>
      </c>
    </row>
    <row r="432" spans="1:16" s="65" customFormat="1" x14ac:dyDescent="0.25">
      <c r="A432" s="290" t="s">
        <v>718</v>
      </c>
      <c r="B432" s="295">
        <v>14</v>
      </c>
      <c r="C432" s="65">
        <v>5</v>
      </c>
      <c r="D432" s="65">
        <v>3</v>
      </c>
      <c r="H432" s="65">
        <v>0</v>
      </c>
      <c r="M432" s="65" t="s">
        <v>1</v>
      </c>
      <c r="N432" s="65" t="s">
        <v>260</v>
      </c>
      <c r="O432" s="65">
        <v>19</v>
      </c>
    </row>
    <row r="433" spans="1:16" s="65" customFormat="1" x14ac:dyDescent="0.25">
      <c r="A433" s="290" t="s">
        <v>718</v>
      </c>
      <c r="B433" s="295">
        <v>14</v>
      </c>
      <c r="C433" s="65">
        <v>6</v>
      </c>
      <c r="D433" s="65">
        <v>3</v>
      </c>
      <c r="H433" s="65">
        <v>0</v>
      </c>
      <c r="M433" s="65" t="s">
        <v>1</v>
      </c>
      <c r="N433" s="65" t="s">
        <v>260</v>
      </c>
      <c r="O433" s="65">
        <v>19</v>
      </c>
    </row>
    <row r="434" spans="1:16" s="65" customFormat="1" x14ac:dyDescent="0.25">
      <c r="A434" s="290" t="s">
        <v>718</v>
      </c>
      <c r="B434" s="295">
        <v>14</v>
      </c>
      <c r="C434" s="65">
        <v>7</v>
      </c>
      <c r="D434" s="65">
        <v>3</v>
      </c>
      <c r="H434" s="65">
        <v>0</v>
      </c>
      <c r="M434" s="65" t="s">
        <v>1</v>
      </c>
      <c r="N434" s="65" t="s">
        <v>260</v>
      </c>
      <c r="O434" s="65">
        <v>19</v>
      </c>
    </row>
    <row r="435" spans="1:16" s="65" customFormat="1" x14ac:dyDescent="0.25">
      <c r="A435" s="290" t="s">
        <v>718</v>
      </c>
      <c r="B435" s="295">
        <v>14</v>
      </c>
      <c r="C435" s="65">
        <v>8</v>
      </c>
      <c r="D435" s="65">
        <v>3</v>
      </c>
      <c r="H435" s="65">
        <v>3</v>
      </c>
      <c r="M435" s="65" t="s">
        <v>1</v>
      </c>
      <c r="N435" s="65" t="s">
        <v>260</v>
      </c>
      <c r="O435" s="65">
        <v>19</v>
      </c>
    </row>
    <row r="436" spans="1:16" s="65" customFormat="1" x14ac:dyDescent="0.25">
      <c r="A436" s="290" t="s">
        <v>718</v>
      </c>
      <c r="B436" s="295">
        <v>14</v>
      </c>
      <c r="C436" s="65">
        <v>9</v>
      </c>
      <c r="D436" s="65">
        <v>3</v>
      </c>
      <c r="H436" s="65">
        <v>0</v>
      </c>
      <c r="M436" s="65" t="s">
        <v>1</v>
      </c>
      <c r="N436" s="65" t="s">
        <v>260</v>
      </c>
      <c r="O436" s="65">
        <v>19</v>
      </c>
    </row>
    <row r="437" spans="1:16" s="65" customFormat="1" x14ac:dyDescent="0.25">
      <c r="A437" s="290" t="s">
        <v>718</v>
      </c>
      <c r="B437" s="295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260</v>
      </c>
      <c r="O437" s="65">
        <v>19</v>
      </c>
    </row>
    <row r="438" spans="1:16" s="65" customFormat="1" x14ac:dyDescent="0.25">
      <c r="A438" s="290" t="s">
        <v>718</v>
      </c>
      <c r="B438" s="295">
        <v>14</v>
      </c>
      <c r="C438" s="65">
        <v>11</v>
      </c>
      <c r="D438" s="65">
        <v>3</v>
      </c>
      <c r="H438" s="65">
        <v>0</v>
      </c>
      <c r="M438" s="65" t="s">
        <v>1</v>
      </c>
      <c r="N438" s="65" t="s">
        <v>260</v>
      </c>
      <c r="O438" s="65">
        <v>19</v>
      </c>
    </row>
    <row r="439" spans="1:16" s="65" customFormat="1" x14ac:dyDescent="0.25">
      <c r="A439" s="290" t="s">
        <v>718</v>
      </c>
      <c r="B439" s="295">
        <v>14</v>
      </c>
      <c r="C439" s="65">
        <v>12</v>
      </c>
      <c r="D439" s="65">
        <v>4</v>
      </c>
      <c r="H439" s="65">
        <v>0</v>
      </c>
      <c r="M439" s="65" t="s">
        <v>1</v>
      </c>
      <c r="N439" s="65" t="s">
        <v>260</v>
      </c>
      <c r="O439" s="65">
        <v>19</v>
      </c>
    </row>
    <row r="440" spans="1:16" s="65" customFormat="1" x14ac:dyDescent="0.25">
      <c r="A440" s="290" t="s">
        <v>718</v>
      </c>
      <c r="B440" s="295">
        <v>14</v>
      </c>
      <c r="C440" s="65">
        <v>13</v>
      </c>
      <c r="D440" s="65">
        <v>3</v>
      </c>
      <c r="H440" s="65">
        <v>0</v>
      </c>
      <c r="M440" s="65" t="s">
        <v>1</v>
      </c>
      <c r="N440" s="65" t="s">
        <v>260</v>
      </c>
      <c r="O440" s="65">
        <v>19</v>
      </c>
    </row>
    <row r="441" spans="1:16" s="65" customFormat="1" x14ac:dyDescent="0.25">
      <c r="A441" s="290" t="s">
        <v>718</v>
      </c>
      <c r="B441" s="295">
        <v>14</v>
      </c>
      <c r="C441" s="65">
        <v>14</v>
      </c>
      <c r="D441" s="65">
        <v>3</v>
      </c>
      <c r="H441" s="65">
        <v>2</v>
      </c>
      <c r="M441" s="65" t="s">
        <v>1</v>
      </c>
      <c r="N441" s="65" t="s">
        <v>260</v>
      </c>
      <c r="O441" s="65">
        <v>19</v>
      </c>
    </row>
    <row r="442" spans="1:16" s="65" customFormat="1" x14ac:dyDescent="0.25">
      <c r="A442" s="290" t="s">
        <v>718</v>
      </c>
      <c r="B442" s="295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260</v>
      </c>
      <c r="O442" s="65">
        <v>19</v>
      </c>
    </row>
    <row r="443" spans="1:16" s="65" customFormat="1" x14ac:dyDescent="0.25">
      <c r="A443" s="290" t="s">
        <v>718</v>
      </c>
      <c r="B443" s="295">
        <v>14</v>
      </c>
      <c r="C443" s="65">
        <v>16</v>
      </c>
      <c r="D443" s="65">
        <v>3</v>
      </c>
      <c r="H443" s="65">
        <v>1</v>
      </c>
      <c r="I443" s="65">
        <v>6</v>
      </c>
      <c r="J443" s="65">
        <v>35</v>
      </c>
      <c r="K443" s="65">
        <v>30</v>
      </c>
      <c r="L443" s="65" t="s">
        <v>724</v>
      </c>
      <c r="M443" s="65" t="s">
        <v>1</v>
      </c>
      <c r="N443" s="65" t="s">
        <v>260</v>
      </c>
      <c r="O443" s="65">
        <v>20</v>
      </c>
      <c r="P443" s="65" t="s">
        <v>723</v>
      </c>
    </row>
    <row r="444" spans="1:16" s="65" customFormat="1" x14ac:dyDescent="0.25">
      <c r="A444" s="290" t="s">
        <v>718</v>
      </c>
      <c r="B444" s="295">
        <v>14</v>
      </c>
      <c r="C444" s="65">
        <v>17</v>
      </c>
      <c r="D444" s="65">
        <v>4</v>
      </c>
      <c r="H444" s="65">
        <v>1</v>
      </c>
      <c r="I444" s="65">
        <v>7</v>
      </c>
      <c r="J444" s="65">
        <v>17</v>
      </c>
      <c r="K444" s="65">
        <v>7</v>
      </c>
      <c r="L444" s="65" t="s">
        <v>726</v>
      </c>
      <c r="M444" s="65" t="s">
        <v>1</v>
      </c>
      <c r="N444" s="65" t="s">
        <v>260</v>
      </c>
      <c r="O444" s="65">
        <v>21</v>
      </c>
      <c r="P444" s="65" t="s">
        <v>725</v>
      </c>
    </row>
    <row r="445" spans="1:16" s="65" customFormat="1" x14ac:dyDescent="0.25">
      <c r="A445" s="290" t="s">
        <v>718</v>
      </c>
      <c r="B445" s="295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260</v>
      </c>
      <c r="O445" s="65">
        <v>21</v>
      </c>
    </row>
    <row r="446" spans="1:16" s="65" customFormat="1" x14ac:dyDescent="0.25">
      <c r="A446" s="290" t="s">
        <v>718</v>
      </c>
      <c r="B446" s="295">
        <v>14</v>
      </c>
      <c r="C446" s="65">
        <v>19</v>
      </c>
      <c r="D446" s="65">
        <v>3</v>
      </c>
      <c r="H446" s="65">
        <v>0</v>
      </c>
      <c r="M446" s="65" t="s">
        <v>1</v>
      </c>
      <c r="N446" s="65" t="s">
        <v>260</v>
      </c>
      <c r="O446" s="65">
        <v>21</v>
      </c>
    </row>
    <row r="447" spans="1:16" s="65" customFormat="1" x14ac:dyDescent="0.25">
      <c r="A447" s="290" t="s">
        <v>718</v>
      </c>
      <c r="B447" s="295">
        <v>14</v>
      </c>
      <c r="C447" s="65">
        <v>20</v>
      </c>
      <c r="D447" s="65" t="s">
        <v>56</v>
      </c>
      <c r="H447" s="65">
        <v>0</v>
      </c>
      <c r="M447" s="65" t="s">
        <v>1</v>
      </c>
      <c r="N447" s="65" t="s">
        <v>260</v>
      </c>
      <c r="O447" s="65">
        <v>21</v>
      </c>
    </row>
    <row r="448" spans="1:16" s="65" customFormat="1" x14ac:dyDescent="0.25">
      <c r="A448" s="290" t="s">
        <v>718</v>
      </c>
      <c r="B448" s="295">
        <v>14</v>
      </c>
      <c r="C448" s="65">
        <v>21</v>
      </c>
      <c r="D448" s="65" t="s">
        <v>56</v>
      </c>
      <c r="H448" s="65">
        <v>0</v>
      </c>
      <c r="M448" s="65" t="s">
        <v>1</v>
      </c>
      <c r="N448" s="65" t="s">
        <v>260</v>
      </c>
      <c r="O448" s="65">
        <v>21</v>
      </c>
    </row>
    <row r="449" spans="1:16" s="65" customFormat="1" x14ac:dyDescent="0.25">
      <c r="A449" s="290" t="s">
        <v>718</v>
      </c>
      <c r="B449" s="295">
        <v>14</v>
      </c>
      <c r="C449" s="65">
        <v>22</v>
      </c>
      <c r="D449" s="65" t="s">
        <v>56</v>
      </c>
      <c r="H449" s="65">
        <v>0</v>
      </c>
      <c r="M449" s="65" t="s">
        <v>1</v>
      </c>
      <c r="N449" s="65" t="s">
        <v>260</v>
      </c>
      <c r="O449" s="65">
        <v>21</v>
      </c>
    </row>
    <row r="450" spans="1:16" s="65" customFormat="1" x14ac:dyDescent="0.25">
      <c r="A450" s="290" t="s">
        <v>718</v>
      </c>
      <c r="B450" s="295">
        <v>14</v>
      </c>
      <c r="C450" s="65">
        <v>23</v>
      </c>
      <c r="D450" s="65" t="s">
        <v>56</v>
      </c>
      <c r="H450" s="65">
        <v>0</v>
      </c>
      <c r="M450" s="65" t="s">
        <v>1</v>
      </c>
      <c r="N450" s="65" t="s">
        <v>260</v>
      </c>
      <c r="O450" s="65">
        <v>21</v>
      </c>
    </row>
    <row r="451" spans="1:16" s="65" customFormat="1" x14ac:dyDescent="0.25">
      <c r="A451" s="290" t="s">
        <v>718</v>
      </c>
      <c r="B451" s="295">
        <v>14</v>
      </c>
      <c r="C451" s="65">
        <v>24</v>
      </c>
      <c r="D451" s="65" t="s">
        <v>56</v>
      </c>
      <c r="H451" s="65">
        <v>0</v>
      </c>
      <c r="M451" s="65" t="s">
        <v>1</v>
      </c>
      <c r="N451" s="65" t="s">
        <v>260</v>
      </c>
      <c r="O451" s="65">
        <v>21</v>
      </c>
    </row>
    <row r="452" spans="1:16" s="65" customFormat="1" x14ac:dyDescent="0.25">
      <c r="A452" s="290" t="s">
        <v>718</v>
      </c>
      <c r="B452" s="295">
        <v>14</v>
      </c>
      <c r="C452" s="65">
        <v>25</v>
      </c>
      <c r="D452" s="65" t="s">
        <v>56</v>
      </c>
      <c r="H452" s="65">
        <v>0</v>
      </c>
      <c r="M452" s="65" t="s">
        <v>1</v>
      </c>
      <c r="N452" s="65" t="s">
        <v>260</v>
      </c>
      <c r="O452" s="65">
        <v>21</v>
      </c>
    </row>
    <row r="453" spans="1:16" s="65" customFormat="1" x14ac:dyDescent="0.25">
      <c r="A453" s="290" t="s">
        <v>718</v>
      </c>
      <c r="B453" s="295">
        <v>14</v>
      </c>
      <c r="C453" s="65">
        <v>26</v>
      </c>
      <c r="D453" s="65" t="s">
        <v>56</v>
      </c>
      <c r="H453" s="65">
        <v>0</v>
      </c>
      <c r="M453" s="65" t="s">
        <v>1</v>
      </c>
      <c r="N453" s="65" t="s">
        <v>260</v>
      </c>
      <c r="O453" s="65">
        <v>21</v>
      </c>
    </row>
    <row r="454" spans="1:16" s="65" customFormat="1" x14ac:dyDescent="0.25">
      <c r="A454" s="290" t="s">
        <v>718</v>
      </c>
      <c r="B454" s="295">
        <v>14</v>
      </c>
      <c r="C454" s="65">
        <v>27</v>
      </c>
      <c r="D454" s="65" t="s">
        <v>56</v>
      </c>
      <c r="H454" s="65">
        <v>0</v>
      </c>
      <c r="M454" s="65" t="s">
        <v>1</v>
      </c>
      <c r="N454" s="65" t="s">
        <v>260</v>
      </c>
      <c r="O454" s="65">
        <v>21</v>
      </c>
    </row>
    <row r="455" spans="1:16" s="78" customFormat="1" ht="15" customHeight="1" x14ac:dyDescent="0.25">
      <c r="A455" s="318" t="s">
        <v>727</v>
      </c>
      <c r="B455" s="298">
        <v>17</v>
      </c>
      <c r="C455" s="78">
        <v>1</v>
      </c>
      <c r="D455" s="78">
        <v>3</v>
      </c>
      <c r="H455" s="78">
        <v>1</v>
      </c>
      <c r="I455" s="78">
        <v>7</v>
      </c>
      <c r="J455" s="78">
        <v>39</v>
      </c>
      <c r="K455" s="78">
        <v>39</v>
      </c>
      <c r="L455" s="78" t="s">
        <v>729</v>
      </c>
      <c r="M455" s="78" t="s">
        <v>1</v>
      </c>
      <c r="N455" s="78" t="s">
        <v>260</v>
      </c>
      <c r="O455" s="78">
        <v>22</v>
      </c>
      <c r="P455" s="78" t="s">
        <v>728</v>
      </c>
    </row>
    <row r="456" spans="1:16" s="78" customFormat="1" x14ac:dyDescent="0.25">
      <c r="A456" s="318" t="s">
        <v>727</v>
      </c>
      <c r="B456" s="298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260</v>
      </c>
      <c r="O456" s="78">
        <v>22</v>
      </c>
    </row>
    <row r="457" spans="1:16" s="78" customFormat="1" x14ac:dyDescent="0.25">
      <c r="A457" s="318" t="s">
        <v>727</v>
      </c>
      <c r="B457" s="298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260</v>
      </c>
      <c r="O457" s="78">
        <v>22</v>
      </c>
    </row>
    <row r="458" spans="1:16" s="78" customFormat="1" x14ac:dyDescent="0.25">
      <c r="A458" s="318" t="s">
        <v>727</v>
      </c>
      <c r="B458" s="298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260</v>
      </c>
      <c r="O458" s="78">
        <v>22</v>
      </c>
    </row>
    <row r="459" spans="1:16" s="78" customFormat="1" x14ac:dyDescent="0.25">
      <c r="A459" s="318" t="s">
        <v>727</v>
      </c>
      <c r="B459" s="298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260</v>
      </c>
      <c r="O459" s="78">
        <v>22</v>
      </c>
    </row>
    <row r="460" spans="1:16" s="78" customFormat="1" x14ac:dyDescent="0.25">
      <c r="A460" s="318" t="s">
        <v>727</v>
      </c>
      <c r="B460" s="298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260</v>
      </c>
      <c r="O460" s="78">
        <v>22</v>
      </c>
    </row>
    <row r="461" spans="1:16" s="78" customFormat="1" x14ac:dyDescent="0.25">
      <c r="A461" s="318" t="s">
        <v>727</v>
      </c>
      <c r="B461" s="298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260</v>
      </c>
      <c r="O461" s="78">
        <v>22</v>
      </c>
    </row>
    <row r="462" spans="1:16" s="78" customFormat="1" x14ac:dyDescent="0.25">
      <c r="A462" s="318" t="s">
        <v>727</v>
      </c>
      <c r="B462" s="298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260</v>
      </c>
      <c r="O462" s="78">
        <v>22</v>
      </c>
    </row>
    <row r="463" spans="1:16" s="78" customFormat="1" x14ac:dyDescent="0.25">
      <c r="A463" s="318" t="s">
        <v>727</v>
      </c>
      <c r="B463" s="298">
        <v>17</v>
      </c>
      <c r="C463" s="78">
        <v>9</v>
      </c>
      <c r="D463" s="78">
        <v>3</v>
      </c>
      <c r="H463" s="78">
        <v>0</v>
      </c>
      <c r="M463" s="78" t="s">
        <v>1</v>
      </c>
      <c r="N463" s="78" t="s">
        <v>260</v>
      </c>
      <c r="O463" s="78">
        <v>22</v>
      </c>
    </row>
    <row r="464" spans="1:16" s="78" customFormat="1" x14ac:dyDescent="0.25">
      <c r="A464" s="318" t="s">
        <v>727</v>
      </c>
      <c r="B464" s="298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260</v>
      </c>
      <c r="O464" s="78">
        <v>22</v>
      </c>
    </row>
    <row r="465" spans="1:16" s="78" customFormat="1" x14ac:dyDescent="0.25">
      <c r="A465" s="318" t="s">
        <v>727</v>
      </c>
      <c r="B465" s="298">
        <v>17</v>
      </c>
      <c r="C465" s="78">
        <v>11</v>
      </c>
      <c r="D465" s="78">
        <v>3</v>
      </c>
      <c r="H465" s="78">
        <v>0</v>
      </c>
      <c r="M465" s="78" t="s">
        <v>1</v>
      </c>
      <c r="N465" s="78" t="s">
        <v>260</v>
      </c>
      <c r="O465" s="78">
        <v>22</v>
      </c>
    </row>
    <row r="466" spans="1:16" s="78" customFormat="1" x14ac:dyDescent="0.25">
      <c r="A466" s="318" t="s">
        <v>727</v>
      </c>
      <c r="B466" s="298">
        <v>17</v>
      </c>
      <c r="C466" s="78">
        <v>12</v>
      </c>
      <c r="D466" s="78">
        <v>4</v>
      </c>
      <c r="H466" s="78">
        <v>1</v>
      </c>
      <c r="I466" s="78">
        <v>8</v>
      </c>
      <c r="J466" s="78">
        <v>31</v>
      </c>
      <c r="K466" s="78">
        <v>28</v>
      </c>
      <c r="L466" s="78" t="s">
        <v>731</v>
      </c>
      <c r="M466" s="78" t="s">
        <v>1</v>
      </c>
      <c r="N466" s="78" t="s">
        <v>260</v>
      </c>
      <c r="O466" s="78">
        <v>23</v>
      </c>
      <c r="P466" s="78" t="s">
        <v>730</v>
      </c>
    </row>
    <row r="467" spans="1:16" s="78" customFormat="1" x14ac:dyDescent="0.25">
      <c r="A467" s="318" t="s">
        <v>727</v>
      </c>
      <c r="B467" s="298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260</v>
      </c>
      <c r="O467" s="78">
        <v>23</v>
      </c>
    </row>
    <row r="468" spans="1:16" s="78" customFormat="1" x14ac:dyDescent="0.25">
      <c r="A468" s="318" t="s">
        <v>727</v>
      </c>
      <c r="B468" s="298">
        <v>17</v>
      </c>
      <c r="C468" s="78">
        <v>14</v>
      </c>
      <c r="D468" s="78">
        <v>3</v>
      </c>
      <c r="H468" s="78">
        <v>2</v>
      </c>
      <c r="M468" s="78" t="s">
        <v>1</v>
      </c>
      <c r="N468" s="78" t="s">
        <v>260</v>
      </c>
      <c r="O468" s="78">
        <v>23</v>
      </c>
    </row>
    <row r="469" spans="1:16" s="78" customFormat="1" x14ac:dyDescent="0.25">
      <c r="A469" s="318" t="s">
        <v>727</v>
      </c>
      <c r="B469" s="298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260</v>
      </c>
      <c r="O469" s="78">
        <v>23</v>
      </c>
    </row>
    <row r="470" spans="1:16" s="78" customFormat="1" x14ac:dyDescent="0.25">
      <c r="A470" s="318" t="s">
        <v>727</v>
      </c>
      <c r="B470" s="298">
        <v>17</v>
      </c>
      <c r="C470" s="78">
        <v>16</v>
      </c>
      <c r="D470" s="78">
        <v>3</v>
      </c>
      <c r="H470" s="78">
        <v>0</v>
      </c>
      <c r="M470" s="78" t="s">
        <v>1</v>
      </c>
      <c r="N470" s="78" t="s">
        <v>260</v>
      </c>
      <c r="O470" s="78">
        <v>23</v>
      </c>
    </row>
    <row r="471" spans="1:16" s="78" customFormat="1" x14ac:dyDescent="0.25">
      <c r="A471" s="318" t="s">
        <v>727</v>
      </c>
      <c r="B471" s="298">
        <v>17</v>
      </c>
      <c r="C471" s="78">
        <v>17</v>
      </c>
      <c r="D471" s="78">
        <v>4</v>
      </c>
      <c r="H471" s="78">
        <v>1</v>
      </c>
      <c r="I471" s="78">
        <v>8</v>
      </c>
      <c r="J471" s="78">
        <v>55</v>
      </c>
      <c r="K471" s="78">
        <v>3</v>
      </c>
      <c r="L471" s="78" t="s">
        <v>733</v>
      </c>
      <c r="M471" s="78" t="s">
        <v>1</v>
      </c>
      <c r="N471" s="78" t="s">
        <v>260</v>
      </c>
      <c r="O471" s="78">
        <v>24</v>
      </c>
      <c r="P471" s="78" t="s">
        <v>732</v>
      </c>
    </row>
    <row r="472" spans="1:16" s="78" customFormat="1" x14ac:dyDescent="0.25">
      <c r="A472" s="318" t="s">
        <v>727</v>
      </c>
      <c r="B472" s="298">
        <v>17</v>
      </c>
      <c r="C472" s="78">
        <v>18</v>
      </c>
      <c r="D472" s="78">
        <v>3</v>
      </c>
      <c r="H472" s="78">
        <v>1</v>
      </c>
      <c r="I472" s="78">
        <v>7</v>
      </c>
      <c r="J472" s="78">
        <v>18</v>
      </c>
      <c r="K472" s="78">
        <v>30</v>
      </c>
      <c r="L472" s="78" t="s">
        <v>735</v>
      </c>
      <c r="M472" s="78" t="s">
        <v>1</v>
      </c>
      <c r="N472" s="78" t="s">
        <v>260</v>
      </c>
      <c r="O472" s="78">
        <v>25</v>
      </c>
      <c r="P472" s="78" t="s">
        <v>734</v>
      </c>
    </row>
    <row r="473" spans="1:16" s="78" customFormat="1" x14ac:dyDescent="0.25">
      <c r="A473" s="318" t="s">
        <v>727</v>
      </c>
      <c r="B473" s="298">
        <v>17</v>
      </c>
      <c r="C473" s="78">
        <v>19</v>
      </c>
      <c r="D473" s="78">
        <v>3</v>
      </c>
      <c r="H473" s="78">
        <v>0</v>
      </c>
      <c r="M473" s="78" t="s">
        <v>1</v>
      </c>
      <c r="N473" s="78" t="s">
        <v>260</v>
      </c>
      <c r="O473" s="78">
        <v>25</v>
      </c>
    </row>
    <row r="474" spans="1:16" s="78" customFormat="1" x14ac:dyDescent="0.25">
      <c r="A474" s="318" t="s">
        <v>727</v>
      </c>
      <c r="B474" s="298">
        <v>17</v>
      </c>
      <c r="C474" s="78">
        <v>20</v>
      </c>
      <c r="D474" s="78" t="s">
        <v>56</v>
      </c>
      <c r="H474" s="78">
        <v>0</v>
      </c>
      <c r="M474" s="78" t="s">
        <v>1</v>
      </c>
      <c r="N474" s="78" t="s">
        <v>260</v>
      </c>
      <c r="O474" s="78">
        <v>25</v>
      </c>
    </row>
    <row r="475" spans="1:16" s="78" customFormat="1" x14ac:dyDescent="0.25">
      <c r="A475" s="318" t="s">
        <v>727</v>
      </c>
      <c r="B475" s="298">
        <v>17</v>
      </c>
      <c r="C475" s="78">
        <v>21</v>
      </c>
      <c r="D475" s="78" t="s">
        <v>56</v>
      </c>
      <c r="H475" s="78">
        <v>0</v>
      </c>
      <c r="M475" s="78" t="s">
        <v>1</v>
      </c>
      <c r="N475" s="78" t="s">
        <v>260</v>
      </c>
      <c r="O475" s="78">
        <v>25</v>
      </c>
    </row>
    <row r="476" spans="1:16" s="78" customFormat="1" x14ac:dyDescent="0.25">
      <c r="A476" s="318" t="s">
        <v>727</v>
      </c>
      <c r="B476" s="298">
        <v>17</v>
      </c>
      <c r="C476" s="78">
        <v>22</v>
      </c>
      <c r="D476" s="78" t="s">
        <v>56</v>
      </c>
      <c r="H476" s="78">
        <v>0</v>
      </c>
      <c r="M476" s="78" t="s">
        <v>1</v>
      </c>
      <c r="N476" s="78" t="s">
        <v>260</v>
      </c>
      <c r="O476" s="78">
        <v>25</v>
      </c>
    </row>
    <row r="477" spans="1:16" s="78" customFormat="1" x14ac:dyDescent="0.25">
      <c r="A477" s="318" t="s">
        <v>727</v>
      </c>
      <c r="B477" s="298">
        <v>17</v>
      </c>
      <c r="C477" s="78">
        <v>23</v>
      </c>
      <c r="D477" s="78" t="s">
        <v>56</v>
      </c>
      <c r="H477" s="78">
        <v>0</v>
      </c>
      <c r="M477" s="78" t="s">
        <v>1</v>
      </c>
      <c r="N477" s="78" t="s">
        <v>260</v>
      </c>
      <c r="O477" s="78">
        <v>25</v>
      </c>
    </row>
    <row r="478" spans="1:16" s="78" customFormat="1" x14ac:dyDescent="0.25">
      <c r="A478" s="318" t="s">
        <v>727</v>
      </c>
      <c r="B478" s="298">
        <v>17</v>
      </c>
      <c r="C478" s="78">
        <v>24</v>
      </c>
      <c r="D478" s="78" t="s">
        <v>56</v>
      </c>
      <c r="H478" s="78">
        <v>0</v>
      </c>
      <c r="M478" s="78" t="s">
        <v>1</v>
      </c>
      <c r="N478" s="78" t="s">
        <v>260</v>
      </c>
      <c r="O478" s="78">
        <v>25</v>
      </c>
    </row>
    <row r="479" spans="1:16" s="78" customFormat="1" x14ac:dyDescent="0.25">
      <c r="A479" s="318" t="s">
        <v>727</v>
      </c>
      <c r="B479" s="298">
        <v>17</v>
      </c>
      <c r="C479" s="78">
        <v>25</v>
      </c>
      <c r="D479" s="78" t="s">
        <v>56</v>
      </c>
      <c r="H479" s="78">
        <v>0</v>
      </c>
      <c r="M479" s="78" t="s">
        <v>1</v>
      </c>
      <c r="N479" s="78" t="s">
        <v>260</v>
      </c>
      <c r="O479" s="78">
        <v>25</v>
      </c>
    </row>
    <row r="480" spans="1:16" s="78" customFormat="1" x14ac:dyDescent="0.25">
      <c r="A480" s="318" t="s">
        <v>727</v>
      </c>
      <c r="B480" s="298">
        <v>17</v>
      </c>
      <c r="C480" s="78">
        <v>26</v>
      </c>
      <c r="D480" s="78" t="s">
        <v>56</v>
      </c>
      <c r="H480" s="78">
        <v>0</v>
      </c>
      <c r="M480" s="78" t="s">
        <v>1</v>
      </c>
      <c r="N480" s="78" t="s">
        <v>260</v>
      </c>
      <c r="O480" s="78">
        <v>25</v>
      </c>
    </row>
    <row r="481" spans="1:15" s="78" customFormat="1" x14ac:dyDescent="0.25">
      <c r="A481" s="318" t="s">
        <v>727</v>
      </c>
      <c r="B481" s="298">
        <v>17</v>
      </c>
      <c r="C481" s="78">
        <v>27</v>
      </c>
      <c r="D481" s="78" t="s">
        <v>56</v>
      </c>
      <c r="H481" s="78">
        <v>0</v>
      </c>
      <c r="M481" s="78" t="s">
        <v>1</v>
      </c>
      <c r="N481" s="78" t="s">
        <v>260</v>
      </c>
      <c r="O481" s="78">
        <v>25</v>
      </c>
    </row>
    <row r="482" spans="1:15" s="78" customFormat="1" ht="15" customHeight="1" x14ac:dyDescent="0.25">
      <c r="A482" s="318" t="s">
        <v>727</v>
      </c>
      <c r="B482" s="298">
        <v>17</v>
      </c>
      <c r="C482" s="78">
        <v>1</v>
      </c>
      <c r="D482" s="78">
        <v>3</v>
      </c>
      <c r="H482" s="78">
        <v>1</v>
      </c>
      <c r="I482" s="78">
        <v>8</v>
      </c>
      <c r="J482" s="78">
        <v>39</v>
      </c>
      <c r="K482" s="78" t="e">
        <v>#N/A</v>
      </c>
      <c r="L482" s="78" t="e">
        <v>#N/A</v>
      </c>
      <c r="M482" s="78" t="s">
        <v>1</v>
      </c>
      <c r="N482" s="78" t="s">
        <v>260</v>
      </c>
      <c r="O482" s="78">
        <v>25</v>
      </c>
    </row>
    <row r="483" spans="1:15" s="78" customFormat="1" x14ac:dyDescent="0.25">
      <c r="A483" s="318" t="s">
        <v>727</v>
      </c>
      <c r="B483" s="298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260</v>
      </c>
      <c r="O483" s="78">
        <v>25</v>
      </c>
    </row>
    <row r="484" spans="1:15" s="78" customFormat="1" x14ac:dyDescent="0.25">
      <c r="A484" s="318" t="s">
        <v>727</v>
      </c>
      <c r="B484" s="298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260</v>
      </c>
      <c r="O484" s="78">
        <v>25</v>
      </c>
    </row>
    <row r="485" spans="1:15" s="78" customFormat="1" x14ac:dyDescent="0.25">
      <c r="A485" s="318" t="s">
        <v>727</v>
      </c>
      <c r="B485" s="298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260</v>
      </c>
      <c r="O485" s="78">
        <v>25</v>
      </c>
    </row>
    <row r="486" spans="1:15" s="78" customFormat="1" x14ac:dyDescent="0.25">
      <c r="A486" s="318" t="s">
        <v>727</v>
      </c>
      <c r="B486" s="298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260</v>
      </c>
      <c r="O486" s="78">
        <v>25</v>
      </c>
    </row>
    <row r="487" spans="1:15" s="78" customFormat="1" x14ac:dyDescent="0.25">
      <c r="A487" s="318" t="s">
        <v>727</v>
      </c>
      <c r="B487" s="298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260</v>
      </c>
      <c r="O487" s="78">
        <v>25</v>
      </c>
    </row>
    <row r="488" spans="1:15" s="78" customFormat="1" x14ac:dyDescent="0.25">
      <c r="A488" s="318" t="s">
        <v>727</v>
      </c>
      <c r="B488" s="298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260</v>
      </c>
      <c r="O488" s="78">
        <v>25</v>
      </c>
    </row>
    <row r="489" spans="1:15" s="78" customFormat="1" x14ac:dyDescent="0.25">
      <c r="A489" s="318" t="s">
        <v>727</v>
      </c>
      <c r="B489" s="298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260</v>
      </c>
      <c r="O489" s="78">
        <v>25</v>
      </c>
    </row>
    <row r="490" spans="1:15" s="78" customFormat="1" x14ac:dyDescent="0.25">
      <c r="A490" s="318" t="s">
        <v>727</v>
      </c>
      <c r="B490" s="298">
        <v>17</v>
      </c>
      <c r="C490" s="78">
        <v>9</v>
      </c>
      <c r="D490" s="78">
        <v>3</v>
      </c>
      <c r="H490" s="78">
        <v>0</v>
      </c>
      <c r="M490" s="78" t="s">
        <v>1</v>
      </c>
      <c r="N490" s="78" t="s">
        <v>260</v>
      </c>
      <c r="O490" s="78">
        <v>25</v>
      </c>
    </row>
    <row r="491" spans="1:15" s="78" customFormat="1" x14ac:dyDescent="0.25">
      <c r="A491" s="318" t="s">
        <v>727</v>
      </c>
      <c r="B491" s="298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260</v>
      </c>
      <c r="O491" s="78">
        <v>25</v>
      </c>
    </row>
    <row r="492" spans="1:15" s="78" customFormat="1" x14ac:dyDescent="0.25">
      <c r="A492" s="318" t="s">
        <v>727</v>
      </c>
      <c r="B492" s="298">
        <v>17</v>
      </c>
      <c r="C492" s="78">
        <v>11</v>
      </c>
      <c r="D492" s="78">
        <v>3</v>
      </c>
      <c r="H492" s="78">
        <v>0</v>
      </c>
      <c r="M492" s="78" t="s">
        <v>1</v>
      </c>
      <c r="N492" s="78" t="s">
        <v>260</v>
      </c>
      <c r="O492" s="78">
        <v>25</v>
      </c>
    </row>
    <row r="493" spans="1:15" s="78" customFormat="1" x14ac:dyDescent="0.25">
      <c r="A493" s="318" t="s">
        <v>727</v>
      </c>
      <c r="B493" s="298">
        <v>17</v>
      </c>
      <c r="C493" s="78">
        <v>12</v>
      </c>
      <c r="D493" s="78">
        <v>4</v>
      </c>
      <c r="H493" s="78">
        <v>1</v>
      </c>
      <c r="I493" s="78">
        <v>9</v>
      </c>
      <c r="J493" s="78">
        <v>31</v>
      </c>
      <c r="K493" s="78" t="e">
        <v>#N/A</v>
      </c>
      <c r="L493" s="78" t="e">
        <v>#N/A</v>
      </c>
      <c r="M493" s="78" t="s">
        <v>1</v>
      </c>
      <c r="N493" s="78" t="s">
        <v>260</v>
      </c>
      <c r="O493" s="78">
        <v>25</v>
      </c>
    </row>
    <row r="494" spans="1:15" s="78" customFormat="1" x14ac:dyDescent="0.25">
      <c r="A494" s="318" t="s">
        <v>727</v>
      </c>
      <c r="B494" s="298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260</v>
      </c>
      <c r="O494" s="78">
        <v>25</v>
      </c>
    </row>
    <row r="495" spans="1:15" s="78" customFormat="1" x14ac:dyDescent="0.25">
      <c r="A495" s="318" t="s">
        <v>727</v>
      </c>
      <c r="B495" s="298">
        <v>17</v>
      </c>
      <c r="C495" s="78">
        <v>14</v>
      </c>
      <c r="D495" s="78">
        <v>3</v>
      </c>
      <c r="H495" s="78">
        <v>2</v>
      </c>
      <c r="M495" s="78" t="s">
        <v>1</v>
      </c>
      <c r="N495" s="78" t="s">
        <v>260</v>
      </c>
      <c r="O495" s="78">
        <v>25</v>
      </c>
    </row>
    <row r="496" spans="1:15" s="78" customFormat="1" x14ac:dyDescent="0.25">
      <c r="A496" s="318" t="s">
        <v>727</v>
      </c>
      <c r="B496" s="298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260</v>
      </c>
      <c r="O496" s="78">
        <v>25</v>
      </c>
    </row>
    <row r="497" spans="1:15" s="78" customFormat="1" x14ac:dyDescent="0.25">
      <c r="A497" s="318" t="s">
        <v>727</v>
      </c>
      <c r="B497" s="298">
        <v>17</v>
      </c>
      <c r="C497" s="78">
        <v>16</v>
      </c>
      <c r="D497" s="78">
        <v>3</v>
      </c>
      <c r="H497" s="78">
        <v>0</v>
      </c>
      <c r="M497" s="78" t="s">
        <v>1</v>
      </c>
      <c r="N497" s="78" t="s">
        <v>260</v>
      </c>
      <c r="O497" s="78">
        <v>25</v>
      </c>
    </row>
    <row r="498" spans="1:15" s="78" customFormat="1" x14ac:dyDescent="0.25">
      <c r="A498" s="318" t="s">
        <v>727</v>
      </c>
      <c r="B498" s="298">
        <v>17</v>
      </c>
      <c r="C498" s="78">
        <v>17</v>
      </c>
      <c r="D498" s="78">
        <v>4</v>
      </c>
      <c r="H498" s="78">
        <v>1</v>
      </c>
      <c r="I498" s="78">
        <v>9</v>
      </c>
      <c r="J498" s="78">
        <v>55</v>
      </c>
      <c r="K498" s="78" t="e">
        <v>#N/A</v>
      </c>
      <c r="L498" s="78" t="e">
        <v>#N/A</v>
      </c>
      <c r="M498" s="78" t="s">
        <v>1</v>
      </c>
      <c r="N498" s="78" t="s">
        <v>260</v>
      </c>
      <c r="O498" s="78">
        <v>25</v>
      </c>
    </row>
    <row r="499" spans="1:15" s="78" customFormat="1" x14ac:dyDescent="0.25">
      <c r="A499" s="318" t="s">
        <v>727</v>
      </c>
      <c r="B499" s="298">
        <v>17</v>
      </c>
      <c r="C499" s="78">
        <v>18</v>
      </c>
      <c r="D499" s="78">
        <v>3</v>
      </c>
      <c r="H499" s="78">
        <v>1</v>
      </c>
      <c r="I499" s="78">
        <v>8</v>
      </c>
      <c r="J499" s="78">
        <v>18</v>
      </c>
      <c r="K499" s="78" t="e">
        <v>#N/A</v>
      </c>
      <c r="L499" s="78" t="e">
        <v>#N/A</v>
      </c>
      <c r="M499" s="78" t="s">
        <v>1</v>
      </c>
      <c r="N499" s="78" t="s">
        <v>260</v>
      </c>
      <c r="O499" s="78">
        <v>25</v>
      </c>
    </row>
    <row r="500" spans="1:15" s="78" customFormat="1" x14ac:dyDescent="0.25">
      <c r="A500" s="318" t="s">
        <v>727</v>
      </c>
      <c r="B500" s="298">
        <v>17</v>
      </c>
      <c r="C500" s="78">
        <v>19</v>
      </c>
      <c r="D500" s="78">
        <v>3</v>
      </c>
      <c r="H500" s="78">
        <v>0</v>
      </c>
      <c r="M500" s="78" t="s">
        <v>1</v>
      </c>
      <c r="N500" s="78" t="s">
        <v>260</v>
      </c>
      <c r="O500" s="78">
        <v>25</v>
      </c>
    </row>
    <row r="501" spans="1:15" s="78" customFormat="1" x14ac:dyDescent="0.25">
      <c r="A501" s="318" t="s">
        <v>727</v>
      </c>
      <c r="B501" s="298">
        <v>17</v>
      </c>
      <c r="C501" s="78">
        <v>20</v>
      </c>
      <c r="D501" s="78" t="s">
        <v>56</v>
      </c>
      <c r="H501" s="78">
        <v>0</v>
      </c>
      <c r="M501" s="78" t="s">
        <v>1</v>
      </c>
      <c r="N501" s="78" t="s">
        <v>260</v>
      </c>
      <c r="O501" s="78">
        <v>25</v>
      </c>
    </row>
    <row r="502" spans="1:15" s="78" customFormat="1" x14ac:dyDescent="0.25">
      <c r="A502" s="318" t="s">
        <v>727</v>
      </c>
      <c r="B502" s="298">
        <v>17</v>
      </c>
      <c r="C502" s="78">
        <v>21</v>
      </c>
      <c r="D502" s="78" t="s">
        <v>56</v>
      </c>
      <c r="H502" s="78">
        <v>0</v>
      </c>
      <c r="M502" s="78" t="s">
        <v>1</v>
      </c>
      <c r="N502" s="78" t="s">
        <v>260</v>
      </c>
      <c r="O502" s="78">
        <v>25</v>
      </c>
    </row>
    <row r="503" spans="1:15" s="78" customFormat="1" x14ac:dyDescent="0.25">
      <c r="A503" s="318" t="s">
        <v>727</v>
      </c>
      <c r="B503" s="298">
        <v>17</v>
      </c>
      <c r="C503" s="78">
        <v>22</v>
      </c>
      <c r="D503" s="78" t="s">
        <v>56</v>
      </c>
      <c r="H503" s="78">
        <v>0</v>
      </c>
      <c r="M503" s="78" t="s">
        <v>1</v>
      </c>
      <c r="N503" s="78" t="s">
        <v>260</v>
      </c>
      <c r="O503" s="78">
        <v>25</v>
      </c>
    </row>
    <row r="504" spans="1:15" s="78" customFormat="1" x14ac:dyDescent="0.25">
      <c r="A504" s="318" t="s">
        <v>727</v>
      </c>
      <c r="B504" s="298">
        <v>17</v>
      </c>
      <c r="C504" s="78">
        <v>23</v>
      </c>
      <c r="D504" s="78" t="s">
        <v>56</v>
      </c>
      <c r="H504" s="78">
        <v>0</v>
      </c>
      <c r="M504" s="78" t="s">
        <v>1</v>
      </c>
      <c r="N504" s="78" t="s">
        <v>260</v>
      </c>
      <c r="O504" s="78">
        <v>25</v>
      </c>
    </row>
    <row r="505" spans="1:15" s="78" customFormat="1" x14ac:dyDescent="0.25">
      <c r="A505" s="318" t="s">
        <v>727</v>
      </c>
      <c r="B505" s="298">
        <v>17</v>
      </c>
      <c r="C505" s="78">
        <v>24</v>
      </c>
      <c r="D505" s="78" t="s">
        <v>56</v>
      </c>
      <c r="H505" s="78">
        <v>0</v>
      </c>
      <c r="M505" s="78" t="s">
        <v>1</v>
      </c>
      <c r="N505" s="78" t="s">
        <v>260</v>
      </c>
      <c r="O505" s="78">
        <v>25</v>
      </c>
    </row>
    <row r="506" spans="1:15" s="78" customFormat="1" x14ac:dyDescent="0.25">
      <c r="A506" s="318" t="s">
        <v>727</v>
      </c>
      <c r="B506" s="298">
        <v>17</v>
      </c>
      <c r="C506" s="78">
        <v>25</v>
      </c>
      <c r="D506" s="78" t="s">
        <v>56</v>
      </c>
      <c r="H506" s="78">
        <v>0</v>
      </c>
      <c r="M506" s="78" t="s">
        <v>1</v>
      </c>
      <c r="N506" s="78" t="s">
        <v>260</v>
      </c>
      <c r="O506" s="78">
        <v>25</v>
      </c>
    </row>
    <row r="507" spans="1:15" s="78" customFormat="1" x14ac:dyDescent="0.25">
      <c r="A507" s="318" t="s">
        <v>727</v>
      </c>
      <c r="B507" s="298">
        <v>17</v>
      </c>
      <c r="C507" s="78">
        <v>26</v>
      </c>
      <c r="D507" s="78" t="s">
        <v>56</v>
      </c>
      <c r="H507" s="78">
        <v>0</v>
      </c>
      <c r="M507" s="78" t="s">
        <v>1</v>
      </c>
      <c r="N507" s="78" t="s">
        <v>260</v>
      </c>
      <c r="O507" s="78">
        <v>25</v>
      </c>
    </row>
    <row r="508" spans="1:15" s="78" customFormat="1" x14ac:dyDescent="0.25">
      <c r="A508" s="318" t="s">
        <v>727</v>
      </c>
      <c r="B508" s="298">
        <v>17</v>
      </c>
      <c r="C508" s="78">
        <v>27</v>
      </c>
      <c r="D508" s="78" t="s">
        <v>56</v>
      </c>
      <c r="H508" s="78">
        <v>0</v>
      </c>
      <c r="M508" s="78" t="s">
        <v>1</v>
      </c>
      <c r="N508" s="78" t="s">
        <v>260</v>
      </c>
      <c r="O508" s="78">
        <v>25</v>
      </c>
    </row>
    <row r="509" spans="1:15" s="78" customFormat="1" ht="15" customHeight="1" x14ac:dyDescent="0.25">
      <c r="A509" s="318" t="s">
        <v>727</v>
      </c>
      <c r="B509" s="298">
        <v>17</v>
      </c>
      <c r="C509" s="78">
        <v>1</v>
      </c>
      <c r="D509" s="78">
        <v>3</v>
      </c>
      <c r="H509" s="78">
        <v>1</v>
      </c>
      <c r="I509" s="78">
        <v>9</v>
      </c>
      <c r="J509" s="78">
        <v>39</v>
      </c>
      <c r="K509" s="78" t="e">
        <v>#N/A</v>
      </c>
      <c r="L509" s="78" t="e">
        <v>#N/A</v>
      </c>
      <c r="M509" s="78" t="s">
        <v>1</v>
      </c>
      <c r="N509" s="78" t="s">
        <v>260</v>
      </c>
      <c r="O509" s="78">
        <v>25</v>
      </c>
    </row>
    <row r="510" spans="1:15" s="78" customFormat="1" x14ac:dyDescent="0.25">
      <c r="A510" s="318" t="s">
        <v>727</v>
      </c>
      <c r="B510" s="298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260</v>
      </c>
      <c r="O510" s="78">
        <v>25</v>
      </c>
    </row>
    <row r="511" spans="1:15" s="78" customFormat="1" x14ac:dyDescent="0.25">
      <c r="A511" s="318" t="s">
        <v>727</v>
      </c>
      <c r="B511" s="298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260</v>
      </c>
      <c r="O511" s="78">
        <v>25</v>
      </c>
    </row>
    <row r="512" spans="1:15" s="78" customFormat="1" x14ac:dyDescent="0.25">
      <c r="A512" s="318" t="s">
        <v>727</v>
      </c>
      <c r="B512" s="298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260</v>
      </c>
      <c r="O512" s="78">
        <v>25</v>
      </c>
    </row>
    <row r="513" spans="1:15" s="78" customFormat="1" x14ac:dyDescent="0.25">
      <c r="A513" s="318" t="s">
        <v>727</v>
      </c>
      <c r="B513" s="298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260</v>
      </c>
      <c r="O513" s="78">
        <v>25</v>
      </c>
    </row>
    <row r="514" spans="1:15" s="78" customFormat="1" x14ac:dyDescent="0.25">
      <c r="A514" s="318" t="s">
        <v>727</v>
      </c>
      <c r="B514" s="298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260</v>
      </c>
      <c r="O514" s="78">
        <v>25</v>
      </c>
    </row>
    <row r="515" spans="1:15" s="78" customFormat="1" x14ac:dyDescent="0.25">
      <c r="A515" s="318" t="s">
        <v>727</v>
      </c>
      <c r="B515" s="298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260</v>
      </c>
      <c r="O515" s="78">
        <v>25</v>
      </c>
    </row>
    <row r="516" spans="1:15" s="78" customFormat="1" x14ac:dyDescent="0.25">
      <c r="A516" s="318" t="s">
        <v>727</v>
      </c>
      <c r="B516" s="298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260</v>
      </c>
      <c r="O516" s="78">
        <v>25</v>
      </c>
    </row>
    <row r="517" spans="1:15" s="78" customFormat="1" x14ac:dyDescent="0.25">
      <c r="A517" s="318" t="s">
        <v>727</v>
      </c>
      <c r="B517" s="298">
        <v>17</v>
      </c>
      <c r="C517" s="78">
        <v>9</v>
      </c>
      <c r="D517" s="78">
        <v>3</v>
      </c>
      <c r="H517" s="78">
        <v>0</v>
      </c>
      <c r="M517" s="78" t="s">
        <v>1</v>
      </c>
      <c r="N517" s="78" t="s">
        <v>260</v>
      </c>
      <c r="O517" s="78">
        <v>25</v>
      </c>
    </row>
    <row r="518" spans="1:15" s="78" customFormat="1" x14ac:dyDescent="0.25">
      <c r="A518" s="318" t="s">
        <v>727</v>
      </c>
      <c r="B518" s="298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260</v>
      </c>
      <c r="O518" s="78">
        <v>25</v>
      </c>
    </row>
    <row r="519" spans="1:15" s="78" customFormat="1" x14ac:dyDescent="0.25">
      <c r="A519" s="318" t="s">
        <v>727</v>
      </c>
      <c r="B519" s="298">
        <v>17</v>
      </c>
      <c r="C519" s="78">
        <v>11</v>
      </c>
      <c r="D519" s="78">
        <v>3</v>
      </c>
      <c r="H519" s="78">
        <v>0</v>
      </c>
      <c r="M519" s="78" t="s">
        <v>1</v>
      </c>
      <c r="N519" s="78" t="s">
        <v>260</v>
      </c>
      <c r="O519" s="78">
        <v>25</v>
      </c>
    </row>
    <row r="520" spans="1:15" s="78" customFormat="1" x14ac:dyDescent="0.25">
      <c r="A520" s="318" t="s">
        <v>727</v>
      </c>
      <c r="B520" s="298">
        <v>17</v>
      </c>
      <c r="C520" s="78">
        <v>12</v>
      </c>
      <c r="D520" s="78">
        <v>4</v>
      </c>
      <c r="H520" s="78">
        <v>1</v>
      </c>
      <c r="I520" s="78">
        <v>10</v>
      </c>
      <c r="J520" s="78">
        <v>31</v>
      </c>
      <c r="K520" s="78" t="e">
        <v>#N/A</v>
      </c>
      <c r="L520" s="78" t="e">
        <v>#N/A</v>
      </c>
      <c r="M520" s="78" t="s">
        <v>1</v>
      </c>
      <c r="N520" s="78" t="s">
        <v>260</v>
      </c>
      <c r="O520" s="78">
        <v>25</v>
      </c>
    </row>
    <row r="521" spans="1:15" s="78" customFormat="1" x14ac:dyDescent="0.25">
      <c r="A521" s="318" t="s">
        <v>727</v>
      </c>
      <c r="B521" s="298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260</v>
      </c>
      <c r="O521" s="78">
        <v>25</v>
      </c>
    </row>
    <row r="522" spans="1:15" s="78" customFormat="1" x14ac:dyDescent="0.25">
      <c r="A522" s="318" t="s">
        <v>727</v>
      </c>
      <c r="B522" s="298">
        <v>17</v>
      </c>
      <c r="C522" s="78">
        <v>14</v>
      </c>
      <c r="D522" s="78">
        <v>3</v>
      </c>
      <c r="H522" s="78">
        <v>2</v>
      </c>
      <c r="M522" s="78" t="s">
        <v>1</v>
      </c>
      <c r="N522" s="78" t="s">
        <v>260</v>
      </c>
      <c r="O522" s="78">
        <v>25</v>
      </c>
    </row>
    <row r="523" spans="1:15" s="78" customFormat="1" x14ac:dyDescent="0.25">
      <c r="A523" s="318" t="s">
        <v>727</v>
      </c>
      <c r="B523" s="298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260</v>
      </c>
      <c r="O523" s="78">
        <v>25</v>
      </c>
    </row>
    <row r="524" spans="1:15" s="78" customFormat="1" x14ac:dyDescent="0.25">
      <c r="A524" s="318" t="s">
        <v>727</v>
      </c>
      <c r="B524" s="298">
        <v>17</v>
      </c>
      <c r="C524" s="78">
        <v>16</v>
      </c>
      <c r="D524" s="78">
        <v>3</v>
      </c>
      <c r="H524" s="78">
        <v>0</v>
      </c>
      <c r="M524" s="78" t="s">
        <v>1</v>
      </c>
      <c r="N524" s="78" t="s">
        <v>260</v>
      </c>
      <c r="O524" s="78">
        <v>25</v>
      </c>
    </row>
    <row r="525" spans="1:15" s="78" customFormat="1" x14ac:dyDescent="0.25">
      <c r="A525" s="318" t="s">
        <v>727</v>
      </c>
      <c r="B525" s="298">
        <v>17</v>
      </c>
      <c r="C525" s="78">
        <v>17</v>
      </c>
      <c r="D525" s="78">
        <v>4</v>
      </c>
      <c r="H525" s="78">
        <v>1</v>
      </c>
      <c r="I525" s="78">
        <v>10</v>
      </c>
      <c r="J525" s="78">
        <v>55</v>
      </c>
      <c r="K525" s="78" t="e">
        <v>#N/A</v>
      </c>
      <c r="L525" s="78" t="e">
        <v>#N/A</v>
      </c>
      <c r="M525" s="78" t="s">
        <v>1</v>
      </c>
      <c r="N525" s="78" t="s">
        <v>260</v>
      </c>
      <c r="O525" s="78">
        <v>25</v>
      </c>
    </row>
    <row r="526" spans="1:15" s="78" customFormat="1" x14ac:dyDescent="0.25">
      <c r="A526" s="318" t="s">
        <v>727</v>
      </c>
      <c r="B526" s="298">
        <v>17</v>
      </c>
      <c r="C526" s="78">
        <v>18</v>
      </c>
      <c r="D526" s="78">
        <v>3</v>
      </c>
      <c r="H526" s="78">
        <v>1</v>
      </c>
      <c r="I526" s="78">
        <v>9</v>
      </c>
      <c r="J526" s="78">
        <v>18</v>
      </c>
      <c r="K526" s="78" t="e">
        <v>#N/A</v>
      </c>
      <c r="L526" s="78" t="e">
        <v>#N/A</v>
      </c>
      <c r="M526" s="78" t="s">
        <v>1</v>
      </c>
      <c r="N526" s="78" t="s">
        <v>260</v>
      </c>
      <c r="O526" s="78">
        <v>25</v>
      </c>
    </row>
    <row r="527" spans="1:15" s="78" customFormat="1" x14ac:dyDescent="0.25">
      <c r="A527" s="318" t="s">
        <v>727</v>
      </c>
      <c r="B527" s="298">
        <v>17</v>
      </c>
      <c r="C527" s="78">
        <v>19</v>
      </c>
      <c r="D527" s="78">
        <v>3</v>
      </c>
      <c r="H527" s="78">
        <v>0</v>
      </c>
      <c r="M527" s="78" t="s">
        <v>1</v>
      </c>
      <c r="N527" s="78" t="s">
        <v>260</v>
      </c>
      <c r="O527" s="78">
        <v>25</v>
      </c>
    </row>
    <row r="528" spans="1:15" s="78" customFormat="1" x14ac:dyDescent="0.25">
      <c r="A528" s="318" t="s">
        <v>727</v>
      </c>
      <c r="B528" s="298">
        <v>17</v>
      </c>
      <c r="C528" s="78">
        <v>20</v>
      </c>
      <c r="D528" s="78" t="s">
        <v>56</v>
      </c>
      <c r="H528" s="78">
        <v>0</v>
      </c>
      <c r="M528" s="78" t="s">
        <v>1</v>
      </c>
      <c r="N528" s="78" t="s">
        <v>260</v>
      </c>
      <c r="O528" s="78">
        <v>25</v>
      </c>
    </row>
    <row r="529" spans="1:15" s="78" customFormat="1" x14ac:dyDescent="0.25">
      <c r="A529" s="318" t="s">
        <v>727</v>
      </c>
      <c r="B529" s="298">
        <v>17</v>
      </c>
      <c r="C529" s="78">
        <v>21</v>
      </c>
      <c r="D529" s="78" t="s">
        <v>56</v>
      </c>
      <c r="H529" s="78">
        <v>0</v>
      </c>
      <c r="M529" s="78" t="s">
        <v>1</v>
      </c>
      <c r="N529" s="78" t="s">
        <v>260</v>
      </c>
      <c r="O529" s="78">
        <v>25</v>
      </c>
    </row>
    <row r="530" spans="1:15" s="78" customFormat="1" x14ac:dyDescent="0.25">
      <c r="A530" s="318" t="s">
        <v>727</v>
      </c>
      <c r="B530" s="298">
        <v>17</v>
      </c>
      <c r="C530" s="78">
        <v>22</v>
      </c>
      <c r="D530" s="78" t="s">
        <v>56</v>
      </c>
      <c r="H530" s="78">
        <v>0</v>
      </c>
      <c r="M530" s="78" t="s">
        <v>1</v>
      </c>
      <c r="N530" s="78" t="s">
        <v>260</v>
      </c>
      <c r="O530" s="78">
        <v>25</v>
      </c>
    </row>
    <row r="531" spans="1:15" s="78" customFormat="1" x14ac:dyDescent="0.25">
      <c r="A531" s="318" t="s">
        <v>727</v>
      </c>
      <c r="B531" s="298">
        <v>17</v>
      </c>
      <c r="C531" s="78">
        <v>23</v>
      </c>
      <c r="D531" s="78" t="s">
        <v>56</v>
      </c>
      <c r="H531" s="78">
        <v>0</v>
      </c>
      <c r="M531" s="78" t="s">
        <v>1</v>
      </c>
      <c r="N531" s="78" t="s">
        <v>260</v>
      </c>
      <c r="O531" s="78">
        <v>25</v>
      </c>
    </row>
    <row r="532" spans="1:15" s="78" customFormat="1" x14ac:dyDescent="0.25">
      <c r="A532" s="318" t="s">
        <v>727</v>
      </c>
      <c r="B532" s="298">
        <v>17</v>
      </c>
      <c r="C532" s="78">
        <v>24</v>
      </c>
      <c r="D532" s="78" t="s">
        <v>56</v>
      </c>
      <c r="H532" s="78">
        <v>0</v>
      </c>
      <c r="M532" s="78" t="s">
        <v>1</v>
      </c>
      <c r="N532" s="78" t="s">
        <v>260</v>
      </c>
      <c r="O532" s="78">
        <v>25</v>
      </c>
    </row>
    <row r="533" spans="1:15" s="78" customFormat="1" x14ac:dyDescent="0.25">
      <c r="A533" s="318" t="s">
        <v>727</v>
      </c>
      <c r="B533" s="298">
        <v>17</v>
      </c>
      <c r="C533" s="78">
        <v>25</v>
      </c>
      <c r="D533" s="78" t="s">
        <v>56</v>
      </c>
      <c r="H533" s="78">
        <v>0</v>
      </c>
      <c r="M533" s="78" t="s">
        <v>1</v>
      </c>
      <c r="N533" s="78" t="s">
        <v>260</v>
      </c>
      <c r="O533" s="78">
        <v>25</v>
      </c>
    </row>
    <row r="534" spans="1:15" s="78" customFormat="1" x14ac:dyDescent="0.25">
      <c r="A534" s="318" t="s">
        <v>727</v>
      </c>
      <c r="B534" s="298">
        <v>17</v>
      </c>
      <c r="C534" s="78">
        <v>26</v>
      </c>
      <c r="D534" s="78" t="s">
        <v>56</v>
      </c>
      <c r="H534" s="78">
        <v>0</v>
      </c>
      <c r="M534" s="78" t="s">
        <v>1</v>
      </c>
      <c r="N534" s="78" t="s">
        <v>260</v>
      </c>
      <c r="O534" s="78">
        <v>25</v>
      </c>
    </row>
    <row r="535" spans="1:15" s="78" customFormat="1" x14ac:dyDescent="0.25">
      <c r="A535" s="318" t="s">
        <v>727</v>
      </c>
      <c r="B535" s="298">
        <v>17</v>
      </c>
      <c r="C535" s="78">
        <v>27</v>
      </c>
      <c r="D535" s="78" t="s">
        <v>56</v>
      </c>
      <c r="H535" s="78">
        <v>0</v>
      </c>
      <c r="M535" s="78" t="s">
        <v>1</v>
      </c>
      <c r="N535" s="78" t="s">
        <v>260</v>
      </c>
      <c r="O535" s="78">
        <v>25</v>
      </c>
    </row>
    <row r="536" spans="1:15" s="78" customFormat="1" ht="15" customHeight="1" x14ac:dyDescent="0.25">
      <c r="A536" s="318" t="s">
        <v>727</v>
      </c>
      <c r="B536" s="298">
        <v>17</v>
      </c>
      <c r="C536" s="78">
        <v>1</v>
      </c>
      <c r="D536" s="78">
        <v>3</v>
      </c>
      <c r="H536" s="78">
        <v>1</v>
      </c>
      <c r="I536" s="78">
        <v>10</v>
      </c>
      <c r="J536" s="78">
        <v>39</v>
      </c>
      <c r="K536" s="78" t="e">
        <v>#N/A</v>
      </c>
      <c r="L536" s="78" t="e">
        <v>#N/A</v>
      </c>
      <c r="M536" s="78" t="s">
        <v>1</v>
      </c>
      <c r="N536" s="78" t="s">
        <v>260</v>
      </c>
      <c r="O536" s="78">
        <v>25</v>
      </c>
    </row>
    <row r="537" spans="1:15" s="78" customFormat="1" x14ac:dyDescent="0.25">
      <c r="A537" s="318" t="s">
        <v>727</v>
      </c>
      <c r="B537" s="298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260</v>
      </c>
      <c r="O537" s="78">
        <v>25</v>
      </c>
    </row>
    <row r="538" spans="1:15" s="78" customFormat="1" x14ac:dyDescent="0.25">
      <c r="A538" s="318" t="s">
        <v>727</v>
      </c>
      <c r="B538" s="298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260</v>
      </c>
      <c r="O538" s="78">
        <v>25</v>
      </c>
    </row>
    <row r="539" spans="1:15" s="78" customFormat="1" x14ac:dyDescent="0.25">
      <c r="A539" s="318" t="s">
        <v>727</v>
      </c>
      <c r="B539" s="298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260</v>
      </c>
      <c r="O539" s="78">
        <v>25</v>
      </c>
    </row>
    <row r="540" spans="1:15" s="78" customFormat="1" x14ac:dyDescent="0.25">
      <c r="A540" s="318" t="s">
        <v>727</v>
      </c>
      <c r="B540" s="298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260</v>
      </c>
      <c r="O540" s="78">
        <v>25</v>
      </c>
    </row>
    <row r="541" spans="1:15" s="78" customFormat="1" x14ac:dyDescent="0.25">
      <c r="A541" s="318" t="s">
        <v>727</v>
      </c>
      <c r="B541" s="298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260</v>
      </c>
      <c r="O541" s="78">
        <v>25</v>
      </c>
    </row>
    <row r="542" spans="1:15" s="78" customFormat="1" x14ac:dyDescent="0.25">
      <c r="A542" s="318" t="s">
        <v>727</v>
      </c>
      <c r="B542" s="298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260</v>
      </c>
      <c r="O542" s="78">
        <v>25</v>
      </c>
    </row>
    <row r="543" spans="1:15" s="78" customFormat="1" x14ac:dyDescent="0.25">
      <c r="A543" s="318" t="s">
        <v>727</v>
      </c>
      <c r="B543" s="298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260</v>
      </c>
      <c r="O543" s="78">
        <v>25</v>
      </c>
    </row>
    <row r="544" spans="1:15" s="78" customFormat="1" x14ac:dyDescent="0.25">
      <c r="A544" s="318" t="s">
        <v>727</v>
      </c>
      <c r="B544" s="298">
        <v>17</v>
      </c>
      <c r="C544" s="78">
        <v>9</v>
      </c>
      <c r="D544" s="78">
        <v>3</v>
      </c>
      <c r="H544" s="78">
        <v>0</v>
      </c>
      <c r="M544" s="78" t="s">
        <v>1</v>
      </c>
      <c r="N544" s="78" t="s">
        <v>260</v>
      </c>
      <c r="O544" s="78">
        <v>25</v>
      </c>
    </row>
    <row r="545" spans="1:15" s="78" customFormat="1" x14ac:dyDescent="0.25">
      <c r="A545" s="318" t="s">
        <v>727</v>
      </c>
      <c r="B545" s="298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260</v>
      </c>
      <c r="O545" s="78">
        <v>25</v>
      </c>
    </row>
    <row r="546" spans="1:15" s="78" customFormat="1" x14ac:dyDescent="0.25">
      <c r="A546" s="318" t="s">
        <v>727</v>
      </c>
      <c r="B546" s="298">
        <v>17</v>
      </c>
      <c r="C546" s="78">
        <v>11</v>
      </c>
      <c r="D546" s="78">
        <v>3</v>
      </c>
      <c r="H546" s="78">
        <v>0</v>
      </c>
      <c r="M546" s="78" t="s">
        <v>1</v>
      </c>
      <c r="N546" s="78" t="s">
        <v>260</v>
      </c>
      <c r="O546" s="78">
        <v>25</v>
      </c>
    </row>
    <row r="547" spans="1:15" s="78" customFormat="1" x14ac:dyDescent="0.25">
      <c r="A547" s="318" t="s">
        <v>727</v>
      </c>
      <c r="B547" s="298">
        <v>17</v>
      </c>
      <c r="C547" s="78">
        <v>12</v>
      </c>
      <c r="D547" s="78">
        <v>4</v>
      </c>
      <c r="H547" s="78">
        <v>1</v>
      </c>
      <c r="I547" s="78">
        <v>11</v>
      </c>
      <c r="J547" s="78">
        <v>31</v>
      </c>
      <c r="K547" s="78" t="e">
        <v>#N/A</v>
      </c>
      <c r="L547" s="78" t="e">
        <v>#N/A</v>
      </c>
      <c r="M547" s="78" t="s">
        <v>1</v>
      </c>
      <c r="N547" s="78" t="s">
        <v>260</v>
      </c>
      <c r="O547" s="78">
        <v>25</v>
      </c>
    </row>
    <row r="548" spans="1:15" s="78" customFormat="1" x14ac:dyDescent="0.25">
      <c r="A548" s="318" t="s">
        <v>727</v>
      </c>
      <c r="B548" s="298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260</v>
      </c>
      <c r="O548" s="78">
        <v>25</v>
      </c>
    </row>
    <row r="549" spans="1:15" s="78" customFormat="1" x14ac:dyDescent="0.25">
      <c r="A549" s="318" t="s">
        <v>727</v>
      </c>
      <c r="B549" s="298">
        <v>17</v>
      </c>
      <c r="C549" s="78">
        <v>14</v>
      </c>
      <c r="D549" s="78">
        <v>3</v>
      </c>
      <c r="H549" s="78">
        <v>2</v>
      </c>
      <c r="M549" s="78" t="s">
        <v>1</v>
      </c>
      <c r="N549" s="78" t="s">
        <v>260</v>
      </c>
      <c r="O549" s="78">
        <v>25</v>
      </c>
    </row>
    <row r="550" spans="1:15" s="78" customFormat="1" x14ac:dyDescent="0.25">
      <c r="A550" s="318" t="s">
        <v>727</v>
      </c>
      <c r="B550" s="298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260</v>
      </c>
      <c r="O550" s="78">
        <v>25</v>
      </c>
    </row>
    <row r="551" spans="1:15" s="78" customFormat="1" x14ac:dyDescent="0.25">
      <c r="A551" s="318" t="s">
        <v>727</v>
      </c>
      <c r="B551" s="298">
        <v>17</v>
      </c>
      <c r="C551" s="78">
        <v>16</v>
      </c>
      <c r="D551" s="78">
        <v>3</v>
      </c>
      <c r="H551" s="78">
        <v>0</v>
      </c>
      <c r="M551" s="78" t="s">
        <v>1</v>
      </c>
      <c r="N551" s="78" t="s">
        <v>260</v>
      </c>
      <c r="O551" s="78">
        <v>25</v>
      </c>
    </row>
    <row r="552" spans="1:15" s="78" customFormat="1" x14ac:dyDescent="0.25">
      <c r="A552" s="318" t="s">
        <v>727</v>
      </c>
      <c r="B552" s="298">
        <v>17</v>
      </c>
      <c r="C552" s="78">
        <v>17</v>
      </c>
      <c r="D552" s="78">
        <v>4</v>
      </c>
      <c r="H552" s="78">
        <v>1</v>
      </c>
      <c r="I552" s="78">
        <v>11</v>
      </c>
      <c r="J552" s="78">
        <v>55</v>
      </c>
      <c r="K552" s="78" t="e">
        <v>#N/A</v>
      </c>
      <c r="L552" s="78" t="e">
        <v>#N/A</v>
      </c>
      <c r="M552" s="78" t="s">
        <v>1</v>
      </c>
      <c r="N552" s="78" t="s">
        <v>260</v>
      </c>
      <c r="O552" s="78">
        <v>25</v>
      </c>
    </row>
    <row r="553" spans="1:15" s="78" customFormat="1" x14ac:dyDescent="0.25">
      <c r="A553" s="318" t="s">
        <v>727</v>
      </c>
      <c r="B553" s="298">
        <v>17</v>
      </c>
      <c r="C553" s="78">
        <v>18</v>
      </c>
      <c r="D553" s="78">
        <v>3</v>
      </c>
      <c r="H553" s="78">
        <v>1</v>
      </c>
      <c r="I553" s="78">
        <v>10</v>
      </c>
      <c r="J553" s="78">
        <v>18</v>
      </c>
      <c r="K553" s="78" t="e">
        <v>#N/A</v>
      </c>
      <c r="L553" s="78" t="e">
        <v>#N/A</v>
      </c>
      <c r="M553" s="78" t="s">
        <v>1</v>
      </c>
      <c r="N553" s="78" t="s">
        <v>260</v>
      </c>
      <c r="O553" s="78">
        <v>25</v>
      </c>
    </row>
    <row r="554" spans="1:15" s="78" customFormat="1" x14ac:dyDescent="0.25">
      <c r="A554" s="318" t="s">
        <v>727</v>
      </c>
      <c r="B554" s="298">
        <v>17</v>
      </c>
      <c r="C554" s="78">
        <v>19</v>
      </c>
      <c r="D554" s="78">
        <v>3</v>
      </c>
      <c r="H554" s="78">
        <v>0</v>
      </c>
      <c r="M554" s="78" t="s">
        <v>1</v>
      </c>
      <c r="N554" s="78" t="s">
        <v>260</v>
      </c>
      <c r="O554" s="78">
        <v>25</v>
      </c>
    </row>
    <row r="555" spans="1:15" s="78" customFormat="1" x14ac:dyDescent="0.25">
      <c r="A555" s="318" t="s">
        <v>727</v>
      </c>
      <c r="B555" s="298">
        <v>17</v>
      </c>
      <c r="C555" s="78">
        <v>20</v>
      </c>
      <c r="D555" s="78" t="s">
        <v>56</v>
      </c>
      <c r="H555" s="78">
        <v>0</v>
      </c>
      <c r="M555" s="78" t="s">
        <v>1</v>
      </c>
      <c r="N555" s="78" t="s">
        <v>260</v>
      </c>
      <c r="O555" s="78">
        <v>25</v>
      </c>
    </row>
    <row r="556" spans="1:15" s="78" customFormat="1" x14ac:dyDescent="0.25">
      <c r="A556" s="318" t="s">
        <v>727</v>
      </c>
      <c r="B556" s="298">
        <v>17</v>
      </c>
      <c r="C556" s="78">
        <v>21</v>
      </c>
      <c r="D556" s="78" t="s">
        <v>56</v>
      </c>
      <c r="H556" s="78">
        <v>0</v>
      </c>
      <c r="M556" s="78" t="s">
        <v>1</v>
      </c>
      <c r="N556" s="78" t="s">
        <v>260</v>
      </c>
      <c r="O556" s="78">
        <v>25</v>
      </c>
    </row>
    <row r="557" spans="1:15" s="78" customFormat="1" x14ac:dyDescent="0.25">
      <c r="A557" s="318" t="s">
        <v>727</v>
      </c>
      <c r="B557" s="298">
        <v>17</v>
      </c>
      <c r="C557" s="78">
        <v>22</v>
      </c>
      <c r="D557" s="78" t="s">
        <v>56</v>
      </c>
      <c r="H557" s="78">
        <v>0</v>
      </c>
      <c r="M557" s="78" t="s">
        <v>1</v>
      </c>
      <c r="N557" s="78" t="s">
        <v>260</v>
      </c>
      <c r="O557" s="78">
        <v>25</v>
      </c>
    </row>
    <row r="558" spans="1:15" s="78" customFormat="1" x14ac:dyDescent="0.25">
      <c r="A558" s="318" t="s">
        <v>727</v>
      </c>
      <c r="B558" s="298">
        <v>17</v>
      </c>
      <c r="C558" s="78">
        <v>23</v>
      </c>
      <c r="D558" s="78" t="s">
        <v>56</v>
      </c>
      <c r="H558" s="78">
        <v>0</v>
      </c>
      <c r="M558" s="78" t="s">
        <v>1</v>
      </c>
      <c r="N558" s="78" t="s">
        <v>260</v>
      </c>
      <c r="O558" s="78">
        <v>25</v>
      </c>
    </row>
    <row r="559" spans="1:15" s="78" customFormat="1" x14ac:dyDescent="0.25">
      <c r="A559" s="318" t="s">
        <v>727</v>
      </c>
      <c r="B559" s="298">
        <v>17</v>
      </c>
      <c r="C559" s="78">
        <v>24</v>
      </c>
      <c r="D559" s="78" t="s">
        <v>56</v>
      </c>
      <c r="H559" s="78">
        <v>0</v>
      </c>
      <c r="M559" s="78" t="s">
        <v>1</v>
      </c>
      <c r="N559" s="78" t="s">
        <v>260</v>
      </c>
      <c r="O559" s="78">
        <v>25</v>
      </c>
    </row>
    <row r="560" spans="1:15" s="78" customFormat="1" x14ac:dyDescent="0.25">
      <c r="A560" s="318" t="s">
        <v>727</v>
      </c>
      <c r="B560" s="298">
        <v>17</v>
      </c>
      <c r="C560" s="78">
        <v>25</v>
      </c>
      <c r="D560" s="78" t="s">
        <v>56</v>
      </c>
      <c r="H560" s="78">
        <v>0</v>
      </c>
      <c r="M560" s="78" t="s">
        <v>1</v>
      </c>
      <c r="N560" s="78" t="s">
        <v>260</v>
      </c>
      <c r="O560" s="78">
        <v>25</v>
      </c>
    </row>
    <row r="561" spans="1:15" s="78" customFormat="1" x14ac:dyDescent="0.25">
      <c r="A561" s="318" t="s">
        <v>727</v>
      </c>
      <c r="B561" s="298">
        <v>17</v>
      </c>
      <c r="C561" s="78">
        <v>26</v>
      </c>
      <c r="D561" s="78" t="s">
        <v>56</v>
      </c>
      <c r="H561" s="78">
        <v>0</v>
      </c>
      <c r="M561" s="78" t="s">
        <v>1</v>
      </c>
      <c r="N561" s="78" t="s">
        <v>260</v>
      </c>
      <c r="O561" s="78">
        <v>25</v>
      </c>
    </row>
    <row r="562" spans="1:15" s="78" customFormat="1" x14ac:dyDescent="0.25">
      <c r="A562" s="318" t="s">
        <v>727</v>
      </c>
      <c r="B562" s="298">
        <v>17</v>
      </c>
      <c r="C562" s="78">
        <v>27</v>
      </c>
      <c r="D562" s="78" t="s">
        <v>56</v>
      </c>
      <c r="H562" s="78">
        <v>0</v>
      </c>
      <c r="M562" s="78" t="s">
        <v>1</v>
      </c>
      <c r="N562" s="78" t="s">
        <v>260</v>
      </c>
      <c r="O562" s="78">
        <v>25</v>
      </c>
    </row>
    <row r="563" spans="1:15" s="78" customFormat="1" ht="15" customHeight="1" x14ac:dyDescent="0.25">
      <c r="A563" s="318" t="s">
        <v>727</v>
      </c>
      <c r="B563" s="298">
        <v>17</v>
      </c>
      <c r="C563" s="78">
        <v>1</v>
      </c>
      <c r="D563" s="78">
        <v>3</v>
      </c>
      <c r="H563" s="78">
        <v>1</v>
      </c>
      <c r="I563" s="78">
        <v>11</v>
      </c>
      <c r="J563" s="78">
        <v>39</v>
      </c>
      <c r="K563" s="78" t="e">
        <v>#N/A</v>
      </c>
      <c r="L563" s="78" t="e">
        <v>#N/A</v>
      </c>
      <c r="M563" s="78" t="s">
        <v>1</v>
      </c>
      <c r="N563" s="78" t="s">
        <v>260</v>
      </c>
      <c r="O563" s="78">
        <v>25</v>
      </c>
    </row>
    <row r="564" spans="1:15" s="78" customFormat="1" x14ac:dyDescent="0.25">
      <c r="A564" s="318" t="s">
        <v>727</v>
      </c>
      <c r="B564" s="298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260</v>
      </c>
      <c r="O564" s="78">
        <v>25</v>
      </c>
    </row>
    <row r="565" spans="1:15" s="78" customFormat="1" x14ac:dyDescent="0.25">
      <c r="A565" s="318" t="s">
        <v>727</v>
      </c>
      <c r="B565" s="298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260</v>
      </c>
      <c r="O565" s="78">
        <v>25</v>
      </c>
    </row>
    <row r="566" spans="1:15" s="78" customFormat="1" x14ac:dyDescent="0.25">
      <c r="A566" s="318" t="s">
        <v>727</v>
      </c>
      <c r="B566" s="298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260</v>
      </c>
      <c r="O566" s="78">
        <v>25</v>
      </c>
    </row>
    <row r="567" spans="1:15" s="78" customFormat="1" x14ac:dyDescent="0.25">
      <c r="A567" s="318" t="s">
        <v>727</v>
      </c>
      <c r="B567" s="298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260</v>
      </c>
      <c r="O567" s="78">
        <v>25</v>
      </c>
    </row>
    <row r="568" spans="1:15" s="78" customFormat="1" x14ac:dyDescent="0.25">
      <c r="A568" s="318" t="s">
        <v>727</v>
      </c>
      <c r="B568" s="298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260</v>
      </c>
      <c r="O568" s="78">
        <v>25</v>
      </c>
    </row>
    <row r="569" spans="1:15" s="78" customFormat="1" x14ac:dyDescent="0.25">
      <c r="A569" s="318" t="s">
        <v>727</v>
      </c>
      <c r="B569" s="298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260</v>
      </c>
      <c r="O569" s="78">
        <v>25</v>
      </c>
    </row>
    <row r="570" spans="1:15" s="78" customFormat="1" x14ac:dyDescent="0.25">
      <c r="A570" s="318" t="s">
        <v>727</v>
      </c>
      <c r="B570" s="298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260</v>
      </c>
      <c r="O570" s="78">
        <v>25</v>
      </c>
    </row>
    <row r="571" spans="1:15" s="78" customFormat="1" x14ac:dyDescent="0.25">
      <c r="A571" s="318" t="s">
        <v>727</v>
      </c>
      <c r="B571" s="298">
        <v>17</v>
      </c>
      <c r="C571" s="78">
        <v>9</v>
      </c>
      <c r="D571" s="78">
        <v>3</v>
      </c>
      <c r="H571" s="78">
        <v>0</v>
      </c>
      <c r="M571" s="78" t="s">
        <v>1</v>
      </c>
      <c r="N571" s="78" t="s">
        <v>260</v>
      </c>
      <c r="O571" s="78">
        <v>25</v>
      </c>
    </row>
    <row r="572" spans="1:15" s="78" customFormat="1" x14ac:dyDescent="0.25">
      <c r="A572" s="318" t="s">
        <v>727</v>
      </c>
      <c r="B572" s="298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260</v>
      </c>
      <c r="O572" s="78">
        <v>25</v>
      </c>
    </row>
    <row r="573" spans="1:15" s="78" customFormat="1" x14ac:dyDescent="0.25">
      <c r="A573" s="318" t="s">
        <v>727</v>
      </c>
      <c r="B573" s="298">
        <v>17</v>
      </c>
      <c r="C573" s="78">
        <v>11</v>
      </c>
      <c r="D573" s="78">
        <v>3</v>
      </c>
      <c r="H573" s="78">
        <v>0</v>
      </c>
      <c r="M573" s="78" t="s">
        <v>1</v>
      </c>
      <c r="N573" s="78" t="s">
        <v>260</v>
      </c>
      <c r="O573" s="78">
        <v>25</v>
      </c>
    </row>
    <row r="574" spans="1:15" s="78" customFormat="1" x14ac:dyDescent="0.25">
      <c r="A574" s="318" t="s">
        <v>727</v>
      </c>
      <c r="B574" s="298">
        <v>17</v>
      </c>
      <c r="C574" s="78">
        <v>12</v>
      </c>
      <c r="D574" s="78">
        <v>4</v>
      </c>
      <c r="H574" s="78">
        <v>1</v>
      </c>
      <c r="I574" s="78">
        <v>12</v>
      </c>
      <c r="J574" s="78">
        <v>31</v>
      </c>
      <c r="K574" s="78" t="e">
        <v>#N/A</v>
      </c>
      <c r="L574" s="78" t="e">
        <v>#N/A</v>
      </c>
      <c r="M574" s="78" t="s">
        <v>1</v>
      </c>
      <c r="N574" s="78" t="s">
        <v>260</v>
      </c>
      <c r="O574" s="78">
        <v>25</v>
      </c>
    </row>
    <row r="575" spans="1:15" s="78" customFormat="1" x14ac:dyDescent="0.25">
      <c r="A575" s="318" t="s">
        <v>727</v>
      </c>
      <c r="B575" s="298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260</v>
      </c>
      <c r="O575" s="78">
        <v>25</v>
      </c>
    </row>
    <row r="576" spans="1:15" s="78" customFormat="1" x14ac:dyDescent="0.25">
      <c r="A576" s="318" t="s">
        <v>727</v>
      </c>
      <c r="B576" s="298">
        <v>17</v>
      </c>
      <c r="C576" s="78">
        <v>14</v>
      </c>
      <c r="D576" s="78">
        <v>3</v>
      </c>
      <c r="H576" s="78">
        <v>2</v>
      </c>
      <c r="M576" s="78" t="s">
        <v>1</v>
      </c>
      <c r="N576" s="78" t="s">
        <v>260</v>
      </c>
      <c r="O576" s="78">
        <v>25</v>
      </c>
    </row>
    <row r="577" spans="1:15" s="78" customFormat="1" x14ac:dyDescent="0.25">
      <c r="A577" s="318" t="s">
        <v>727</v>
      </c>
      <c r="B577" s="298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260</v>
      </c>
      <c r="O577" s="78">
        <v>25</v>
      </c>
    </row>
    <row r="578" spans="1:15" s="78" customFormat="1" x14ac:dyDescent="0.25">
      <c r="A578" s="318" t="s">
        <v>727</v>
      </c>
      <c r="B578" s="298">
        <v>17</v>
      </c>
      <c r="C578" s="78">
        <v>16</v>
      </c>
      <c r="D578" s="78">
        <v>3</v>
      </c>
      <c r="H578" s="78">
        <v>0</v>
      </c>
      <c r="M578" s="78" t="s">
        <v>1</v>
      </c>
      <c r="N578" s="78" t="s">
        <v>260</v>
      </c>
      <c r="O578" s="78">
        <v>25</v>
      </c>
    </row>
    <row r="579" spans="1:15" s="78" customFormat="1" x14ac:dyDescent="0.25">
      <c r="A579" s="318" t="s">
        <v>727</v>
      </c>
      <c r="B579" s="298">
        <v>17</v>
      </c>
      <c r="C579" s="78">
        <v>17</v>
      </c>
      <c r="D579" s="78">
        <v>4</v>
      </c>
      <c r="H579" s="78">
        <v>1</v>
      </c>
      <c r="I579" s="78">
        <v>12</v>
      </c>
      <c r="J579" s="78">
        <v>55</v>
      </c>
      <c r="K579" s="78" t="e">
        <v>#N/A</v>
      </c>
      <c r="L579" s="78" t="e">
        <v>#N/A</v>
      </c>
      <c r="M579" s="78" t="s">
        <v>1</v>
      </c>
      <c r="N579" s="78" t="s">
        <v>260</v>
      </c>
      <c r="O579" s="78">
        <v>25</v>
      </c>
    </row>
    <row r="580" spans="1:15" s="78" customFormat="1" x14ac:dyDescent="0.25">
      <c r="A580" s="318" t="s">
        <v>727</v>
      </c>
      <c r="B580" s="298">
        <v>17</v>
      </c>
      <c r="C580" s="78">
        <v>18</v>
      </c>
      <c r="D580" s="78">
        <v>3</v>
      </c>
      <c r="H580" s="78">
        <v>1</v>
      </c>
      <c r="I580" s="78">
        <v>11</v>
      </c>
      <c r="J580" s="78">
        <v>18</v>
      </c>
      <c r="K580" s="78" t="e">
        <v>#N/A</v>
      </c>
      <c r="L580" s="78" t="e">
        <v>#N/A</v>
      </c>
      <c r="M580" s="78" t="s">
        <v>1</v>
      </c>
      <c r="N580" s="78" t="s">
        <v>260</v>
      </c>
      <c r="O580" s="78">
        <v>25</v>
      </c>
    </row>
    <row r="581" spans="1:15" s="78" customFormat="1" x14ac:dyDescent="0.25">
      <c r="A581" s="318" t="s">
        <v>727</v>
      </c>
      <c r="B581" s="298">
        <v>17</v>
      </c>
      <c r="C581" s="78">
        <v>19</v>
      </c>
      <c r="D581" s="78">
        <v>3</v>
      </c>
      <c r="H581" s="78">
        <v>0</v>
      </c>
      <c r="M581" s="78" t="s">
        <v>1</v>
      </c>
      <c r="N581" s="78" t="s">
        <v>260</v>
      </c>
      <c r="O581" s="78">
        <v>25</v>
      </c>
    </row>
    <row r="582" spans="1:15" s="78" customFormat="1" x14ac:dyDescent="0.25">
      <c r="A582" s="318" t="s">
        <v>727</v>
      </c>
      <c r="B582" s="298">
        <v>17</v>
      </c>
      <c r="C582" s="78">
        <v>20</v>
      </c>
      <c r="D582" s="78" t="s">
        <v>56</v>
      </c>
      <c r="H582" s="78">
        <v>0</v>
      </c>
      <c r="M582" s="78" t="s">
        <v>1</v>
      </c>
      <c r="N582" s="78" t="s">
        <v>260</v>
      </c>
      <c r="O582" s="78">
        <v>25</v>
      </c>
    </row>
    <row r="583" spans="1:15" s="78" customFormat="1" x14ac:dyDescent="0.25">
      <c r="A583" s="318" t="s">
        <v>727</v>
      </c>
      <c r="B583" s="298">
        <v>17</v>
      </c>
      <c r="C583" s="78">
        <v>21</v>
      </c>
      <c r="D583" s="78" t="s">
        <v>56</v>
      </c>
      <c r="H583" s="78">
        <v>0</v>
      </c>
      <c r="M583" s="78" t="s">
        <v>1</v>
      </c>
      <c r="N583" s="78" t="s">
        <v>260</v>
      </c>
      <c r="O583" s="78">
        <v>25</v>
      </c>
    </row>
    <row r="584" spans="1:15" s="78" customFormat="1" x14ac:dyDescent="0.25">
      <c r="A584" s="318" t="s">
        <v>727</v>
      </c>
      <c r="B584" s="298">
        <v>17</v>
      </c>
      <c r="C584" s="78">
        <v>22</v>
      </c>
      <c r="D584" s="78" t="s">
        <v>56</v>
      </c>
      <c r="H584" s="78">
        <v>0</v>
      </c>
      <c r="M584" s="78" t="s">
        <v>1</v>
      </c>
      <c r="N584" s="78" t="s">
        <v>260</v>
      </c>
      <c r="O584" s="78">
        <v>25</v>
      </c>
    </row>
    <row r="585" spans="1:15" s="78" customFormat="1" x14ac:dyDescent="0.25">
      <c r="A585" s="318" t="s">
        <v>727</v>
      </c>
      <c r="B585" s="298">
        <v>17</v>
      </c>
      <c r="C585" s="78">
        <v>23</v>
      </c>
      <c r="D585" s="78" t="s">
        <v>56</v>
      </c>
      <c r="H585" s="78">
        <v>0</v>
      </c>
      <c r="M585" s="78" t="s">
        <v>1</v>
      </c>
      <c r="N585" s="78" t="s">
        <v>260</v>
      </c>
      <c r="O585" s="78">
        <v>25</v>
      </c>
    </row>
    <row r="586" spans="1:15" s="78" customFormat="1" x14ac:dyDescent="0.25">
      <c r="A586" s="318" t="s">
        <v>727</v>
      </c>
      <c r="B586" s="298">
        <v>17</v>
      </c>
      <c r="C586" s="78">
        <v>24</v>
      </c>
      <c r="D586" s="78" t="s">
        <v>56</v>
      </c>
      <c r="H586" s="78">
        <v>0</v>
      </c>
      <c r="M586" s="78" t="s">
        <v>1</v>
      </c>
      <c r="N586" s="78" t="s">
        <v>260</v>
      </c>
      <c r="O586" s="78">
        <v>25</v>
      </c>
    </row>
    <row r="587" spans="1:15" s="78" customFormat="1" x14ac:dyDescent="0.25">
      <c r="A587" s="318" t="s">
        <v>727</v>
      </c>
      <c r="B587" s="298">
        <v>17</v>
      </c>
      <c r="C587" s="78">
        <v>25</v>
      </c>
      <c r="D587" s="78" t="s">
        <v>56</v>
      </c>
      <c r="H587" s="78">
        <v>0</v>
      </c>
      <c r="M587" s="78" t="s">
        <v>1</v>
      </c>
      <c r="N587" s="78" t="s">
        <v>260</v>
      </c>
      <c r="O587" s="78">
        <v>25</v>
      </c>
    </row>
    <row r="588" spans="1:15" s="78" customFormat="1" x14ac:dyDescent="0.25">
      <c r="A588" s="318" t="s">
        <v>727</v>
      </c>
      <c r="B588" s="298">
        <v>17</v>
      </c>
      <c r="C588" s="78">
        <v>26</v>
      </c>
      <c r="D588" s="78" t="s">
        <v>56</v>
      </c>
      <c r="H588" s="78">
        <v>0</v>
      </c>
      <c r="M588" s="78" t="s">
        <v>1</v>
      </c>
      <c r="N588" s="78" t="s">
        <v>260</v>
      </c>
      <c r="O588" s="78">
        <v>25</v>
      </c>
    </row>
    <row r="589" spans="1:15" s="78" customFormat="1" x14ac:dyDescent="0.25">
      <c r="A589" s="318" t="s">
        <v>727</v>
      </c>
      <c r="B589" s="298">
        <v>17</v>
      </c>
      <c r="C589" s="78">
        <v>27</v>
      </c>
      <c r="D589" s="78" t="s">
        <v>56</v>
      </c>
      <c r="H589" s="78">
        <v>0</v>
      </c>
      <c r="M589" s="78" t="s">
        <v>1</v>
      </c>
      <c r="N589" s="78" t="s">
        <v>260</v>
      </c>
      <c r="O589" s="78">
        <v>25</v>
      </c>
    </row>
    <row r="590" spans="1:15" s="78" customFormat="1" ht="15" customHeight="1" x14ac:dyDescent="0.25">
      <c r="A590" s="318" t="s">
        <v>727</v>
      </c>
      <c r="B590" s="298">
        <v>17</v>
      </c>
      <c r="C590" s="78">
        <v>1</v>
      </c>
      <c r="D590" s="78">
        <v>3</v>
      </c>
      <c r="H590" s="78">
        <v>1</v>
      </c>
      <c r="I590" s="78">
        <v>12</v>
      </c>
      <c r="J590" s="78">
        <v>39</v>
      </c>
      <c r="K590" s="78" t="e">
        <v>#N/A</v>
      </c>
      <c r="L590" s="78" t="e">
        <v>#N/A</v>
      </c>
      <c r="M590" s="78" t="s">
        <v>1</v>
      </c>
      <c r="N590" s="78" t="s">
        <v>260</v>
      </c>
      <c r="O590" s="78">
        <v>25</v>
      </c>
    </row>
    <row r="591" spans="1:15" s="78" customFormat="1" x14ac:dyDescent="0.25">
      <c r="A591" s="318" t="s">
        <v>727</v>
      </c>
      <c r="B591" s="298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260</v>
      </c>
      <c r="O591" s="78">
        <v>25</v>
      </c>
    </row>
    <row r="592" spans="1:15" s="78" customFormat="1" x14ac:dyDescent="0.25">
      <c r="A592" s="318" t="s">
        <v>727</v>
      </c>
      <c r="B592" s="298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260</v>
      </c>
      <c r="O592" s="78">
        <v>25</v>
      </c>
    </row>
    <row r="593" spans="1:15" s="78" customFormat="1" x14ac:dyDescent="0.25">
      <c r="A593" s="318" t="s">
        <v>727</v>
      </c>
      <c r="B593" s="298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260</v>
      </c>
      <c r="O593" s="78">
        <v>25</v>
      </c>
    </row>
    <row r="594" spans="1:15" s="78" customFormat="1" x14ac:dyDescent="0.25">
      <c r="A594" s="318" t="s">
        <v>727</v>
      </c>
      <c r="B594" s="298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260</v>
      </c>
      <c r="O594" s="78">
        <v>25</v>
      </c>
    </row>
    <row r="595" spans="1:15" s="78" customFormat="1" x14ac:dyDescent="0.25">
      <c r="A595" s="318" t="s">
        <v>727</v>
      </c>
      <c r="B595" s="298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260</v>
      </c>
      <c r="O595" s="78">
        <v>25</v>
      </c>
    </row>
    <row r="596" spans="1:15" s="78" customFormat="1" x14ac:dyDescent="0.25">
      <c r="A596" s="318" t="s">
        <v>727</v>
      </c>
      <c r="B596" s="298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260</v>
      </c>
      <c r="O596" s="78">
        <v>25</v>
      </c>
    </row>
    <row r="597" spans="1:15" s="78" customFormat="1" x14ac:dyDescent="0.25">
      <c r="A597" s="318" t="s">
        <v>727</v>
      </c>
      <c r="B597" s="298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260</v>
      </c>
      <c r="O597" s="78">
        <v>25</v>
      </c>
    </row>
    <row r="598" spans="1:15" s="78" customFormat="1" x14ac:dyDescent="0.25">
      <c r="A598" s="318" t="s">
        <v>727</v>
      </c>
      <c r="B598" s="298">
        <v>17</v>
      </c>
      <c r="C598" s="78">
        <v>9</v>
      </c>
      <c r="D598" s="78">
        <v>3</v>
      </c>
      <c r="H598" s="78">
        <v>0</v>
      </c>
      <c r="M598" s="78" t="s">
        <v>1</v>
      </c>
      <c r="N598" s="78" t="s">
        <v>260</v>
      </c>
      <c r="O598" s="78">
        <v>25</v>
      </c>
    </row>
    <row r="599" spans="1:15" s="78" customFormat="1" x14ac:dyDescent="0.25">
      <c r="A599" s="318" t="s">
        <v>727</v>
      </c>
      <c r="B599" s="298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260</v>
      </c>
      <c r="O599" s="78">
        <v>25</v>
      </c>
    </row>
    <row r="600" spans="1:15" s="78" customFormat="1" x14ac:dyDescent="0.25">
      <c r="A600" s="318" t="s">
        <v>727</v>
      </c>
      <c r="B600" s="298">
        <v>17</v>
      </c>
      <c r="C600" s="78">
        <v>11</v>
      </c>
      <c r="D600" s="78">
        <v>3</v>
      </c>
      <c r="H600" s="78">
        <v>0</v>
      </c>
      <c r="M600" s="78" t="s">
        <v>1</v>
      </c>
      <c r="N600" s="78" t="s">
        <v>260</v>
      </c>
      <c r="O600" s="78">
        <v>25</v>
      </c>
    </row>
    <row r="601" spans="1:15" s="78" customFormat="1" x14ac:dyDescent="0.25">
      <c r="A601" s="318" t="s">
        <v>727</v>
      </c>
      <c r="B601" s="298">
        <v>17</v>
      </c>
      <c r="C601" s="78">
        <v>12</v>
      </c>
      <c r="D601" s="78">
        <v>4</v>
      </c>
      <c r="H601" s="78">
        <v>1</v>
      </c>
      <c r="I601" s="78">
        <v>13</v>
      </c>
      <c r="J601" s="78">
        <v>31</v>
      </c>
      <c r="K601" s="78" t="e">
        <v>#N/A</v>
      </c>
      <c r="L601" s="78" t="e">
        <v>#N/A</v>
      </c>
      <c r="M601" s="78" t="s">
        <v>1</v>
      </c>
      <c r="N601" s="78" t="s">
        <v>260</v>
      </c>
      <c r="O601" s="78">
        <v>25</v>
      </c>
    </row>
    <row r="602" spans="1:15" s="78" customFormat="1" x14ac:dyDescent="0.25">
      <c r="A602" s="318" t="s">
        <v>727</v>
      </c>
      <c r="B602" s="298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260</v>
      </c>
      <c r="O602" s="78">
        <v>25</v>
      </c>
    </row>
    <row r="603" spans="1:15" s="78" customFormat="1" x14ac:dyDescent="0.25">
      <c r="A603" s="318" t="s">
        <v>727</v>
      </c>
      <c r="B603" s="298">
        <v>17</v>
      </c>
      <c r="C603" s="78">
        <v>14</v>
      </c>
      <c r="D603" s="78">
        <v>3</v>
      </c>
      <c r="H603" s="78">
        <v>2</v>
      </c>
      <c r="M603" s="78" t="s">
        <v>1</v>
      </c>
      <c r="N603" s="78" t="s">
        <v>260</v>
      </c>
      <c r="O603" s="78">
        <v>25</v>
      </c>
    </row>
    <row r="604" spans="1:15" s="78" customFormat="1" x14ac:dyDescent="0.25">
      <c r="A604" s="318" t="s">
        <v>727</v>
      </c>
      <c r="B604" s="298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260</v>
      </c>
      <c r="O604" s="78">
        <v>25</v>
      </c>
    </row>
    <row r="605" spans="1:15" s="78" customFormat="1" x14ac:dyDescent="0.25">
      <c r="A605" s="318" t="s">
        <v>727</v>
      </c>
      <c r="B605" s="298">
        <v>17</v>
      </c>
      <c r="C605" s="78">
        <v>16</v>
      </c>
      <c r="D605" s="78">
        <v>3</v>
      </c>
      <c r="H605" s="78">
        <v>0</v>
      </c>
      <c r="M605" s="78" t="s">
        <v>1</v>
      </c>
      <c r="N605" s="78" t="s">
        <v>260</v>
      </c>
      <c r="O605" s="78">
        <v>25</v>
      </c>
    </row>
    <row r="606" spans="1:15" s="78" customFormat="1" x14ac:dyDescent="0.25">
      <c r="A606" s="318" t="s">
        <v>727</v>
      </c>
      <c r="B606" s="298">
        <v>17</v>
      </c>
      <c r="C606" s="78">
        <v>17</v>
      </c>
      <c r="D606" s="78">
        <v>4</v>
      </c>
      <c r="H606" s="78">
        <v>1</v>
      </c>
      <c r="I606" s="78">
        <v>13</v>
      </c>
      <c r="J606" s="78">
        <v>55</v>
      </c>
      <c r="K606" s="78" t="e">
        <v>#N/A</v>
      </c>
      <c r="L606" s="78" t="e">
        <v>#N/A</v>
      </c>
      <c r="M606" s="78" t="s">
        <v>1</v>
      </c>
      <c r="N606" s="78" t="s">
        <v>260</v>
      </c>
      <c r="O606" s="78">
        <v>25</v>
      </c>
    </row>
    <row r="607" spans="1:15" s="78" customFormat="1" x14ac:dyDescent="0.25">
      <c r="A607" s="318" t="s">
        <v>727</v>
      </c>
      <c r="B607" s="298">
        <v>17</v>
      </c>
      <c r="C607" s="78">
        <v>18</v>
      </c>
      <c r="D607" s="78">
        <v>3</v>
      </c>
      <c r="H607" s="78">
        <v>1</v>
      </c>
      <c r="I607" s="78">
        <v>12</v>
      </c>
      <c r="J607" s="78">
        <v>18</v>
      </c>
      <c r="K607" s="78" t="e">
        <v>#N/A</v>
      </c>
      <c r="L607" s="78" t="e">
        <v>#N/A</v>
      </c>
      <c r="M607" s="78" t="s">
        <v>1</v>
      </c>
      <c r="N607" s="78" t="s">
        <v>260</v>
      </c>
      <c r="O607" s="78">
        <v>25</v>
      </c>
    </row>
    <row r="608" spans="1:15" s="78" customFormat="1" x14ac:dyDescent="0.25">
      <c r="A608" s="318" t="s">
        <v>727</v>
      </c>
      <c r="B608" s="298">
        <v>17</v>
      </c>
      <c r="C608" s="78">
        <v>19</v>
      </c>
      <c r="D608" s="78">
        <v>3</v>
      </c>
      <c r="H608" s="78">
        <v>0</v>
      </c>
      <c r="M608" s="78" t="s">
        <v>1</v>
      </c>
      <c r="N608" s="78" t="s">
        <v>260</v>
      </c>
      <c r="O608" s="78">
        <v>25</v>
      </c>
    </row>
    <row r="609" spans="1:15" s="78" customFormat="1" x14ac:dyDescent="0.25">
      <c r="A609" s="318" t="s">
        <v>727</v>
      </c>
      <c r="B609" s="298">
        <v>17</v>
      </c>
      <c r="C609" s="78">
        <v>20</v>
      </c>
      <c r="D609" s="78" t="s">
        <v>56</v>
      </c>
      <c r="H609" s="78">
        <v>0</v>
      </c>
      <c r="M609" s="78" t="s">
        <v>1</v>
      </c>
      <c r="N609" s="78" t="s">
        <v>260</v>
      </c>
      <c r="O609" s="78">
        <v>25</v>
      </c>
    </row>
    <row r="610" spans="1:15" s="78" customFormat="1" x14ac:dyDescent="0.25">
      <c r="A610" s="318" t="s">
        <v>727</v>
      </c>
      <c r="B610" s="298">
        <v>17</v>
      </c>
      <c r="C610" s="78">
        <v>21</v>
      </c>
      <c r="D610" s="78" t="s">
        <v>56</v>
      </c>
      <c r="H610" s="78">
        <v>0</v>
      </c>
      <c r="M610" s="78" t="s">
        <v>1</v>
      </c>
      <c r="N610" s="78" t="s">
        <v>260</v>
      </c>
      <c r="O610" s="78">
        <v>25</v>
      </c>
    </row>
    <row r="611" spans="1:15" s="78" customFormat="1" x14ac:dyDescent="0.25">
      <c r="A611" s="318" t="s">
        <v>727</v>
      </c>
      <c r="B611" s="298">
        <v>17</v>
      </c>
      <c r="C611" s="78">
        <v>22</v>
      </c>
      <c r="D611" s="78" t="s">
        <v>56</v>
      </c>
      <c r="H611" s="78">
        <v>0</v>
      </c>
      <c r="M611" s="78" t="s">
        <v>1</v>
      </c>
      <c r="N611" s="78" t="s">
        <v>260</v>
      </c>
      <c r="O611" s="78">
        <v>25</v>
      </c>
    </row>
    <row r="612" spans="1:15" s="78" customFormat="1" x14ac:dyDescent="0.25">
      <c r="A612" s="318" t="s">
        <v>727</v>
      </c>
      <c r="B612" s="298">
        <v>17</v>
      </c>
      <c r="C612" s="78">
        <v>23</v>
      </c>
      <c r="D612" s="78" t="s">
        <v>56</v>
      </c>
      <c r="H612" s="78">
        <v>0</v>
      </c>
      <c r="M612" s="78" t="s">
        <v>1</v>
      </c>
      <c r="N612" s="78" t="s">
        <v>260</v>
      </c>
      <c r="O612" s="78">
        <v>25</v>
      </c>
    </row>
    <row r="613" spans="1:15" s="78" customFormat="1" x14ac:dyDescent="0.25">
      <c r="A613" s="318" t="s">
        <v>727</v>
      </c>
      <c r="B613" s="298">
        <v>17</v>
      </c>
      <c r="C613" s="78">
        <v>24</v>
      </c>
      <c r="D613" s="78" t="s">
        <v>56</v>
      </c>
      <c r="H613" s="78">
        <v>0</v>
      </c>
      <c r="M613" s="78" t="s">
        <v>1</v>
      </c>
      <c r="N613" s="78" t="s">
        <v>260</v>
      </c>
      <c r="O613" s="78">
        <v>25</v>
      </c>
    </row>
    <row r="614" spans="1:15" s="78" customFormat="1" x14ac:dyDescent="0.25">
      <c r="A614" s="318" t="s">
        <v>727</v>
      </c>
      <c r="B614" s="298">
        <v>17</v>
      </c>
      <c r="C614" s="78">
        <v>25</v>
      </c>
      <c r="D614" s="78" t="s">
        <v>56</v>
      </c>
      <c r="H614" s="78">
        <v>0</v>
      </c>
      <c r="M614" s="78" t="s">
        <v>1</v>
      </c>
      <c r="N614" s="78" t="s">
        <v>260</v>
      </c>
      <c r="O614" s="78">
        <v>25</v>
      </c>
    </row>
    <row r="615" spans="1:15" s="78" customFormat="1" x14ac:dyDescent="0.25">
      <c r="A615" s="318" t="s">
        <v>727</v>
      </c>
      <c r="B615" s="298">
        <v>17</v>
      </c>
      <c r="C615" s="78">
        <v>26</v>
      </c>
      <c r="D615" s="78" t="s">
        <v>56</v>
      </c>
      <c r="H615" s="78">
        <v>0</v>
      </c>
      <c r="M615" s="78" t="s">
        <v>1</v>
      </c>
      <c r="N615" s="78" t="s">
        <v>260</v>
      </c>
      <c r="O615" s="78">
        <v>25</v>
      </c>
    </row>
    <row r="616" spans="1:15" s="78" customFormat="1" x14ac:dyDescent="0.25">
      <c r="A616" s="318" t="s">
        <v>727</v>
      </c>
      <c r="B616" s="298">
        <v>17</v>
      </c>
      <c r="C616" s="78">
        <v>27</v>
      </c>
      <c r="D616" s="78" t="s">
        <v>56</v>
      </c>
      <c r="H616" s="78">
        <v>0</v>
      </c>
      <c r="M616" s="78" t="s">
        <v>1</v>
      </c>
      <c r="N616" s="78" t="s">
        <v>260</v>
      </c>
      <c r="O616" s="78">
        <v>25</v>
      </c>
    </row>
    <row r="617" spans="1:15" s="78" customFormat="1" ht="15" customHeight="1" x14ac:dyDescent="0.25">
      <c r="A617" s="318" t="s">
        <v>727</v>
      </c>
      <c r="B617" s="298">
        <v>17</v>
      </c>
      <c r="C617" s="78">
        <v>1</v>
      </c>
      <c r="D617" s="78">
        <v>3</v>
      </c>
      <c r="H617" s="78">
        <v>1</v>
      </c>
      <c r="I617" s="78">
        <v>13</v>
      </c>
      <c r="J617" s="78">
        <v>39</v>
      </c>
      <c r="K617" s="78" t="e">
        <v>#N/A</v>
      </c>
      <c r="L617" s="78" t="e">
        <v>#N/A</v>
      </c>
      <c r="M617" s="78" t="s">
        <v>1</v>
      </c>
      <c r="N617" s="78" t="s">
        <v>260</v>
      </c>
      <c r="O617" s="78">
        <v>25</v>
      </c>
    </row>
    <row r="618" spans="1:15" s="78" customFormat="1" x14ac:dyDescent="0.25">
      <c r="A618" s="318" t="s">
        <v>727</v>
      </c>
      <c r="B618" s="298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260</v>
      </c>
      <c r="O618" s="78">
        <v>25</v>
      </c>
    </row>
    <row r="619" spans="1:15" s="78" customFormat="1" x14ac:dyDescent="0.25">
      <c r="A619" s="318" t="s">
        <v>727</v>
      </c>
      <c r="B619" s="298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260</v>
      </c>
      <c r="O619" s="78">
        <v>25</v>
      </c>
    </row>
    <row r="620" spans="1:15" s="78" customFormat="1" x14ac:dyDescent="0.25">
      <c r="A620" s="318" t="s">
        <v>727</v>
      </c>
      <c r="B620" s="298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260</v>
      </c>
      <c r="O620" s="78">
        <v>25</v>
      </c>
    </row>
    <row r="621" spans="1:15" s="78" customFormat="1" x14ac:dyDescent="0.25">
      <c r="A621" s="318" t="s">
        <v>727</v>
      </c>
      <c r="B621" s="298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260</v>
      </c>
      <c r="O621" s="78">
        <v>25</v>
      </c>
    </row>
    <row r="622" spans="1:15" s="78" customFormat="1" x14ac:dyDescent="0.25">
      <c r="A622" s="318" t="s">
        <v>727</v>
      </c>
      <c r="B622" s="298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260</v>
      </c>
      <c r="O622" s="78">
        <v>25</v>
      </c>
    </row>
    <row r="623" spans="1:15" s="78" customFormat="1" x14ac:dyDescent="0.25">
      <c r="A623" s="318" t="s">
        <v>727</v>
      </c>
      <c r="B623" s="298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260</v>
      </c>
      <c r="O623" s="78">
        <v>25</v>
      </c>
    </row>
    <row r="624" spans="1:15" s="78" customFormat="1" x14ac:dyDescent="0.25">
      <c r="A624" s="318" t="s">
        <v>727</v>
      </c>
      <c r="B624" s="298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260</v>
      </c>
      <c r="O624" s="78">
        <v>25</v>
      </c>
    </row>
    <row r="625" spans="1:15" s="78" customFormat="1" x14ac:dyDescent="0.25">
      <c r="A625" s="318" t="s">
        <v>727</v>
      </c>
      <c r="B625" s="298">
        <v>17</v>
      </c>
      <c r="C625" s="78">
        <v>9</v>
      </c>
      <c r="D625" s="78">
        <v>3</v>
      </c>
      <c r="H625" s="78">
        <v>0</v>
      </c>
      <c r="M625" s="78" t="s">
        <v>1</v>
      </c>
      <c r="N625" s="78" t="s">
        <v>260</v>
      </c>
      <c r="O625" s="78">
        <v>25</v>
      </c>
    </row>
    <row r="626" spans="1:15" s="78" customFormat="1" x14ac:dyDescent="0.25">
      <c r="A626" s="318" t="s">
        <v>727</v>
      </c>
      <c r="B626" s="298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260</v>
      </c>
      <c r="O626" s="78">
        <v>25</v>
      </c>
    </row>
    <row r="627" spans="1:15" s="78" customFormat="1" x14ac:dyDescent="0.25">
      <c r="A627" s="318" t="s">
        <v>727</v>
      </c>
      <c r="B627" s="298">
        <v>17</v>
      </c>
      <c r="C627" s="78">
        <v>11</v>
      </c>
      <c r="D627" s="78">
        <v>3</v>
      </c>
      <c r="H627" s="78">
        <v>0</v>
      </c>
      <c r="M627" s="78" t="s">
        <v>1</v>
      </c>
      <c r="N627" s="78" t="s">
        <v>260</v>
      </c>
      <c r="O627" s="78">
        <v>25</v>
      </c>
    </row>
    <row r="628" spans="1:15" s="78" customFormat="1" x14ac:dyDescent="0.25">
      <c r="A628" s="318" t="s">
        <v>727</v>
      </c>
      <c r="B628" s="298">
        <v>17</v>
      </c>
      <c r="C628" s="78">
        <v>12</v>
      </c>
      <c r="D628" s="78">
        <v>4</v>
      </c>
      <c r="H628" s="78">
        <v>1</v>
      </c>
      <c r="I628" s="78">
        <v>14</v>
      </c>
      <c r="J628" s="78">
        <v>31</v>
      </c>
      <c r="K628" s="78" t="e">
        <v>#N/A</v>
      </c>
      <c r="L628" s="78" t="e">
        <v>#N/A</v>
      </c>
      <c r="M628" s="78" t="s">
        <v>1</v>
      </c>
      <c r="N628" s="78" t="s">
        <v>260</v>
      </c>
      <c r="O628" s="78">
        <v>25</v>
      </c>
    </row>
    <row r="629" spans="1:15" s="78" customFormat="1" x14ac:dyDescent="0.25">
      <c r="A629" s="318" t="s">
        <v>727</v>
      </c>
      <c r="B629" s="298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260</v>
      </c>
      <c r="O629" s="78">
        <v>25</v>
      </c>
    </row>
    <row r="630" spans="1:15" s="78" customFormat="1" x14ac:dyDescent="0.25">
      <c r="A630" s="318" t="s">
        <v>727</v>
      </c>
      <c r="B630" s="298">
        <v>17</v>
      </c>
      <c r="C630" s="78">
        <v>14</v>
      </c>
      <c r="D630" s="78">
        <v>3</v>
      </c>
      <c r="H630" s="78">
        <v>2</v>
      </c>
      <c r="M630" s="78" t="s">
        <v>1</v>
      </c>
      <c r="N630" s="78" t="s">
        <v>260</v>
      </c>
      <c r="O630" s="78">
        <v>25</v>
      </c>
    </row>
    <row r="631" spans="1:15" s="78" customFormat="1" x14ac:dyDescent="0.25">
      <c r="A631" s="318" t="s">
        <v>727</v>
      </c>
      <c r="B631" s="298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260</v>
      </c>
      <c r="O631" s="78">
        <v>25</v>
      </c>
    </row>
    <row r="632" spans="1:15" s="78" customFormat="1" x14ac:dyDescent="0.25">
      <c r="A632" s="318" t="s">
        <v>727</v>
      </c>
      <c r="B632" s="298">
        <v>17</v>
      </c>
      <c r="C632" s="78">
        <v>16</v>
      </c>
      <c r="D632" s="78">
        <v>3</v>
      </c>
      <c r="H632" s="78">
        <v>0</v>
      </c>
      <c r="M632" s="78" t="s">
        <v>1</v>
      </c>
      <c r="N632" s="78" t="s">
        <v>260</v>
      </c>
      <c r="O632" s="78">
        <v>25</v>
      </c>
    </row>
    <row r="633" spans="1:15" s="78" customFormat="1" x14ac:dyDescent="0.25">
      <c r="A633" s="318" t="s">
        <v>727</v>
      </c>
      <c r="B633" s="298">
        <v>17</v>
      </c>
      <c r="C633" s="78">
        <v>17</v>
      </c>
      <c r="D633" s="78">
        <v>4</v>
      </c>
      <c r="H633" s="78">
        <v>1</v>
      </c>
      <c r="I633" s="78">
        <v>14</v>
      </c>
      <c r="J633" s="78">
        <v>55</v>
      </c>
      <c r="K633" s="78" t="e">
        <v>#N/A</v>
      </c>
      <c r="L633" s="78" t="e">
        <v>#N/A</v>
      </c>
      <c r="M633" s="78" t="s">
        <v>1</v>
      </c>
      <c r="N633" s="78" t="s">
        <v>260</v>
      </c>
      <c r="O633" s="78">
        <v>25</v>
      </c>
    </row>
    <row r="634" spans="1:15" s="78" customFormat="1" x14ac:dyDescent="0.25">
      <c r="A634" s="318" t="s">
        <v>727</v>
      </c>
      <c r="B634" s="298">
        <v>17</v>
      </c>
      <c r="C634" s="78">
        <v>18</v>
      </c>
      <c r="D634" s="78">
        <v>3</v>
      </c>
      <c r="H634" s="78">
        <v>1</v>
      </c>
      <c r="I634" s="78">
        <v>13</v>
      </c>
      <c r="J634" s="78">
        <v>18</v>
      </c>
      <c r="K634" s="78" t="e">
        <v>#N/A</v>
      </c>
      <c r="L634" s="78" t="e">
        <v>#N/A</v>
      </c>
      <c r="M634" s="78" t="s">
        <v>1</v>
      </c>
      <c r="N634" s="78" t="s">
        <v>260</v>
      </c>
      <c r="O634" s="78">
        <v>25</v>
      </c>
    </row>
    <row r="635" spans="1:15" s="78" customFormat="1" x14ac:dyDescent="0.25">
      <c r="A635" s="318" t="s">
        <v>727</v>
      </c>
      <c r="B635" s="298">
        <v>17</v>
      </c>
      <c r="C635" s="78">
        <v>19</v>
      </c>
      <c r="D635" s="78">
        <v>3</v>
      </c>
      <c r="H635" s="78">
        <v>0</v>
      </c>
      <c r="M635" s="78" t="s">
        <v>1</v>
      </c>
      <c r="N635" s="78" t="s">
        <v>260</v>
      </c>
      <c r="O635" s="78">
        <v>25</v>
      </c>
    </row>
    <row r="636" spans="1:15" s="78" customFormat="1" x14ac:dyDescent="0.25">
      <c r="A636" s="318" t="s">
        <v>727</v>
      </c>
      <c r="B636" s="298">
        <v>17</v>
      </c>
      <c r="C636" s="78">
        <v>20</v>
      </c>
      <c r="D636" s="78" t="s">
        <v>56</v>
      </c>
      <c r="H636" s="78">
        <v>0</v>
      </c>
      <c r="M636" s="78" t="s">
        <v>1</v>
      </c>
      <c r="N636" s="78" t="s">
        <v>260</v>
      </c>
      <c r="O636" s="78">
        <v>25</v>
      </c>
    </row>
    <row r="637" spans="1:15" s="78" customFormat="1" x14ac:dyDescent="0.25">
      <c r="A637" s="318" t="s">
        <v>727</v>
      </c>
      <c r="B637" s="298">
        <v>17</v>
      </c>
      <c r="C637" s="78">
        <v>21</v>
      </c>
      <c r="D637" s="78" t="s">
        <v>56</v>
      </c>
      <c r="H637" s="78">
        <v>0</v>
      </c>
      <c r="M637" s="78" t="s">
        <v>1</v>
      </c>
      <c r="N637" s="78" t="s">
        <v>260</v>
      </c>
      <c r="O637" s="78">
        <v>25</v>
      </c>
    </row>
    <row r="638" spans="1:15" s="78" customFormat="1" x14ac:dyDescent="0.25">
      <c r="A638" s="318" t="s">
        <v>727</v>
      </c>
      <c r="B638" s="298">
        <v>17</v>
      </c>
      <c r="C638" s="78">
        <v>22</v>
      </c>
      <c r="D638" s="78" t="s">
        <v>56</v>
      </c>
      <c r="H638" s="78">
        <v>0</v>
      </c>
      <c r="M638" s="78" t="s">
        <v>1</v>
      </c>
      <c r="N638" s="78" t="s">
        <v>260</v>
      </c>
      <c r="O638" s="78">
        <v>25</v>
      </c>
    </row>
    <row r="639" spans="1:15" s="78" customFormat="1" x14ac:dyDescent="0.25">
      <c r="A639" s="318" t="s">
        <v>727</v>
      </c>
      <c r="B639" s="298">
        <v>17</v>
      </c>
      <c r="C639" s="78">
        <v>23</v>
      </c>
      <c r="D639" s="78" t="s">
        <v>56</v>
      </c>
      <c r="H639" s="78">
        <v>0</v>
      </c>
      <c r="M639" s="78" t="s">
        <v>1</v>
      </c>
      <c r="N639" s="78" t="s">
        <v>260</v>
      </c>
      <c r="O639" s="78">
        <v>25</v>
      </c>
    </row>
    <row r="640" spans="1:15" s="78" customFormat="1" x14ac:dyDescent="0.25">
      <c r="A640" s="318" t="s">
        <v>727</v>
      </c>
      <c r="B640" s="298">
        <v>17</v>
      </c>
      <c r="C640" s="78">
        <v>24</v>
      </c>
      <c r="D640" s="78" t="s">
        <v>56</v>
      </c>
      <c r="H640" s="78">
        <v>0</v>
      </c>
      <c r="M640" s="78" t="s">
        <v>1</v>
      </c>
      <c r="N640" s="78" t="s">
        <v>260</v>
      </c>
      <c r="O640" s="78">
        <v>25</v>
      </c>
    </row>
    <row r="641" spans="1:16" s="78" customFormat="1" x14ac:dyDescent="0.25">
      <c r="A641" s="318" t="s">
        <v>727</v>
      </c>
      <c r="B641" s="298">
        <v>17</v>
      </c>
      <c r="C641" s="78">
        <v>25</v>
      </c>
      <c r="D641" s="78" t="s">
        <v>56</v>
      </c>
      <c r="H641" s="78">
        <v>0</v>
      </c>
      <c r="M641" s="78" t="s">
        <v>1</v>
      </c>
      <c r="N641" s="78" t="s">
        <v>260</v>
      </c>
      <c r="O641" s="78">
        <v>25</v>
      </c>
    </row>
    <row r="642" spans="1:16" s="78" customFormat="1" x14ac:dyDescent="0.25">
      <c r="A642" s="318" t="s">
        <v>727</v>
      </c>
      <c r="B642" s="298">
        <v>17</v>
      </c>
      <c r="C642" s="78">
        <v>26</v>
      </c>
      <c r="D642" s="78" t="s">
        <v>56</v>
      </c>
      <c r="H642" s="78">
        <v>0</v>
      </c>
      <c r="M642" s="78" t="s">
        <v>1</v>
      </c>
      <c r="N642" s="78" t="s">
        <v>260</v>
      </c>
      <c r="O642" s="78">
        <v>25</v>
      </c>
    </row>
    <row r="643" spans="1:16" s="78" customFormat="1" x14ac:dyDescent="0.25">
      <c r="A643" s="318" t="s">
        <v>727</v>
      </c>
      <c r="B643" s="298">
        <v>17</v>
      </c>
      <c r="C643" s="78">
        <v>27</v>
      </c>
      <c r="D643" s="78" t="s">
        <v>56</v>
      </c>
      <c r="H643" s="78">
        <v>0</v>
      </c>
      <c r="M643" s="78" t="s">
        <v>1</v>
      </c>
      <c r="N643" s="78" t="s">
        <v>260</v>
      </c>
      <c r="O643" s="78">
        <v>25</v>
      </c>
    </row>
    <row r="644" spans="1:16" s="65" customFormat="1" ht="15" customHeight="1" x14ac:dyDescent="0.25">
      <c r="A644" s="65" t="s">
        <v>736</v>
      </c>
      <c r="B644" s="295"/>
      <c r="C644" s="65">
        <v>1</v>
      </c>
      <c r="D644" s="65">
        <v>3</v>
      </c>
      <c r="E644" s="65">
        <v>4</v>
      </c>
      <c r="F644" s="65">
        <v>11</v>
      </c>
      <c r="G644" s="65">
        <v>15</v>
      </c>
      <c r="H644" s="65">
        <v>0</v>
      </c>
      <c r="K644" s="65" t="s">
        <v>1048</v>
      </c>
      <c r="L644" s="65" t="s">
        <v>1053</v>
      </c>
      <c r="M644" s="65" t="s">
        <v>1</v>
      </c>
      <c r="N644" s="65" t="s">
        <v>260</v>
      </c>
      <c r="O644" s="65">
        <v>25</v>
      </c>
    </row>
    <row r="645" spans="1:16" s="65" customFormat="1" x14ac:dyDescent="0.25">
      <c r="A645" s="65" t="s">
        <v>736</v>
      </c>
      <c r="B645" s="295"/>
      <c r="C645" s="65">
        <v>2</v>
      </c>
      <c r="D645" s="65">
        <v>3</v>
      </c>
      <c r="E645" s="65">
        <v>4</v>
      </c>
      <c r="F645" s="65">
        <v>13</v>
      </c>
      <c r="G645" s="65">
        <v>18</v>
      </c>
      <c r="H645" s="65">
        <v>0</v>
      </c>
      <c r="K645" s="65" t="s">
        <v>1048</v>
      </c>
      <c r="L645" s="65" t="s">
        <v>1054</v>
      </c>
      <c r="M645" s="65" t="s">
        <v>1</v>
      </c>
      <c r="N645" s="65" t="s">
        <v>260</v>
      </c>
      <c r="O645" s="65">
        <v>25</v>
      </c>
    </row>
    <row r="646" spans="1:16" s="65" customFormat="1" x14ac:dyDescent="0.25">
      <c r="A646" s="65" t="s">
        <v>736</v>
      </c>
      <c r="B646" s="295"/>
      <c r="C646" s="65">
        <v>3</v>
      </c>
      <c r="D646" s="65">
        <v>3</v>
      </c>
      <c r="E646" s="65">
        <v>4</v>
      </c>
      <c r="F646" s="65">
        <v>11</v>
      </c>
      <c r="G646" s="65">
        <v>15</v>
      </c>
      <c r="H646" s="65">
        <v>0</v>
      </c>
      <c r="K646" s="65" t="s">
        <v>1048</v>
      </c>
      <c r="L646" s="65" t="s">
        <v>1053</v>
      </c>
      <c r="M646" s="65" t="s">
        <v>1</v>
      </c>
      <c r="N646" s="65" t="s">
        <v>260</v>
      </c>
      <c r="O646" s="65">
        <v>25</v>
      </c>
    </row>
    <row r="647" spans="1:16" s="65" customFormat="1" x14ac:dyDescent="0.25">
      <c r="A647" s="65" t="s">
        <v>736</v>
      </c>
      <c r="B647" s="295"/>
      <c r="C647" s="65">
        <v>4</v>
      </c>
      <c r="D647" s="65">
        <v>3</v>
      </c>
      <c r="E647" s="65">
        <v>3</v>
      </c>
      <c r="F647" s="65">
        <v>9</v>
      </c>
      <c r="G647" s="65">
        <v>13</v>
      </c>
      <c r="H647" s="65">
        <v>0</v>
      </c>
      <c r="K647" s="65" t="s">
        <v>1048</v>
      </c>
      <c r="L647" s="65" t="s">
        <v>1055</v>
      </c>
      <c r="M647" s="65" t="s">
        <v>1</v>
      </c>
      <c r="N647" s="65" t="s">
        <v>260</v>
      </c>
      <c r="O647" s="65">
        <v>25</v>
      </c>
    </row>
    <row r="648" spans="1:16" s="65" customFormat="1" x14ac:dyDescent="0.25">
      <c r="A648" s="65" t="s">
        <v>736</v>
      </c>
      <c r="B648" s="295"/>
      <c r="C648" s="65">
        <v>5</v>
      </c>
      <c r="D648" s="65">
        <v>3</v>
      </c>
      <c r="E648" s="65">
        <v>3</v>
      </c>
      <c r="F648" s="65">
        <v>10</v>
      </c>
      <c r="G648" s="65">
        <v>12</v>
      </c>
      <c r="H648" s="65">
        <v>0</v>
      </c>
      <c r="K648" s="65" t="s">
        <v>1048</v>
      </c>
      <c r="L648" s="65" t="s">
        <v>1056</v>
      </c>
      <c r="M648" s="65" t="s">
        <v>1</v>
      </c>
      <c r="N648" s="65" t="s">
        <v>260</v>
      </c>
      <c r="O648" s="65">
        <v>25</v>
      </c>
    </row>
    <row r="649" spans="1:16" s="65" customFormat="1" x14ac:dyDescent="0.25">
      <c r="A649" s="65" t="s">
        <v>736</v>
      </c>
      <c r="B649" s="295"/>
      <c r="C649" s="65">
        <v>6</v>
      </c>
      <c r="D649" s="65">
        <v>3</v>
      </c>
      <c r="E649" s="65">
        <v>3</v>
      </c>
      <c r="F649" s="65">
        <v>9</v>
      </c>
      <c r="G649" s="65">
        <v>12</v>
      </c>
      <c r="H649" s="65">
        <v>0</v>
      </c>
      <c r="K649" s="65" t="s">
        <v>1048</v>
      </c>
      <c r="L649" s="65" t="s">
        <v>1055</v>
      </c>
      <c r="M649" s="65" t="s">
        <v>1</v>
      </c>
      <c r="N649" s="65" t="s">
        <v>260</v>
      </c>
      <c r="O649" s="65">
        <v>25</v>
      </c>
    </row>
    <row r="650" spans="1:16" s="65" customFormat="1" x14ac:dyDescent="0.25">
      <c r="A650" s="65" t="s">
        <v>736</v>
      </c>
      <c r="B650" s="295"/>
      <c r="C650" s="65">
        <v>7</v>
      </c>
      <c r="D650" s="65">
        <v>3</v>
      </c>
      <c r="E650" s="65">
        <v>3</v>
      </c>
      <c r="F650" s="65">
        <v>9</v>
      </c>
      <c r="G650" s="65">
        <v>14</v>
      </c>
      <c r="H650" s="65">
        <v>0</v>
      </c>
      <c r="K650" s="65" t="s">
        <v>1048</v>
      </c>
      <c r="L650" s="65" t="s">
        <v>1055</v>
      </c>
      <c r="M650" s="65" t="s">
        <v>1</v>
      </c>
      <c r="N650" s="65" t="s">
        <v>260</v>
      </c>
      <c r="O650" s="65">
        <v>25</v>
      </c>
    </row>
    <row r="651" spans="1:16" s="65" customFormat="1" x14ac:dyDescent="0.25">
      <c r="A651" s="65" t="s">
        <v>736</v>
      </c>
      <c r="B651" s="295"/>
      <c r="C651" s="65">
        <v>8</v>
      </c>
      <c r="D651" s="65">
        <v>3</v>
      </c>
      <c r="E651" s="65">
        <v>3</v>
      </c>
      <c r="F651" s="65">
        <v>8</v>
      </c>
      <c r="G651" s="65">
        <v>14</v>
      </c>
      <c r="H651" s="65">
        <v>2</v>
      </c>
      <c r="K651" s="65" t="s">
        <v>1050</v>
      </c>
      <c r="L651" s="65" t="s">
        <v>738</v>
      </c>
      <c r="M651" s="65" t="s">
        <v>1</v>
      </c>
      <c r="N651" s="65" t="s">
        <v>260</v>
      </c>
      <c r="O651" s="65">
        <v>26</v>
      </c>
      <c r="P651" s="65" t="s">
        <v>737</v>
      </c>
    </row>
    <row r="652" spans="1:16" s="65" customFormat="1" x14ac:dyDescent="0.25">
      <c r="A652" s="65" t="s">
        <v>736</v>
      </c>
      <c r="B652" s="295"/>
      <c r="C652" s="65">
        <v>9</v>
      </c>
      <c r="D652" s="65">
        <v>3</v>
      </c>
      <c r="E652" s="65">
        <v>3</v>
      </c>
      <c r="F652" s="65">
        <v>9</v>
      </c>
      <c r="G652" s="65">
        <v>12</v>
      </c>
      <c r="H652" s="65">
        <v>0</v>
      </c>
      <c r="K652" s="65" t="s">
        <v>1048</v>
      </c>
      <c r="L652" s="65" t="s">
        <v>1055</v>
      </c>
      <c r="M652" s="65" t="s">
        <v>1</v>
      </c>
      <c r="N652" s="65" t="s">
        <v>260</v>
      </c>
      <c r="O652" s="65">
        <v>26</v>
      </c>
    </row>
    <row r="653" spans="1:16" s="65" customFormat="1" x14ac:dyDescent="0.25">
      <c r="A653" s="65" t="s">
        <v>736</v>
      </c>
      <c r="B653" s="295"/>
      <c r="C653" s="65">
        <v>10</v>
      </c>
      <c r="D653" s="65">
        <v>3</v>
      </c>
      <c r="E653" s="65">
        <v>4</v>
      </c>
      <c r="F653" s="65">
        <v>10</v>
      </c>
      <c r="G653" s="65">
        <v>15</v>
      </c>
      <c r="H653" s="65">
        <v>0</v>
      </c>
      <c r="K653" s="65" t="s">
        <v>1048</v>
      </c>
      <c r="L653" s="65" t="s">
        <v>1056</v>
      </c>
      <c r="M653" s="65" t="s">
        <v>1</v>
      </c>
      <c r="N653" s="65" t="s">
        <v>260</v>
      </c>
      <c r="O653" s="65">
        <v>26</v>
      </c>
    </row>
    <row r="654" spans="1:16" s="65" customFormat="1" x14ac:dyDescent="0.25">
      <c r="A654" s="65" t="s">
        <v>736</v>
      </c>
      <c r="B654" s="295"/>
      <c r="C654" s="65">
        <v>11</v>
      </c>
      <c r="D654" s="65">
        <v>3</v>
      </c>
      <c r="E654" s="65">
        <v>4</v>
      </c>
      <c r="F654" s="65">
        <v>11</v>
      </c>
      <c r="G654" s="65">
        <v>15</v>
      </c>
      <c r="H654" s="65">
        <v>0</v>
      </c>
      <c r="K654" s="65" t="s">
        <v>1048</v>
      </c>
      <c r="L654" s="65" t="s">
        <v>1053</v>
      </c>
      <c r="M654" s="65" t="s">
        <v>1</v>
      </c>
      <c r="N654" s="65" t="s">
        <v>260</v>
      </c>
      <c r="O654" s="65">
        <v>26</v>
      </c>
    </row>
    <row r="655" spans="1:16" s="65" customFormat="1" x14ac:dyDescent="0.25">
      <c r="A655" s="65" t="s">
        <v>736</v>
      </c>
      <c r="B655" s="295"/>
      <c r="C655" s="65">
        <v>12</v>
      </c>
      <c r="D655" s="65">
        <v>4</v>
      </c>
      <c r="E655" s="65">
        <v>4</v>
      </c>
      <c r="F655" s="65">
        <v>14</v>
      </c>
      <c r="G655" s="65">
        <v>21</v>
      </c>
      <c r="H655" s="65">
        <v>0</v>
      </c>
      <c r="K655" s="65" t="s">
        <v>1048</v>
      </c>
      <c r="L655" s="65" t="s">
        <v>1057</v>
      </c>
      <c r="M655" s="65" t="s">
        <v>1</v>
      </c>
      <c r="N655" s="65" t="s">
        <v>260</v>
      </c>
      <c r="O655" s="65">
        <v>26</v>
      </c>
    </row>
    <row r="656" spans="1:16" s="65" customFormat="1" x14ac:dyDescent="0.25">
      <c r="A656" s="65" t="s">
        <v>736</v>
      </c>
      <c r="B656" s="295"/>
      <c r="C656" s="65">
        <v>13</v>
      </c>
      <c r="D656" s="65">
        <v>3</v>
      </c>
      <c r="E656" s="65">
        <v>3</v>
      </c>
      <c r="F656" s="65">
        <v>8</v>
      </c>
      <c r="G656" s="65">
        <v>12</v>
      </c>
      <c r="H656" s="65">
        <v>0</v>
      </c>
      <c r="K656" s="65" t="s">
        <v>1048</v>
      </c>
      <c r="L656" s="65" t="s">
        <v>738</v>
      </c>
      <c r="M656" s="65" t="s">
        <v>1</v>
      </c>
      <c r="N656" s="65" t="s">
        <v>260</v>
      </c>
      <c r="O656" s="65">
        <v>26</v>
      </c>
    </row>
    <row r="657" spans="1:15" s="65" customFormat="1" x14ac:dyDescent="0.25">
      <c r="A657" s="65" t="s">
        <v>736</v>
      </c>
      <c r="B657" s="295"/>
      <c r="C657" s="65">
        <v>14</v>
      </c>
      <c r="D657" s="65">
        <v>3</v>
      </c>
      <c r="E657" s="65">
        <v>4</v>
      </c>
      <c r="F657" s="65">
        <v>13</v>
      </c>
      <c r="G657" s="65">
        <v>20</v>
      </c>
      <c r="H657" s="65">
        <v>0</v>
      </c>
      <c r="K657" s="65" t="s">
        <v>1048</v>
      </c>
      <c r="L657" s="65" t="s">
        <v>1054</v>
      </c>
      <c r="M657" s="65" t="s">
        <v>1</v>
      </c>
      <c r="N657" s="65" t="s">
        <v>260</v>
      </c>
      <c r="O657" s="65">
        <v>26</v>
      </c>
    </row>
    <row r="658" spans="1:15" s="65" customFormat="1" x14ac:dyDescent="0.25">
      <c r="A658" s="65" t="s">
        <v>736</v>
      </c>
      <c r="B658" s="295"/>
      <c r="C658" s="65">
        <v>15</v>
      </c>
      <c r="D658" s="65">
        <v>3</v>
      </c>
      <c r="E658" s="65">
        <v>4</v>
      </c>
      <c r="F658" s="65">
        <v>11</v>
      </c>
      <c r="G658" s="65">
        <v>14</v>
      </c>
      <c r="H658" s="65">
        <v>0</v>
      </c>
      <c r="K658" s="65" t="s">
        <v>1048</v>
      </c>
      <c r="L658" s="65" t="s">
        <v>1053</v>
      </c>
      <c r="M658" s="65" t="s">
        <v>1</v>
      </c>
      <c r="N658" s="65" t="s">
        <v>260</v>
      </c>
      <c r="O658" s="65">
        <v>26</v>
      </c>
    </row>
    <row r="659" spans="1:15" s="65" customFormat="1" x14ac:dyDescent="0.25">
      <c r="A659" s="65" t="s">
        <v>736</v>
      </c>
      <c r="B659" s="295"/>
      <c r="C659" s="65">
        <v>16</v>
      </c>
      <c r="D659" s="65">
        <v>3</v>
      </c>
      <c r="E659" s="65">
        <v>3</v>
      </c>
      <c r="F659" s="65">
        <v>9</v>
      </c>
      <c r="G659" s="65">
        <v>13</v>
      </c>
      <c r="H659" s="65">
        <v>0</v>
      </c>
      <c r="K659" s="65" t="s">
        <v>1048</v>
      </c>
      <c r="L659" s="65" t="s">
        <v>1055</v>
      </c>
      <c r="M659" s="65" t="s">
        <v>1</v>
      </c>
      <c r="N659" s="65" t="s">
        <v>260</v>
      </c>
      <c r="O659" s="65">
        <v>26</v>
      </c>
    </row>
    <row r="660" spans="1:15" s="65" customFormat="1" x14ac:dyDescent="0.25">
      <c r="A660" s="65" t="s">
        <v>736</v>
      </c>
      <c r="B660" s="295"/>
      <c r="C660" s="65">
        <v>17</v>
      </c>
      <c r="D660" s="65">
        <v>4</v>
      </c>
      <c r="E660" s="65">
        <v>3</v>
      </c>
      <c r="F660" s="65">
        <v>12</v>
      </c>
      <c r="G660" s="65">
        <v>17</v>
      </c>
      <c r="H660" s="65">
        <v>0</v>
      </c>
      <c r="K660" s="65" t="s">
        <v>1048</v>
      </c>
      <c r="L660" s="65" t="s">
        <v>715</v>
      </c>
      <c r="M660" s="65" t="s">
        <v>1</v>
      </c>
      <c r="N660" s="65" t="s">
        <v>260</v>
      </c>
      <c r="O660" s="65">
        <v>26</v>
      </c>
    </row>
    <row r="661" spans="1:15" s="65" customFormat="1" x14ac:dyDescent="0.25">
      <c r="A661" s="65" t="s">
        <v>736</v>
      </c>
      <c r="B661" s="295"/>
      <c r="C661" s="65">
        <v>18</v>
      </c>
      <c r="D661" s="65">
        <v>3</v>
      </c>
      <c r="E661" s="65">
        <v>4</v>
      </c>
      <c r="F661" s="65">
        <v>15</v>
      </c>
      <c r="G661" s="65">
        <v>18</v>
      </c>
      <c r="H661" s="65">
        <v>0</v>
      </c>
      <c r="K661" s="65" t="s">
        <v>1048</v>
      </c>
      <c r="L661" s="65" t="s">
        <v>1058</v>
      </c>
      <c r="M661" s="65" t="s">
        <v>1</v>
      </c>
      <c r="N661" s="65" t="s">
        <v>260</v>
      </c>
      <c r="O661" s="65">
        <v>26</v>
      </c>
    </row>
    <row r="662" spans="1:15" s="65" customFormat="1" x14ac:dyDescent="0.25">
      <c r="A662" s="65" t="s">
        <v>736</v>
      </c>
      <c r="B662" s="295"/>
      <c r="C662" s="65">
        <v>19</v>
      </c>
      <c r="D662" s="65">
        <v>3</v>
      </c>
      <c r="E662" s="65">
        <v>3</v>
      </c>
      <c r="F662" s="65">
        <v>8</v>
      </c>
      <c r="G662" s="65">
        <v>11</v>
      </c>
      <c r="H662" s="65">
        <v>0</v>
      </c>
      <c r="K662" s="65" t="s">
        <v>1048</v>
      </c>
      <c r="L662" s="65" t="s">
        <v>738</v>
      </c>
      <c r="M662" s="65" t="s">
        <v>1</v>
      </c>
      <c r="N662" s="65" t="s">
        <v>260</v>
      </c>
      <c r="O662" s="65">
        <v>26</v>
      </c>
    </row>
    <row r="663" spans="1:15" s="65" customFormat="1" x14ac:dyDescent="0.25">
      <c r="A663" s="65" t="s">
        <v>736</v>
      </c>
      <c r="B663" s="295"/>
      <c r="C663" s="65">
        <v>20</v>
      </c>
      <c r="D663" s="65" t="s">
        <v>56</v>
      </c>
      <c r="E663" s="65">
        <v>0</v>
      </c>
      <c r="F663" s="65">
        <v>0</v>
      </c>
      <c r="G663" s="65">
        <v>0</v>
      </c>
      <c r="H663" s="65">
        <v>0</v>
      </c>
      <c r="K663" s="65" t="s">
        <v>1048</v>
      </c>
      <c r="L663" s="65" t="s">
        <v>1059</v>
      </c>
      <c r="M663" s="65" t="s">
        <v>1</v>
      </c>
      <c r="N663" s="65" t="s">
        <v>260</v>
      </c>
      <c r="O663" s="65">
        <v>26</v>
      </c>
    </row>
    <row r="664" spans="1:15" s="65" customFormat="1" x14ac:dyDescent="0.25">
      <c r="A664" s="65" t="s">
        <v>736</v>
      </c>
      <c r="B664" s="295"/>
      <c r="C664" s="65">
        <v>21</v>
      </c>
      <c r="D664" s="65" t="s">
        <v>56</v>
      </c>
      <c r="E664" s="65">
        <v>0</v>
      </c>
      <c r="F664" s="65">
        <v>0</v>
      </c>
      <c r="G664" s="65">
        <v>0</v>
      </c>
      <c r="H664" s="65">
        <v>0</v>
      </c>
      <c r="K664" s="65" t="s">
        <v>1048</v>
      </c>
      <c r="L664" s="65" t="s">
        <v>1059</v>
      </c>
      <c r="M664" s="65" t="s">
        <v>1</v>
      </c>
      <c r="N664" s="65" t="s">
        <v>260</v>
      </c>
      <c r="O664" s="65">
        <v>26</v>
      </c>
    </row>
    <row r="665" spans="1:15" s="65" customFormat="1" x14ac:dyDescent="0.25">
      <c r="A665" s="65" t="s">
        <v>736</v>
      </c>
      <c r="B665" s="295"/>
      <c r="C665" s="65">
        <v>22</v>
      </c>
      <c r="D665" s="65" t="s">
        <v>56</v>
      </c>
      <c r="E665" s="65">
        <v>0</v>
      </c>
      <c r="F665" s="65">
        <v>0</v>
      </c>
      <c r="G665" s="65">
        <v>0</v>
      </c>
      <c r="H665" s="65">
        <v>0</v>
      </c>
      <c r="K665" s="65" t="s">
        <v>1048</v>
      </c>
      <c r="L665" s="65" t="s">
        <v>1059</v>
      </c>
      <c r="M665" s="65" t="s">
        <v>1</v>
      </c>
      <c r="N665" s="65" t="s">
        <v>260</v>
      </c>
      <c r="O665" s="65">
        <v>26</v>
      </c>
    </row>
    <row r="666" spans="1:15" s="65" customFormat="1" x14ac:dyDescent="0.25">
      <c r="A666" s="65" t="s">
        <v>736</v>
      </c>
      <c r="B666" s="295"/>
      <c r="C666" s="65">
        <v>23</v>
      </c>
      <c r="D666" s="65" t="s">
        <v>56</v>
      </c>
      <c r="E666" s="65">
        <v>0</v>
      </c>
      <c r="F666" s="65">
        <v>0</v>
      </c>
      <c r="G666" s="65">
        <v>0</v>
      </c>
      <c r="H666" s="65">
        <v>0</v>
      </c>
      <c r="K666" s="65" t="s">
        <v>1048</v>
      </c>
      <c r="L666" s="65" t="s">
        <v>1059</v>
      </c>
      <c r="M666" s="65" t="s">
        <v>1</v>
      </c>
      <c r="N666" s="65" t="s">
        <v>260</v>
      </c>
      <c r="O666" s="65">
        <v>26</v>
      </c>
    </row>
    <row r="667" spans="1:15" s="65" customFormat="1" x14ac:dyDescent="0.25">
      <c r="A667" s="65" t="s">
        <v>736</v>
      </c>
      <c r="B667" s="295"/>
      <c r="C667" s="65">
        <v>24</v>
      </c>
      <c r="D667" s="65" t="s">
        <v>56</v>
      </c>
      <c r="E667" s="65">
        <v>0</v>
      </c>
      <c r="F667" s="65">
        <v>0</v>
      </c>
      <c r="G667" s="65">
        <v>0</v>
      </c>
      <c r="H667" s="65">
        <v>0</v>
      </c>
      <c r="K667" s="65" t="s">
        <v>1048</v>
      </c>
      <c r="L667" s="65" t="s">
        <v>1059</v>
      </c>
      <c r="M667" s="65" t="s">
        <v>1</v>
      </c>
      <c r="N667" s="65" t="s">
        <v>260</v>
      </c>
      <c r="O667" s="65">
        <v>26</v>
      </c>
    </row>
    <row r="668" spans="1:15" s="65" customFormat="1" x14ac:dyDescent="0.25">
      <c r="A668" s="65" t="s">
        <v>736</v>
      </c>
      <c r="B668" s="295"/>
      <c r="C668" s="65">
        <v>25</v>
      </c>
      <c r="D668" s="65" t="s">
        <v>56</v>
      </c>
      <c r="E668" s="65">
        <v>0</v>
      </c>
      <c r="F668" s="65">
        <v>0</v>
      </c>
      <c r="G668" s="65">
        <v>0</v>
      </c>
      <c r="H668" s="65">
        <v>0</v>
      </c>
      <c r="K668" s="65" t="s">
        <v>1048</v>
      </c>
      <c r="L668" s="65" t="s">
        <v>1059</v>
      </c>
      <c r="M668" s="65" t="s">
        <v>1</v>
      </c>
      <c r="N668" s="65" t="s">
        <v>260</v>
      </c>
      <c r="O668" s="65">
        <v>26</v>
      </c>
    </row>
    <row r="669" spans="1:15" s="65" customFormat="1" x14ac:dyDescent="0.25">
      <c r="A669" s="65" t="s">
        <v>736</v>
      </c>
      <c r="B669" s="295"/>
      <c r="C669" s="65">
        <v>26</v>
      </c>
      <c r="D669" s="65" t="s">
        <v>56</v>
      </c>
      <c r="E669" s="65">
        <v>0</v>
      </c>
      <c r="F669" s="65">
        <v>0</v>
      </c>
      <c r="G669" s="65">
        <v>0</v>
      </c>
      <c r="H669" s="65">
        <v>0</v>
      </c>
      <c r="K669" s="65" t="s">
        <v>1048</v>
      </c>
      <c r="L669" s="65" t="s">
        <v>1059</v>
      </c>
      <c r="M669" s="65" t="s">
        <v>1</v>
      </c>
      <c r="N669" s="65" t="s">
        <v>260</v>
      </c>
      <c r="O669" s="65">
        <v>26</v>
      </c>
    </row>
    <row r="670" spans="1:15" s="65" customFormat="1" x14ac:dyDescent="0.25">
      <c r="A670" s="65" t="s">
        <v>736</v>
      </c>
      <c r="B670" s="295"/>
      <c r="C670" s="65">
        <v>27</v>
      </c>
      <c r="D670" s="65" t="s">
        <v>56</v>
      </c>
      <c r="E670" s="65">
        <v>0</v>
      </c>
      <c r="F670" s="65">
        <v>0</v>
      </c>
      <c r="G670" s="65">
        <v>0</v>
      </c>
      <c r="H670" s="65">
        <v>0</v>
      </c>
      <c r="K670" s="65" t="s">
        <v>1048</v>
      </c>
      <c r="L670" s="65" t="s">
        <v>1059</v>
      </c>
      <c r="M670" s="65" t="s">
        <v>1</v>
      </c>
      <c r="N670" s="65" t="s">
        <v>260</v>
      </c>
      <c r="O670" s="65">
        <v>26</v>
      </c>
    </row>
    <row r="671" spans="1:15" s="78" customFormat="1" x14ac:dyDescent="0.25">
      <c r="A671" s="291" t="s">
        <v>291</v>
      </c>
      <c r="B671" s="292"/>
      <c r="D671" s="78">
        <v>63</v>
      </c>
      <c r="F671" s="78">
        <v>63</v>
      </c>
      <c r="H671" s="78">
        <v>2</v>
      </c>
      <c r="K671" s="78" t="s">
        <v>1050</v>
      </c>
      <c r="L671" s="78" t="s">
        <v>805</v>
      </c>
      <c r="M671" s="78" t="s">
        <v>265</v>
      </c>
      <c r="N671" s="78" t="s">
        <v>260</v>
      </c>
      <c r="O671" s="78">
        <v>26</v>
      </c>
    </row>
    <row r="672" spans="1:15" s="78" customFormat="1" x14ac:dyDescent="0.25">
      <c r="A672" s="291" t="s">
        <v>292</v>
      </c>
      <c r="B672" s="292"/>
      <c r="D672" s="78">
        <v>59</v>
      </c>
      <c r="F672" s="78">
        <v>59</v>
      </c>
      <c r="H672" s="78">
        <v>1</v>
      </c>
      <c r="K672" s="78" t="s">
        <v>210</v>
      </c>
      <c r="L672" s="78" t="s">
        <v>806</v>
      </c>
      <c r="M672" s="78" t="s">
        <v>265</v>
      </c>
      <c r="N672" s="78" t="s">
        <v>260</v>
      </c>
      <c r="O672" s="78">
        <v>26</v>
      </c>
    </row>
    <row r="673" spans="1:16" s="78" customFormat="1" x14ac:dyDescent="0.25">
      <c r="A673" s="291" t="s">
        <v>293</v>
      </c>
      <c r="B673" s="292"/>
      <c r="D673" s="78">
        <v>61</v>
      </c>
      <c r="F673" s="78">
        <v>61</v>
      </c>
      <c r="H673" s="78">
        <v>1</v>
      </c>
      <c r="K673" s="78" t="s">
        <v>210</v>
      </c>
      <c r="L673" s="78" t="s">
        <v>807</v>
      </c>
      <c r="M673" s="78" t="s">
        <v>265</v>
      </c>
      <c r="N673" s="78" t="s">
        <v>260</v>
      </c>
      <c r="O673" s="78">
        <v>26</v>
      </c>
    </row>
    <row r="674" spans="1:16" s="78" customFormat="1" x14ac:dyDescent="0.25">
      <c r="A674" s="291" t="s">
        <v>294</v>
      </c>
      <c r="B674" s="292"/>
      <c r="D674" s="78">
        <v>30</v>
      </c>
      <c r="F674" s="78">
        <v>999</v>
      </c>
      <c r="H674" s="78">
        <v>2</v>
      </c>
      <c r="K674" s="78" t="s">
        <v>1050</v>
      </c>
      <c r="L674" s="78" t="s">
        <v>808</v>
      </c>
      <c r="M674" s="78" t="s">
        <v>265</v>
      </c>
      <c r="N674" s="78" t="s">
        <v>260</v>
      </c>
      <c r="O674" s="78">
        <v>26</v>
      </c>
    </row>
    <row r="675" spans="1:16" s="78" customFormat="1" x14ac:dyDescent="0.25">
      <c r="A675" s="292" t="s">
        <v>317</v>
      </c>
      <c r="B675" s="292"/>
      <c r="D675" s="78">
        <v>59</v>
      </c>
      <c r="H675" s="78">
        <v>1</v>
      </c>
      <c r="L675" s="78" t="s">
        <v>740</v>
      </c>
      <c r="M675" s="78" t="s">
        <v>16</v>
      </c>
      <c r="N675" s="78" t="s">
        <v>260</v>
      </c>
      <c r="O675" s="78">
        <v>27</v>
      </c>
      <c r="P675" s="78" t="s">
        <v>739</v>
      </c>
    </row>
    <row r="676" spans="1:16" s="65" customFormat="1" x14ac:dyDescent="0.25">
      <c r="A676" s="289" t="s">
        <v>741</v>
      </c>
      <c r="B676" s="289"/>
      <c r="F676" s="65">
        <v>112.92499999999995</v>
      </c>
      <c r="G676" s="65">
        <v>839.92700000000002</v>
      </c>
      <c r="H676" s="65">
        <v>1</v>
      </c>
      <c r="K676" s="65" t="s">
        <v>210</v>
      </c>
      <c r="L676" s="65" t="s">
        <v>743</v>
      </c>
      <c r="M676" s="65" t="s">
        <v>16</v>
      </c>
      <c r="N676" s="65" t="s">
        <v>260</v>
      </c>
      <c r="O676" s="65">
        <v>28</v>
      </c>
      <c r="P676" s="65" t="s">
        <v>742</v>
      </c>
    </row>
    <row r="677" spans="1:16" s="65" customFormat="1" x14ac:dyDescent="0.25">
      <c r="A677" s="289" t="s">
        <v>1069</v>
      </c>
      <c r="B677" s="289"/>
      <c r="F677" s="65">
        <v>0</v>
      </c>
      <c r="G677" s="65">
        <v>0</v>
      </c>
      <c r="H677" s="65">
        <v>0</v>
      </c>
      <c r="M677" s="65" t="s">
        <v>16</v>
      </c>
      <c r="N677" s="65" t="s">
        <v>260</v>
      </c>
      <c r="O677" s="65">
        <v>28</v>
      </c>
    </row>
    <row r="678" spans="1:16" s="78" customFormat="1" ht="15" customHeight="1" x14ac:dyDescent="0.25">
      <c r="A678" s="78" t="s">
        <v>397</v>
      </c>
      <c r="B678" s="297" t="s">
        <v>989</v>
      </c>
      <c r="C678" s="78">
        <v>1</v>
      </c>
      <c r="D678" s="78">
        <v>3</v>
      </c>
      <c r="E678" s="78">
        <v>4</v>
      </c>
      <c r="F678" s="78">
        <v>14</v>
      </c>
      <c r="G678" s="78">
        <v>17</v>
      </c>
      <c r="H678" s="78">
        <v>0</v>
      </c>
      <c r="I678" s="78">
        <v>13</v>
      </c>
      <c r="K678" s="78" t="s">
        <v>598</v>
      </c>
      <c r="L678" s="78" t="s">
        <v>1070</v>
      </c>
      <c r="M678" s="78" t="s">
        <v>16</v>
      </c>
      <c r="N678" s="78" t="s">
        <v>260</v>
      </c>
      <c r="O678" s="78">
        <v>28</v>
      </c>
    </row>
    <row r="679" spans="1:16" s="78" customFormat="1" x14ac:dyDescent="0.25">
      <c r="A679" s="78" t="s">
        <v>397</v>
      </c>
      <c r="B679" s="297" t="s">
        <v>989</v>
      </c>
      <c r="C679" s="78">
        <v>2</v>
      </c>
      <c r="D679" s="78">
        <v>3</v>
      </c>
      <c r="E679" s="78">
        <v>4</v>
      </c>
      <c r="F679" s="78">
        <v>13</v>
      </c>
      <c r="G679" s="78">
        <v>16</v>
      </c>
      <c r="H679" s="78">
        <v>0</v>
      </c>
      <c r="I679" s="78">
        <v>13</v>
      </c>
      <c r="K679" s="78" t="s">
        <v>598</v>
      </c>
      <c r="L679" s="78" t="s">
        <v>1071</v>
      </c>
      <c r="M679" s="78" t="s">
        <v>16</v>
      </c>
      <c r="N679" s="78" t="s">
        <v>260</v>
      </c>
      <c r="O679" s="78">
        <v>28</v>
      </c>
    </row>
    <row r="680" spans="1:16" s="78" customFormat="1" x14ac:dyDescent="0.25">
      <c r="A680" s="78" t="s">
        <v>397</v>
      </c>
      <c r="B680" s="297" t="s">
        <v>989</v>
      </c>
      <c r="C680" s="78">
        <v>3</v>
      </c>
      <c r="D680" s="78">
        <v>3</v>
      </c>
      <c r="E680" s="78">
        <v>4</v>
      </c>
      <c r="F680" s="78">
        <v>12</v>
      </c>
      <c r="G680" s="78">
        <v>12</v>
      </c>
      <c r="H680" s="78">
        <v>0</v>
      </c>
      <c r="I680" s="78">
        <v>13</v>
      </c>
      <c r="K680" s="78" t="s">
        <v>598</v>
      </c>
      <c r="L680" s="78" t="s">
        <v>1072</v>
      </c>
      <c r="M680" s="78" t="s">
        <v>16</v>
      </c>
      <c r="N680" s="78" t="s">
        <v>260</v>
      </c>
      <c r="O680" s="78">
        <v>28</v>
      </c>
    </row>
    <row r="681" spans="1:16" s="78" customFormat="1" x14ac:dyDescent="0.25">
      <c r="A681" s="78" t="s">
        <v>397</v>
      </c>
      <c r="B681" s="297" t="s">
        <v>989</v>
      </c>
      <c r="C681" s="78">
        <v>4</v>
      </c>
      <c r="D681" s="78">
        <v>3</v>
      </c>
      <c r="E681" s="78">
        <v>3</v>
      </c>
      <c r="F681" s="78">
        <v>10</v>
      </c>
      <c r="G681" s="78">
        <v>10</v>
      </c>
      <c r="H681" s="78">
        <v>0</v>
      </c>
      <c r="I681" s="78">
        <v>13</v>
      </c>
      <c r="K681" s="78" t="s">
        <v>598</v>
      </c>
      <c r="L681" s="78" t="s">
        <v>758</v>
      </c>
      <c r="M681" s="78" t="s">
        <v>16</v>
      </c>
      <c r="N681" s="78" t="s">
        <v>260</v>
      </c>
      <c r="O681" s="78">
        <v>28</v>
      </c>
    </row>
    <row r="682" spans="1:16" s="78" customFormat="1" x14ac:dyDescent="0.25">
      <c r="A682" s="78" t="s">
        <v>397</v>
      </c>
      <c r="B682" s="297" t="s">
        <v>989</v>
      </c>
      <c r="C682" s="78">
        <v>5</v>
      </c>
      <c r="D682" s="78">
        <v>3</v>
      </c>
      <c r="E682" s="78">
        <v>3</v>
      </c>
      <c r="F682" s="78">
        <v>10</v>
      </c>
      <c r="G682" s="78">
        <v>11</v>
      </c>
      <c r="H682" s="78">
        <v>0</v>
      </c>
      <c r="I682" s="78">
        <v>13</v>
      </c>
      <c r="K682" s="78" t="s">
        <v>598</v>
      </c>
      <c r="L682" s="78" t="s">
        <v>758</v>
      </c>
      <c r="M682" s="78" t="s">
        <v>16</v>
      </c>
      <c r="N682" s="78" t="s">
        <v>260</v>
      </c>
      <c r="O682" s="78">
        <v>28</v>
      </c>
    </row>
    <row r="683" spans="1:16" s="78" customFormat="1" x14ac:dyDescent="0.25">
      <c r="A683" s="78" t="s">
        <v>397</v>
      </c>
      <c r="B683" s="297" t="s">
        <v>989</v>
      </c>
      <c r="C683" s="78">
        <v>6</v>
      </c>
      <c r="D683" s="78">
        <v>3</v>
      </c>
      <c r="E683" s="78">
        <v>3</v>
      </c>
      <c r="F683" s="78">
        <v>8</v>
      </c>
      <c r="G683" s="78">
        <v>11</v>
      </c>
      <c r="H683" s="78">
        <v>0</v>
      </c>
      <c r="I683" s="78">
        <v>13</v>
      </c>
      <c r="K683" s="78" t="s">
        <v>598</v>
      </c>
      <c r="L683" s="78" t="s">
        <v>1073</v>
      </c>
      <c r="M683" s="78" t="s">
        <v>16</v>
      </c>
      <c r="N683" s="78" t="s">
        <v>260</v>
      </c>
      <c r="O683" s="78">
        <v>28</v>
      </c>
    </row>
    <row r="684" spans="1:16" s="78" customFormat="1" x14ac:dyDescent="0.25">
      <c r="A684" s="78" t="s">
        <v>397</v>
      </c>
      <c r="B684" s="297" t="s">
        <v>989</v>
      </c>
      <c r="C684" s="78">
        <v>7</v>
      </c>
      <c r="D684" s="78">
        <v>3</v>
      </c>
      <c r="E684" s="78">
        <v>3</v>
      </c>
      <c r="F684" s="78">
        <v>9</v>
      </c>
      <c r="G684" s="78">
        <v>11</v>
      </c>
      <c r="H684" s="78">
        <v>0</v>
      </c>
      <c r="I684" s="78">
        <v>13</v>
      </c>
      <c r="K684" s="78" t="s">
        <v>598</v>
      </c>
      <c r="L684" s="78" t="s">
        <v>1074</v>
      </c>
      <c r="M684" s="78" t="s">
        <v>16</v>
      </c>
      <c r="N684" s="78" t="s">
        <v>260</v>
      </c>
      <c r="O684" s="78">
        <v>28</v>
      </c>
    </row>
    <row r="685" spans="1:16" s="78" customFormat="1" x14ac:dyDescent="0.25">
      <c r="A685" s="78" t="s">
        <v>397</v>
      </c>
      <c r="B685" s="297" t="s">
        <v>989</v>
      </c>
      <c r="C685" s="78">
        <v>8</v>
      </c>
      <c r="D685" s="78">
        <v>3</v>
      </c>
      <c r="E685" s="78">
        <v>3</v>
      </c>
      <c r="F685" s="78">
        <v>10</v>
      </c>
      <c r="G685" s="78">
        <v>11</v>
      </c>
      <c r="H685" s="78">
        <v>0</v>
      </c>
      <c r="I685" s="78">
        <v>13</v>
      </c>
      <c r="K685" s="78" t="s">
        <v>598</v>
      </c>
      <c r="L685" s="78" t="s">
        <v>758</v>
      </c>
      <c r="M685" s="78" t="s">
        <v>16</v>
      </c>
      <c r="N685" s="78" t="s">
        <v>260</v>
      </c>
      <c r="O685" s="78">
        <v>28</v>
      </c>
    </row>
    <row r="686" spans="1:16" s="78" customFormat="1" x14ac:dyDescent="0.25">
      <c r="A686" s="78" t="s">
        <v>397</v>
      </c>
      <c r="B686" s="297" t="s">
        <v>989</v>
      </c>
      <c r="C686" s="78">
        <v>9</v>
      </c>
      <c r="D686" s="78">
        <v>3</v>
      </c>
      <c r="E686" s="78">
        <v>3</v>
      </c>
      <c r="F686" s="78">
        <v>6</v>
      </c>
      <c r="G686" s="78">
        <v>7</v>
      </c>
      <c r="H686" s="78">
        <v>0</v>
      </c>
      <c r="I686" s="78">
        <v>13</v>
      </c>
      <c r="K686" s="78" t="s">
        <v>598</v>
      </c>
      <c r="L686" s="78" t="s">
        <v>1075</v>
      </c>
      <c r="M686" s="78" t="s">
        <v>16</v>
      </c>
      <c r="N686" s="78" t="s">
        <v>260</v>
      </c>
      <c r="O686" s="78">
        <v>28</v>
      </c>
    </row>
    <row r="687" spans="1:16" s="78" customFormat="1" x14ac:dyDescent="0.25">
      <c r="A687" s="78" t="s">
        <v>397</v>
      </c>
      <c r="B687" s="297" t="s">
        <v>989</v>
      </c>
      <c r="C687" s="78">
        <v>10</v>
      </c>
      <c r="D687" s="78">
        <v>3</v>
      </c>
      <c r="E687" s="78">
        <v>4</v>
      </c>
      <c r="F687" s="78">
        <v>12</v>
      </c>
      <c r="G687" s="78">
        <v>11</v>
      </c>
      <c r="H687" s="78">
        <v>0</v>
      </c>
      <c r="I687" s="78">
        <v>13</v>
      </c>
      <c r="K687" s="78" t="s">
        <v>598</v>
      </c>
      <c r="L687" s="78" t="s">
        <v>1072</v>
      </c>
      <c r="M687" s="78" t="s">
        <v>16</v>
      </c>
      <c r="N687" s="78" t="s">
        <v>260</v>
      </c>
      <c r="O687" s="78">
        <v>28</v>
      </c>
    </row>
    <row r="688" spans="1:16" s="78" customFormat="1" x14ac:dyDescent="0.25">
      <c r="A688" s="78" t="s">
        <v>397</v>
      </c>
      <c r="B688" s="297" t="s">
        <v>989</v>
      </c>
      <c r="C688" s="78">
        <v>11</v>
      </c>
      <c r="D688" s="78">
        <v>3</v>
      </c>
      <c r="E688" s="78">
        <v>4</v>
      </c>
      <c r="F688" s="78">
        <v>12</v>
      </c>
      <c r="G688" s="78">
        <v>12</v>
      </c>
      <c r="H688" s="78">
        <v>0</v>
      </c>
      <c r="I688" s="78">
        <v>13</v>
      </c>
      <c r="K688" s="78" t="s">
        <v>598</v>
      </c>
      <c r="L688" s="78" t="s">
        <v>1072</v>
      </c>
      <c r="M688" s="78" t="s">
        <v>16</v>
      </c>
      <c r="N688" s="78" t="s">
        <v>260</v>
      </c>
      <c r="O688" s="78">
        <v>28</v>
      </c>
    </row>
    <row r="689" spans="1:15" s="78" customFormat="1" x14ac:dyDescent="0.25">
      <c r="A689" s="78" t="s">
        <v>397</v>
      </c>
      <c r="B689" s="297" t="s">
        <v>989</v>
      </c>
      <c r="C689" s="78">
        <v>12</v>
      </c>
      <c r="D689" s="78">
        <v>4</v>
      </c>
      <c r="E689" s="78">
        <v>4</v>
      </c>
      <c r="F689" s="78">
        <v>17</v>
      </c>
      <c r="G689" s="78">
        <v>18</v>
      </c>
      <c r="H689" s="78">
        <v>0</v>
      </c>
      <c r="I689" s="78">
        <v>13</v>
      </c>
      <c r="K689" s="78" t="s">
        <v>598</v>
      </c>
      <c r="L689" s="78" t="s">
        <v>1076</v>
      </c>
      <c r="M689" s="78" t="s">
        <v>16</v>
      </c>
      <c r="N689" s="78" t="s">
        <v>260</v>
      </c>
      <c r="O689" s="78">
        <v>28</v>
      </c>
    </row>
    <row r="690" spans="1:15" s="78" customFormat="1" x14ac:dyDescent="0.25">
      <c r="A690" s="78" t="s">
        <v>397</v>
      </c>
      <c r="B690" s="297" t="s">
        <v>989</v>
      </c>
      <c r="C690" s="78">
        <v>13</v>
      </c>
      <c r="D690" s="78">
        <v>3</v>
      </c>
      <c r="E690" s="78">
        <v>3</v>
      </c>
      <c r="F690" s="78">
        <v>11</v>
      </c>
      <c r="G690" s="78">
        <v>8</v>
      </c>
      <c r="H690" s="78">
        <v>0</v>
      </c>
      <c r="I690" s="78">
        <v>13</v>
      </c>
      <c r="K690" s="78" t="s">
        <v>598</v>
      </c>
      <c r="L690" s="78" t="s">
        <v>1077</v>
      </c>
      <c r="M690" s="78" t="s">
        <v>16</v>
      </c>
      <c r="N690" s="78" t="s">
        <v>260</v>
      </c>
      <c r="O690" s="78">
        <v>28</v>
      </c>
    </row>
    <row r="691" spans="1:15" s="78" customFormat="1" x14ac:dyDescent="0.25">
      <c r="A691" s="78" t="s">
        <v>397</v>
      </c>
      <c r="B691" s="297" t="s">
        <v>989</v>
      </c>
      <c r="C691" s="78">
        <v>14</v>
      </c>
      <c r="D691" s="78">
        <v>3</v>
      </c>
      <c r="E691" s="78">
        <v>4</v>
      </c>
      <c r="F691" s="78">
        <v>13</v>
      </c>
      <c r="G691" s="78">
        <v>13</v>
      </c>
      <c r="H691" s="78">
        <v>0</v>
      </c>
      <c r="I691" s="78">
        <v>13</v>
      </c>
      <c r="K691" s="78" t="s">
        <v>598</v>
      </c>
      <c r="L691" s="78" t="s">
        <v>1071</v>
      </c>
      <c r="M691" s="78" t="s">
        <v>16</v>
      </c>
      <c r="N691" s="78" t="s">
        <v>260</v>
      </c>
      <c r="O691" s="78">
        <v>28</v>
      </c>
    </row>
    <row r="692" spans="1:15" s="78" customFormat="1" x14ac:dyDescent="0.25">
      <c r="A692" s="78" t="s">
        <v>397</v>
      </c>
      <c r="B692" s="297" t="s">
        <v>989</v>
      </c>
      <c r="C692" s="78">
        <v>15</v>
      </c>
      <c r="D692" s="78">
        <v>3</v>
      </c>
      <c r="E692" s="78">
        <v>4</v>
      </c>
      <c r="F692" s="78">
        <v>14</v>
      </c>
      <c r="G692" s="78">
        <v>14</v>
      </c>
      <c r="H692" s="78">
        <v>0</v>
      </c>
      <c r="I692" s="78">
        <v>13</v>
      </c>
      <c r="K692" s="78" t="s">
        <v>598</v>
      </c>
      <c r="L692" s="78" t="s">
        <v>1070</v>
      </c>
      <c r="M692" s="78" t="s">
        <v>16</v>
      </c>
      <c r="N692" s="78" t="s">
        <v>260</v>
      </c>
      <c r="O692" s="78">
        <v>28</v>
      </c>
    </row>
    <row r="693" spans="1:15" s="78" customFormat="1" x14ac:dyDescent="0.25">
      <c r="A693" s="78" t="s">
        <v>397</v>
      </c>
      <c r="B693" s="297" t="s">
        <v>989</v>
      </c>
      <c r="C693" s="78">
        <v>16</v>
      </c>
      <c r="D693" s="78">
        <v>3</v>
      </c>
      <c r="E693" s="78">
        <v>3</v>
      </c>
      <c r="F693" s="78">
        <v>10</v>
      </c>
      <c r="G693" s="78">
        <v>9</v>
      </c>
      <c r="H693" s="78">
        <v>0</v>
      </c>
      <c r="I693" s="78">
        <v>13</v>
      </c>
      <c r="K693" s="78" t="s">
        <v>598</v>
      </c>
      <c r="L693" s="78" t="s">
        <v>758</v>
      </c>
      <c r="M693" s="78" t="s">
        <v>16</v>
      </c>
      <c r="N693" s="78" t="s">
        <v>260</v>
      </c>
      <c r="O693" s="78">
        <v>28</v>
      </c>
    </row>
    <row r="694" spans="1:15" s="78" customFormat="1" x14ac:dyDescent="0.25">
      <c r="A694" s="78" t="s">
        <v>397</v>
      </c>
      <c r="B694" s="297" t="s">
        <v>989</v>
      </c>
      <c r="C694" s="78">
        <v>17</v>
      </c>
      <c r="D694" s="78">
        <v>4</v>
      </c>
      <c r="E694" s="78">
        <v>3</v>
      </c>
      <c r="F694" s="78">
        <v>10</v>
      </c>
      <c r="G694" s="78">
        <v>12</v>
      </c>
      <c r="H694" s="78">
        <v>0</v>
      </c>
      <c r="I694" s="78">
        <v>13</v>
      </c>
      <c r="K694" s="78" t="s">
        <v>598</v>
      </c>
      <c r="L694" s="78" t="s">
        <v>758</v>
      </c>
      <c r="M694" s="78" t="s">
        <v>16</v>
      </c>
      <c r="N694" s="78" t="s">
        <v>260</v>
      </c>
      <c r="O694" s="78">
        <v>28</v>
      </c>
    </row>
    <row r="695" spans="1:15" s="78" customFormat="1" x14ac:dyDescent="0.25">
      <c r="A695" s="78" t="s">
        <v>397</v>
      </c>
      <c r="B695" s="297" t="s">
        <v>989</v>
      </c>
      <c r="C695" s="78">
        <v>18</v>
      </c>
      <c r="D695" s="78">
        <v>3</v>
      </c>
      <c r="E695" s="78">
        <v>4</v>
      </c>
      <c r="F695" s="78">
        <v>14</v>
      </c>
      <c r="G695" s="78">
        <v>14</v>
      </c>
      <c r="H695" s="78">
        <v>0</v>
      </c>
      <c r="I695" s="78">
        <v>13</v>
      </c>
      <c r="K695" s="78" t="s">
        <v>598</v>
      </c>
      <c r="L695" s="78" t="s">
        <v>1070</v>
      </c>
      <c r="M695" s="78" t="s">
        <v>16</v>
      </c>
      <c r="N695" s="78" t="s">
        <v>260</v>
      </c>
      <c r="O695" s="78">
        <v>28</v>
      </c>
    </row>
    <row r="696" spans="1:15" s="78" customFormat="1" x14ac:dyDescent="0.25">
      <c r="A696" s="78" t="s">
        <v>397</v>
      </c>
      <c r="B696" s="297" t="s">
        <v>989</v>
      </c>
      <c r="C696" s="78">
        <v>19</v>
      </c>
      <c r="D696" s="78">
        <v>3</v>
      </c>
      <c r="E696" s="78">
        <v>3</v>
      </c>
      <c r="F696" s="78">
        <v>8</v>
      </c>
      <c r="G696" s="78">
        <v>9</v>
      </c>
      <c r="H696" s="78">
        <v>0</v>
      </c>
      <c r="I696" s="78">
        <v>13</v>
      </c>
      <c r="K696" s="78" t="s">
        <v>598</v>
      </c>
      <c r="L696" s="78" t="s">
        <v>1073</v>
      </c>
      <c r="M696" s="78" t="s">
        <v>16</v>
      </c>
      <c r="N696" s="78" t="s">
        <v>260</v>
      </c>
      <c r="O696" s="78">
        <v>28</v>
      </c>
    </row>
    <row r="697" spans="1:15" s="78" customFormat="1" x14ac:dyDescent="0.25">
      <c r="A697" s="78" t="s">
        <v>397</v>
      </c>
      <c r="B697" s="297" t="s">
        <v>989</v>
      </c>
      <c r="C697" s="78">
        <v>20</v>
      </c>
      <c r="D697" s="78" t="s">
        <v>56</v>
      </c>
      <c r="E697" s="78">
        <v>0</v>
      </c>
      <c r="F697" s="78">
        <v>0</v>
      </c>
      <c r="G697" s="78">
        <v>0</v>
      </c>
      <c r="H697" s="78">
        <v>0</v>
      </c>
      <c r="I697" s="78">
        <v>13</v>
      </c>
      <c r="K697" s="78" t="s">
        <v>598</v>
      </c>
      <c r="L697" s="78" t="s">
        <v>1078</v>
      </c>
      <c r="M697" s="78" t="s">
        <v>16</v>
      </c>
      <c r="N697" s="78" t="s">
        <v>260</v>
      </c>
      <c r="O697" s="78">
        <v>28</v>
      </c>
    </row>
    <row r="698" spans="1:15" s="78" customFormat="1" x14ac:dyDescent="0.25">
      <c r="A698" s="78" t="s">
        <v>397</v>
      </c>
      <c r="B698" s="297" t="s">
        <v>989</v>
      </c>
      <c r="C698" s="78">
        <v>21</v>
      </c>
      <c r="D698" s="78" t="s">
        <v>56</v>
      </c>
      <c r="E698" s="78">
        <v>0</v>
      </c>
      <c r="F698" s="78">
        <v>0</v>
      </c>
      <c r="G698" s="78">
        <v>0</v>
      </c>
      <c r="H698" s="78">
        <v>0</v>
      </c>
      <c r="I698" s="78">
        <v>13</v>
      </c>
      <c r="K698" s="78" t="s">
        <v>598</v>
      </c>
      <c r="L698" s="78" t="s">
        <v>1078</v>
      </c>
      <c r="M698" s="78" t="s">
        <v>16</v>
      </c>
      <c r="N698" s="78" t="s">
        <v>260</v>
      </c>
      <c r="O698" s="78">
        <v>28</v>
      </c>
    </row>
    <row r="699" spans="1:15" s="78" customFormat="1" x14ac:dyDescent="0.25">
      <c r="A699" s="78" t="s">
        <v>397</v>
      </c>
      <c r="B699" s="297" t="s">
        <v>989</v>
      </c>
      <c r="C699" s="78">
        <v>22</v>
      </c>
      <c r="D699" s="78" t="s">
        <v>56</v>
      </c>
      <c r="E699" s="78">
        <v>0</v>
      </c>
      <c r="F699" s="78">
        <v>0</v>
      </c>
      <c r="G699" s="78">
        <v>0</v>
      </c>
      <c r="H699" s="78">
        <v>0</v>
      </c>
      <c r="I699" s="78">
        <v>13</v>
      </c>
      <c r="K699" s="78" t="s">
        <v>598</v>
      </c>
      <c r="L699" s="78" t="s">
        <v>1078</v>
      </c>
      <c r="M699" s="78" t="s">
        <v>16</v>
      </c>
      <c r="N699" s="78" t="s">
        <v>260</v>
      </c>
      <c r="O699" s="78">
        <v>28</v>
      </c>
    </row>
    <row r="700" spans="1:15" s="78" customFormat="1" x14ac:dyDescent="0.25">
      <c r="A700" s="78" t="s">
        <v>397</v>
      </c>
      <c r="B700" s="297" t="s">
        <v>989</v>
      </c>
      <c r="C700" s="78">
        <v>23</v>
      </c>
      <c r="D700" s="78" t="s">
        <v>56</v>
      </c>
      <c r="E700" s="78">
        <v>0</v>
      </c>
      <c r="F700" s="78">
        <v>0</v>
      </c>
      <c r="G700" s="78">
        <v>0</v>
      </c>
      <c r="H700" s="78">
        <v>0</v>
      </c>
      <c r="I700" s="78">
        <v>13</v>
      </c>
      <c r="K700" s="78" t="s">
        <v>598</v>
      </c>
      <c r="L700" s="78" t="s">
        <v>1078</v>
      </c>
      <c r="M700" s="78" t="s">
        <v>16</v>
      </c>
      <c r="N700" s="78" t="s">
        <v>260</v>
      </c>
      <c r="O700" s="78">
        <v>28</v>
      </c>
    </row>
    <row r="701" spans="1:15" s="78" customFormat="1" x14ac:dyDescent="0.25">
      <c r="A701" s="78" t="s">
        <v>397</v>
      </c>
      <c r="B701" s="297" t="s">
        <v>989</v>
      </c>
      <c r="C701" s="78">
        <v>24</v>
      </c>
      <c r="D701" s="78" t="s">
        <v>56</v>
      </c>
      <c r="E701" s="78">
        <v>0</v>
      </c>
      <c r="F701" s="78">
        <v>0</v>
      </c>
      <c r="G701" s="78">
        <v>0</v>
      </c>
      <c r="H701" s="78">
        <v>0</v>
      </c>
      <c r="I701" s="78">
        <v>13</v>
      </c>
      <c r="K701" s="78" t="s">
        <v>598</v>
      </c>
      <c r="L701" s="78" t="s">
        <v>1078</v>
      </c>
      <c r="M701" s="78" t="s">
        <v>16</v>
      </c>
      <c r="N701" s="78" t="s">
        <v>260</v>
      </c>
      <c r="O701" s="78">
        <v>28</v>
      </c>
    </row>
    <row r="702" spans="1:15" s="78" customFormat="1" x14ac:dyDescent="0.25">
      <c r="A702" s="78" t="s">
        <v>397</v>
      </c>
      <c r="B702" s="297" t="s">
        <v>989</v>
      </c>
      <c r="C702" s="78">
        <v>25</v>
      </c>
      <c r="D702" s="78" t="s">
        <v>56</v>
      </c>
      <c r="E702" s="78">
        <v>0</v>
      </c>
      <c r="F702" s="78">
        <v>0</v>
      </c>
      <c r="G702" s="78">
        <v>0</v>
      </c>
      <c r="H702" s="78">
        <v>0</v>
      </c>
      <c r="I702" s="78">
        <v>13</v>
      </c>
      <c r="K702" s="78" t="s">
        <v>598</v>
      </c>
      <c r="L702" s="78" t="s">
        <v>1078</v>
      </c>
      <c r="M702" s="78" t="s">
        <v>16</v>
      </c>
      <c r="N702" s="78" t="s">
        <v>260</v>
      </c>
      <c r="O702" s="78">
        <v>28</v>
      </c>
    </row>
    <row r="703" spans="1:15" s="78" customFormat="1" x14ac:dyDescent="0.25">
      <c r="A703" s="78" t="s">
        <v>397</v>
      </c>
      <c r="B703" s="297" t="s">
        <v>989</v>
      </c>
      <c r="C703" s="78">
        <v>26</v>
      </c>
      <c r="D703" s="78" t="s">
        <v>56</v>
      </c>
      <c r="E703" s="78">
        <v>0</v>
      </c>
      <c r="F703" s="78">
        <v>0</v>
      </c>
      <c r="G703" s="78">
        <v>0</v>
      </c>
      <c r="H703" s="78">
        <v>0</v>
      </c>
      <c r="I703" s="78">
        <v>13</v>
      </c>
      <c r="K703" s="78" t="s">
        <v>598</v>
      </c>
      <c r="L703" s="78" t="s">
        <v>1078</v>
      </c>
      <c r="M703" s="78" t="s">
        <v>16</v>
      </c>
      <c r="N703" s="78" t="s">
        <v>260</v>
      </c>
      <c r="O703" s="78">
        <v>28</v>
      </c>
    </row>
    <row r="704" spans="1:15" s="78" customFormat="1" x14ac:dyDescent="0.25">
      <c r="A704" s="78" t="s">
        <v>397</v>
      </c>
      <c r="B704" s="297" t="s">
        <v>989</v>
      </c>
      <c r="C704" s="78">
        <v>27</v>
      </c>
      <c r="D704" s="78" t="s">
        <v>56</v>
      </c>
      <c r="E704" s="78">
        <v>0</v>
      </c>
      <c r="F704" s="78">
        <v>0</v>
      </c>
      <c r="G704" s="78">
        <v>0</v>
      </c>
      <c r="H704" s="78">
        <v>0</v>
      </c>
      <c r="I704" s="78">
        <v>13</v>
      </c>
      <c r="K704" s="78" t="s">
        <v>598</v>
      </c>
      <c r="L704" s="78" t="s">
        <v>1078</v>
      </c>
      <c r="M704" s="78" t="s">
        <v>16</v>
      </c>
      <c r="N704" s="78" t="s">
        <v>260</v>
      </c>
      <c r="O704" s="78">
        <v>28</v>
      </c>
    </row>
    <row r="705" spans="1:15" s="78" customFormat="1" ht="15" customHeight="1" x14ac:dyDescent="0.25">
      <c r="A705" s="78" t="s">
        <v>397</v>
      </c>
      <c r="B705" s="297" t="s">
        <v>994</v>
      </c>
      <c r="C705" s="78">
        <v>1</v>
      </c>
      <c r="D705" s="78">
        <v>3</v>
      </c>
      <c r="E705" s="78">
        <v>4</v>
      </c>
      <c r="F705" s="78">
        <v>14</v>
      </c>
      <c r="G705" s="78">
        <v>12</v>
      </c>
      <c r="H705" s="78">
        <v>0</v>
      </c>
      <c r="I705" s="78">
        <v>28</v>
      </c>
      <c r="K705" s="78" t="s">
        <v>216</v>
      </c>
      <c r="L705" s="78" t="s">
        <v>1070</v>
      </c>
      <c r="M705" s="78" t="s">
        <v>16</v>
      </c>
      <c r="N705" s="78" t="s">
        <v>260</v>
      </c>
      <c r="O705" s="78">
        <v>28</v>
      </c>
    </row>
    <row r="706" spans="1:15" s="78" customFormat="1" x14ac:dyDescent="0.25">
      <c r="A706" s="78" t="s">
        <v>397</v>
      </c>
      <c r="B706" s="297" t="s">
        <v>994</v>
      </c>
      <c r="C706" s="78">
        <v>2</v>
      </c>
      <c r="D706" s="78">
        <v>3</v>
      </c>
      <c r="E706" s="78">
        <v>4</v>
      </c>
      <c r="F706" s="78">
        <v>13</v>
      </c>
      <c r="G706" s="78">
        <v>15</v>
      </c>
      <c r="H706" s="78">
        <v>0</v>
      </c>
      <c r="I706" s="78">
        <v>28</v>
      </c>
      <c r="K706" s="78" t="s">
        <v>216</v>
      </c>
      <c r="L706" s="78" t="s">
        <v>1071</v>
      </c>
      <c r="M706" s="78" t="s">
        <v>16</v>
      </c>
      <c r="N706" s="78" t="s">
        <v>260</v>
      </c>
      <c r="O706" s="78">
        <v>28</v>
      </c>
    </row>
    <row r="707" spans="1:15" s="78" customFormat="1" x14ac:dyDescent="0.25">
      <c r="A707" s="78" t="s">
        <v>397</v>
      </c>
      <c r="B707" s="297" t="s">
        <v>994</v>
      </c>
      <c r="C707" s="78">
        <v>3</v>
      </c>
      <c r="D707" s="78">
        <v>3</v>
      </c>
      <c r="E707" s="78">
        <v>4</v>
      </c>
      <c r="F707" s="78">
        <v>12</v>
      </c>
      <c r="G707" s="78">
        <v>13</v>
      </c>
      <c r="H707" s="78">
        <v>0</v>
      </c>
      <c r="I707" s="78">
        <v>28</v>
      </c>
      <c r="K707" s="78" t="s">
        <v>216</v>
      </c>
      <c r="L707" s="78" t="s">
        <v>1072</v>
      </c>
      <c r="M707" s="78" t="s">
        <v>16</v>
      </c>
      <c r="N707" s="78" t="s">
        <v>260</v>
      </c>
      <c r="O707" s="78">
        <v>28</v>
      </c>
    </row>
    <row r="708" spans="1:15" s="78" customFormat="1" x14ac:dyDescent="0.25">
      <c r="A708" s="78" t="s">
        <v>397</v>
      </c>
      <c r="B708" s="297" t="s">
        <v>994</v>
      </c>
      <c r="C708" s="78">
        <v>4</v>
      </c>
      <c r="D708" s="78">
        <v>3</v>
      </c>
      <c r="E708" s="78">
        <v>3</v>
      </c>
      <c r="F708" s="78">
        <v>10</v>
      </c>
      <c r="G708" s="78">
        <v>15</v>
      </c>
      <c r="H708" s="78">
        <v>0</v>
      </c>
      <c r="I708" s="78">
        <v>28</v>
      </c>
      <c r="K708" s="78" t="s">
        <v>216</v>
      </c>
      <c r="L708" s="78" t="s">
        <v>758</v>
      </c>
      <c r="M708" s="78" t="s">
        <v>16</v>
      </c>
      <c r="N708" s="78" t="s">
        <v>260</v>
      </c>
      <c r="O708" s="78">
        <v>28</v>
      </c>
    </row>
    <row r="709" spans="1:15" s="78" customFormat="1" x14ac:dyDescent="0.25">
      <c r="A709" s="78" t="s">
        <v>397</v>
      </c>
      <c r="B709" s="297" t="s">
        <v>994</v>
      </c>
      <c r="C709" s="78">
        <v>5</v>
      </c>
      <c r="D709" s="78">
        <v>3</v>
      </c>
      <c r="E709" s="78">
        <v>3</v>
      </c>
      <c r="F709" s="78">
        <v>10</v>
      </c>
      <c r="G709" s="78">
        <v>10</v>
      </c>
      <c r="H709" s="78">
        <v>0</v>
      </c>
      <c r="I709" s="78">
        <v>28</v>
      </c>
      <c r="K709" s="78" t="s">
        <v>216</v>
      </c>
      <c r="L709" s="78" t="s">
        <v>758</v>
      </c>
      <c r="M709" s="78" t="s">
        <v>16</v>
      </c>
      <c r="N709" s="78" t="s">
        <v>260</v>
      </c>
      <c r="O709" s="78">
        <v>28</v>
      </c>
    </row>
    <row r="710" spans="1:15" s="78" customFormat="1" x14ac:dyDescent="0.25">
      <c r="A710" s="78" t="s">
        <v>397</v>
      </c>
      <c r="B710" s="297" t="s">
        <v>994</v>
      </c>
      <c r="C710" s="78">
        <v>6</v>
      </c>
      <c r="D710" s="78">
        <v>3</v>
      </c>
      <c r="E710" s="78">
        <v>3</v>
      </c>
      <c r="F710" s="78">
        <v>8</v>
      </c>
      <c r="G710" s="78">
        <v>12</v>
      </c>
      <c r="H710" s="78">
        <v>0</v>
      </c>
      <c r="I710" s="78">
        <v>28</v>
      </c>
      <c r="K710" s="78" t="s">
        <v>216</v>
      </c>
      <c r="L710" s="78" t="s">
        <v>1073</v>
      </c>
      <c r="M710" s="78" t="s">
        <v>16</v>
      </c>
      <c r="N710" s="78" t="s">
        <v>260</v>
      </c>
      <c r="O710" s="78">
        <v>28</v>
      </c>
    </row>
    <row r="711" spans="1:15" s="78" customFormat="1" x14ac:dyDescent="0.25">
      <c r="A711" s="78" t="s">
        <v>397</v>
      </c>
      <c r="B711" s="297" t="s">
        <v>994</v>
      </c>
      <c r="C711" s="78">
        <v>7</v>
      </c>
      <c r="D711" s="78">
        <v>3</v>
      </c>
      <c r="E711" s="78">
        <v>3</v>
      </c>
      <c r="F711" s="78">
        <v>9</v>
      </c>
      <c r="G711" s="78">
        <v>9</v>
      </c>
      <c r="H711" s="78">
        <v>0</v>
      </c>
      <c r="I711" s="78">
        <v>28</v>
      </c>
      <c r="K711" s="78" t="s">
        <v>216</v>
      </c>
      <c r="L711" s="78" t="s">
        <v>1074</v>
      </c>
      <c r="M711" s="78" t="s">
        <v>16</v>
      </c>
      <c r="N711" s="78" t="s">
        <v>260</v>
      </c>
      <c r="O711" s="78">
        <v>28</v>
      </c>
    </row>
    <row r="712" spans="1:15" s="78" customFormat="1" x14ac:dyDescent="0.25">
      <c r="A712" s="78" t="s">
        <v>397</v>
      </c>
      <c r="B712" s="297" t="s">
        <v>994</v>
      </c>
      <c r="C712" s="78">
        <v>8</v>
      </c>
      <c r="D712" s="78">
        <v>3</v>
      </c>
      <c r="E712" s="78">
        <v>3</v>
      </c>
      <c r="F712" s="78">
        <v>10</v>
      </c>
      <c r="G712" s="78">
        <v>12</v>
      </c>
      <c r="H712" s="78">
        <v>0</v>
      </c>
      <c r="I712" s="78">
        <v>28</v>
      </c>
      <c r="K712" s="78" t="s">
        <v>216</v>
      </c>
      <c r="L712" s="78" t="s">
        <v>758</v>
      </c>
      <c r="M712" s="78" t="s">
        <v>16</v>
      </c>
      <c r="N712" s="78" t="s">
        <v>260</v>
      </c>
      <c r="O712" s="78">
        <v>28</v>
      </c>
    </row>
    <row r="713" spans="1:15" s="78" customFormat="1" x14ac:dyDescent="0.25">
      <c r="A713" s="78" t="s">
        <v>397</v>
      </c>
      <c r="B713" s="297" t="s">
        <v>994</v>
      </c>
      <c r="C713" s="78">
        <v>9</v>
      </c>
      <c r="D713" s="78">
        <v>3</v>
      </c>
      <c r="E713" s="78">
        <v>3</v>
      </c>
      <c r="F713" s="78">
        <v>6</v>
      </c>
      <c r="G713" s="78">
        <v>8</v>
      </c>
      <c r="H713" s="78">
        <v>0</v>
      </c>
      <c r="I713" s="78">
        <v>28</v>
      </c>
      <c r="K713" s="78" t="s">
        <v>216</v>
      </c>
      <c r="L713" s="78" t="s">
        <v>1075</v>
      </c>
      <c r="M713" s="78" t="s">
        <v>16</v>
      </c>
      <c r="N713" s="78" t="s">
        <v>260</v>
      </c>
      <c r="O713" s="78">
        <v>28</v>
      </c>
    </row>
    <row r="714" spans="1:15" s="78" customFormat="1" x14ac:dyDescent="0.25">
      <c r="A714" s="78" t="s">
        <v>397</v>
      </c>
      <c r="B714" s="297" t="s">
        <v>994</v>
      </c>
      <c r="C714" s="78">
        <v>10</v>
      </c>
      <c r="D714" s="78">
        <v>3</v>
      </c>
      <c r="E714" s="78">
        <v>4</v>
      </c>
      <c r="F714" s="78">
        <v>12</v>
      </c>
      <c r="G714" s="78">
        <v>14</v>
      </c>
      <c r="H714" s="78">
        <v>0</v>
      </c>
      <c r="I714" s="78">
        <v>28</v>
      </c>
      <c r="K714" s="78" t="s">
        <v>216</v>
      </c>
      <c r="L714" s="78" t="s">
        <v>1072</v>
      </c>
      <c r="M714" s="78" t="s">
        <v>16</v>
      </c>
      <c r="N714" s="78" t="s">
        <v>260</v>
      </c>
      <c r="O714" s="78">
        <v>28</v>
      </c>
    </row>
    <row r="715" spans="1:15" s="78" customFormat="1" x14ac:dyDescent="0.25">
      <c r="A715" s="78" t="s">
        <v>397</v>
      </c>
      <c r="B715" s="297" t="s">
        <v>994</v>
      </c>
      <c r="C715" s="78">
        <v>11</v>
      </c>
      <c r="D715" s="78">
        <v>3</v>
      </c>
      <c r="E715" s="78">
        <v>4</v>
      </c>
      <c r="F715" s="78">
        <v>12</v>
      </c>
      <c r="G715" s="78">
        <v>13</v>
      </c>
      <c r="H715" s="78">
        <v>0</v>
      </c>
      <c r="I715" s="78">
        <v>28</v>
      </c>
      <c r="K715" s="78" t="s">
        <v>216</v>
      </c>
      <c r="L715" s="78" t="s">
        <v>1072</v>
      </c>
      <c r="M715" s="78" t="s">
        <v>16</v>
      </c>
      <c r="N715" s="78" t="s">
        <v>260</v>
      </c>
      <c r="O715" s="78">
        <v>28</v>
      </c>
    </row>
    <row r="716" spans="1:15" s="78" customFormat="1" x14ac:dyDescent="0.25">
      <c r="A716" s="78" t="s">
        <v>397</v>
      </c>
      <c r="B716" s="297" t="s">
        <v>994</v>
      </c>
      <c r="C716" s="78">
        <v>12</v>
      </c>
      <c r="D716" s="78">
        <v>4</v>
      </c>
      <c r="E716" s="78">
        <v>4</v>
      </c>
      <c r="F716" s="78">
        <v>17</v>
      </c>
      <c r="G716" s="78">
        <v>22</v>
      </c>
      <c r="H716" s="78">
        <v>0</v>
      </c>
      <c r="I716" s="78">
        <v>28</v>
      </c>
      <c r="K716" s="78" t="s">
        <v>216</v>
      </c>
      <c r="L716" s="78" t="s">
        <v>1076</v>
      </c>
      <c r="M716" s="78" t="s">
        <v>16</v>
      </c>
      <c r="N716" s="78" t="s">
        <v>260</v>
      </c>
      <c r="O716" s="78">
        <v>28</v>
      </c>
    </row>
    <row r="717" spans="1:15" s="78" customFormat="1" x14ac:dyDescent="0.25">
      <c r="A717" s="78" t="s">
        <v>397</v>
      </c>
      <c r="B717" s="297" t="s">
        <v>994</v>
      </c>
      <c r="C717" s="78">
        <v>13</v>
      </c>
      <c r="D717" s="78">
        <v>3</v>
      </c>
      <c r="E717" s="78">
        <v>3</v>
      </c>
      <c r="F717" s="78">
        <v>11</v>
      </c>
      <c r="G717" s="78">
        <v>9</v>
      </c>
      <c r="H717" s="78">
        <v>0</v>
      </c>
      <c r="I717" s="78">
        <v>28</v>
      </c>
      <c r="K717" s="78" t="s">
        <v>216</v>
      </c>
      <c r="L717" s="78" t="s">
        <v>1077</v>
      </c>
      <c r="M717" s="78" t="s">
        <v>16</v>
      </c>
      <c r="N717" s="78" t="s">
        <v>260</v>
      </c>
      <c r="O717" s="78">
        <v>28</v>
      </c>
    </row>
    <row r="718" spans="1:15" s="78" customFormat="1" x14ac:dyDescent="0.25">
      <c r="A718" s="78" t="s">
        <v>397</v>
      </c>
      <c r="B718" s="297" t="s">
        <v>994</v>
      </c>
      <c r="C718" s="78">
        <v>14</v>
      </c>
      <c r="D718" s="78">
        <v>3</v>
      </c>
      <c r="E718" s="78">
        <v>4</v>
      </c>
      <c r="F718" s="78">
        <v>13</v>
      </c>
      <c r="G718" s="78">
        <v>15</v>
      </c>
      <c r="H718" s="78">
        <v>0</v>
      </c>
      <c r="I718" s="78">
        <v>28</v>
      </c>
      <c r="K718" s="78" t="s">
        <v>216</v>
      </c>
      <c r="L718" s="78" t="s">
        <v>1071</v>
      </c>
      <c r="M718" s="78" t="s">
        <v>16</v>
      </c>
      <c r="N718" s="78" t="s">
        <v>260</v>
      </c>
      <c r="O718" s="78">
        <v>28</v>
      </c>
    </row>
    <row r="719" spans="1:15" s="78" customFormat="1" x14ac:dyDescent="0.25">
      <c r="A719" s="78" t="s">
        <v>397</v>
      </c>
      <c r="B719" s="297" t="s">
        <v>994</v>
      </c>
      <c r="C719" s="78">
        <v>15</v>
      </c>
      <c r="D719" s="78">
        <v>3</v>
      </c>
      <c r="E719" s="78">
        <v>4</v>
      </c>
      <c r="F719" s="78">
        <v>14</v>
      </c>
      <c r="G719" s="78">
        <v>13</v>
      </c>
      <c r="H719" s="78">
        <v>0</v>
      </c>
      <c r="I719" s="78">
        <v>28</v>
      </c>
      <c r="K719" s="78" t="s">
        <v>216</v>
      </c>
      <c r="L719" s="78" t="s">
        <v>1070</v>
      </c>
      <c r="M719" s="78" t="s">
        <v>16</v>
      </c>
      <c r="N719" s="78" t="s">
        <v>260</v>
      </c>
      <c r="O719" s="78">
        <v>28</v>
      </c>
    </row>
    <row r="720" spans="1:15" s="78" customFormat="1" x14ac:dyDescent="0.25">
      <c r="A720" s="78" t="s">
        <v>397</v>
      </c>
      <c r="B720" s="297" t="s">
        <v>994</v>
      </c>
      <c r="C720" s="78">
        <v>16</v>
      </c>
      <c r="D720" s="78">
        <v>3</v>
      </c>
      <c r="E720" s="78">
        <v>3</v>
      </c>
      <c r="F720" s="78">
        <v>10</v>
      </c>
      <c r="G720" s="78">
        <v>11</v>
      </c>
      <c r="H720" s="78">
        <v>0</v>
      </c>
      <c r="I720" s="78">
        <v>28</v>
      </c>
      <c r="K720" s="78" t="s">
        <v>216</v>
      </c>
      <c r="L720" s="78" t="s">
        <v>758</v>
      </c>
      <c r="M720" s="78" t="s">
        <v>16</v>
      </c>
      <c r="N720" s="78" t="s">
        <v>260</v>
      </c>
      <c r="O720" s="78">
        <v>28</v>
      </c>
    </row>
    <row r="721" spans="1:15" s="78" customFormat="1" x14ac:dyDescent="0.25">
      <c r="A721" s="78" t="s">
        <v>397</v>
      </c>
      <c r="B721" s="297" t="s">
        <v>994</v>
      </c>
      <c r="C721" s="78">
        <v>17</v>
      </c>
      <c r="D721" s="78">
        <v>4</v>
      </c>
      <c r="E721" s="78">
        <v>3</v>
      </c>
      <c r="F721" s="78">
        <v>10</v>
      </c>
      <c r="G721" s="78">
        <v>13</v>
      </c>
      <c r="H721" s="78">
        <v>0</v>
      </c>
      <c r="I721" s="78">
        <v>28</v>
      </c>
      <c r="K721" s="78" t="s">
        <v>216</v>
      </c>
      <c r="L721" s="78" t="s">
        <v>758</v>
      </c>
      <c r="M721" s="78" t="s">
        <v>16</v>
      </c>
      <c r="N721" s="78" t="s">
        <v>260</v>
      </c>
      <c r="O721" s="78">
        <v>28</v>
      </c>
    </row>
    <row r="722" spans="1:15" s="78" customFormat="1" x14ac:dyDescent="0.25">
      <c r="A722" s="78" t="s">
        <v>397</v>
      </c>
      <c r="B722" s="297" t="s">
        <v>994</v>
      </c>
      <c r="C722" s="78">
        <v>18</v>
      </c>
      <c r="D722" s="78">
        <v>3</v>
      </c>
      <c r="E722" s="78">
        <v>4</v>
      </c>
      <c r="F722" s="78">
        <v>14</v>
      </c>
      <c r="G722" s="78">
        <v>16</v>
      </c>
      <c r="H722" s="78">
        <v>0</v>
      </c>
      <c r="I722" s="78">
        <v>28</v>
      </c>
      <c r="K722" s="78" t="s">
        <v>216</v>
      </c>
      <c r="L722" s="78" t="s">
        <v>1070</v>
      </c>
      <c r="M722" s="78" t="s">
        <v>16</v>
      </c>
      <c r="N722" s="78" t="s">
        <v>260</v>
      </c>
      <c r="O722" s="78">
        <v>28</v>
      </c>
    </row>
    <row r="723" spans="1:15" s="78" customFormat="1" x14ac:dyDescent="0.25">
      <c r="A723" s="78" t="s">
        <v>397</v>
      </c>
      <c r="B723" s="297" t="s">
        <v>994</v>
      </c>
      <c r="C723" s="78">
        <v>19</v>
      </c>
      <c r="D723" s="78">
        <v>3</v>
      </c>
      <c r="E723" s="78">
        <v>3</v>
      </c>
      <c r="F723" s="78">
        <v>8</v>
      </c>
      <c r="G723" s="78">
        <v>9</v>
      </c>
      <c r="H723" s="78">
        <v>0</v>
      </c>
      <c r="I723" s="78">
        <v>28</v>
      </c>
      <c r="K723" s="78" t="s">
        <v>216</v>
      </c>
      <c r="L723" s="78" t="s">
        <v>1073</v>
      </c>
      <c r="M723" s="78" t="s">
        <v>16</v>
      </c>
      <c r="N723" s="78" t="s">
        <v>260</v>
      </c>
      <c r="O723" s="78">
        <v>28</v>
      </c>
    </row>
    <row r="724" spans="1:15" s="78" customFormat="1" x14ac:dyDescent="0.25">
      <c r="A724" s="78" t="s">
        <v>397</v>
      </c>
      <c r="B724" s="297" t="s">
        <v>994</v>
      </c>
      <c r="C724" s="78">
        <v>20</v>
      </c>
      <c r="D724" s="78" t="s">
        <v>56</v>
      </c>
      <c r="E724" s="78">
        <v>0</v>
      </c>
      <c r="F724" s="78">
        <v>0</v>
      </c>
      <c r="G724" s="78">
        <v>0</v>
      </c>
      <c r="H724" s="78">
        <v>0</v>
      </c>
      <c r="I724" s="78">
        <v>28</v>
      </c>
      <c r="K724" s="78" t="s">
        <v>216</v>
      </c>
      <c r="L724" s="78" t="s">
        <v>1078</v>
      </c>
      <c r="M724" s="78" t="s">
        <v>16</v>
      </c>
      <c r="N724" s="78" t="s">
        <v>260</v>
      </c>
      <c r="O724" s="78">
        <v>28</v>
      </c>
    </row>
    <row r="725" spans="1:15" s="78" customFormat="1" x14ac:dyDescent="0.25">
      <c r="A725" s="78" t="s">
        <v>397</v>
      </c>
      <c r="B725" s="297" t="s">
        <v>994</v>
      </c>
      <c r="C725" s="78">
        <v>21</v>
      </c>
      <c r="D725" s="78" t="s">
        <v>56</v>
      </c>
      <c r="E725" s="78">
        <v>0</v>
      </c>
      <c r="F725" s="78">
        <v>0</v>
      </c>
      <c r="G725" s="78">
        <v>0</v>
      </c>
      <c r="H725" s="78">
        <v>0</v>
      </c>
      <c r="I725" s="78">
        <v>28</v>
      </c>
      <c r="K725" s="78" t="s">
        <v>216</v>
      </c>
      <c r="L725" s="78" t="s">
        <v>1078</v>
      </c>
      <c r="M725" s="78" t="s">
        <v>16</v>
      </c>
      <c r="N725" s="78" t="s">
        <v>260</v>
      </c>
      <c r="O725" s="78">
        <v>28</v>
      </c>
    </row>
    <row r="726" spans="1:15" s="78" customFormat="1" x14ac:dyDescent="0.25">
      <c r="A726" s="78" t="s">
        <v>397</v>
      </c>
      <c r="B726" s="297" t="s">
        <v>994</v>
      </c>
      <c r="C726" s="78">
        <v>22</v>
      </c>
      <c r="D726" s="78" t="s">
        <v>56</v>
      </c>
      <c r="E726" s="78">
        <v>0</v>
      </c>
      <c r="F726" s="78">
        <v>0</v>
      </c>
      <c r="G726" s="78">
        <v>0</v>
      </c>
      <c r="H726" s="78">
        <v>0</v>
      </c>
      <c r="I726" s="78">
        <v>28</v>
      </c>
      <c r="K726" s="78" t="s">
        <v>216</v>
      </c>
      <c r="L726" s="78" t="s">
        <v>1078</v>
      </c>
      <c r="M726" s="78" t="s">
        <v>16</v>
      </c>
      <c r="N726" s="78" t="s">
        <v>260</v>
      </c>
      <c r="O726" s="78">
        <v>28</v>
      </c>
    </row>
    <row r="727" spans="1:15" s="78" customFormat="1" x14ac:dyDescent="0.25">
      <c r="A727" s="78" t="s">
        <v>397</v>
      </c>
      <c r="B727" s="297" t="s">
        <v>994</v>
      </c>
      <c r="C727" s="78">
        <v>23</v>
      </c>
      <c r="D727" s="78" t="s">
        <v>56</v>
      </c>
      <c r="E727" s="78">
        <v>0</v>
      </c>
      <c r="F727" s="78">
        <v>0</v>
      </c>
      <c r="G727" s="78">
        <v>0</v>
      </c>
      <c r="H727" s="78">
        <v>0</v>
      </c>
      <c r="I727" s="78">
        <v>28</v>
      </c>
      <c r="K727" s="78" t="s">
        <v>216</v>
      </c>
      <c r="L727" s="78" t="s">
        <v>1078</v>
      </c>
      <c r="M727" s="78" t="s">
        <v>16</v>
      </c>
      <c r="N727" s="78" t="s">
        <v>260</v>
      </c>
      <c r="O727" s="78">
        <v>28</v>
      </c>
    </row>
    <row r="728" spans="1:15" s="78" customFormat="1" x14ac:dyDescent="0.25">
      <c r="A728" s="78" t="s">
        <v>397</v>
      </c>
      <c r="B728" s="297" t="s">
        <v>994</v>
      </c>
      <c r="C728" s="78">
        <v>24</v>
      </c>
      <c r="D728" s="78" t="s">
        <v>56</v>
      </c>
      <c r="E728" s="78">
        <v>0</v>
      </c>
      <c r="F728" s="78">
        <v>0</v>
      </c>
      <c r="G728" s="78">
        <v>0</v>
      </c>
      <c r="H728" s="78">
        <v>0</v>
      </c>
      <c r="I728" s="78">
        <v>28</v>
      </c>
      <c r="K728" s="78" t="s">
        <v>216</v>
      </c>
      <c r="L728" s="78" t="s">
        <v>1078</v>
      </c>
      <c r="M728" s="78" t="s">
        <v>16</v>
      </c>
      <c r="N728" s="78" t="s">
        <v>260</v>
      </c>
      <c r="O728" s="78">
        <v>28</v>
      </c>
    </row>
    <row r="729" spans="1:15" s="78" customFormat="1" x14ac:dyDescent="0.25">
      <c r="A729" s="78" t="s">
        <v>397</v>
      </c>
      <c r="B729" s="297" t="s">
        <v>994</v>
      </c>
      <c r="C729" s="78">
        <v>25</v>
      </c>
      <c r="D729" s="78" t="s">
        <v>56</v>
      </c>
      <c r="E729" s="78">
        <v>0</v>
      </c>
      <c r="F729" s="78">
        <v>0</v>
      </c>
      <c r="G729" s="78">
        <v>0</v>
      </c>
      <c r="H729" s="78">
        <v>0</v>
      </c>
      <c r="I729" s="78">
        <v>28</v>
      </c>
      <c r="K729" s="78" t="s">
        <v>216</v>
      </c>
      <c r="L729" s="78" t="s">
        <v>1078</v>
      </c>
      <c r="M729" s="78" t="s">
        <v>16</v>
      </c>
      <c r="N729" s="78" t="s">
        <v>260</v>
      </c>
      <c r="O729" s="78">
        <v>28</v>
      </c>
    </row>
    <row r="730" spans="1:15" s="78" customFormat="1" x14ac:dyDescent="0.25">
      <c r="A730" s="78" t="s">
        <v>397</v>
      </c>
      <c r="B730" s="297" t="s">
        <v>994</v>
      </c>
      <c r="C730" s="78">
        <v>26</v>
      </c>
      <c r="D730" s="78" t="s">
        <v>56</v>
      </c>
      <c r="E730" s="78">
        <v>0</v>
      </c>
      <c r="F730" s="78">
        <v>0</v>
      </c>
      <c r="G730" s="78">
        <v>0</v>
      </c>
      <c r="H730" s="78">
        <v>0</v>
      </c>
      <c r="I730" s="78">
        <v>28</v>
      </c>
      <c r="K730" s="78" t="s">
        <v>216</v>
      </c>
      <c r="L730" s="78" t="s">
        <v>1078</v>
      </c>
      <c r="M730" s="78" t="s">
        <v>16</v>
      </c>
      <c r="N730" s="78" t="s">
        <v>260</v>
      </c>
      <c r="O730" s="78">
        <v>28</v>
      </c>
    </row>
    <row r="731" spans="1:15" s="78" customFormat="1" x14ac:dyDescent="0.25">
      <c r="A731" s="78" t="s">
        <v>397</v>
      </c>
      <c r="B731" s="297" t="s">
        <v>994</v>
      </c>
      <c r="C731" s="78">
        <v>27</v>
      </c>
      <c r="D731" s="78" t="s">
        <v>56</v>
      </c>
      <c r="E731" s="78">
        <v>0</v>
      </c>
      <c r="F731" s="78">
        <v>0</v>
      </c>
      <c r="G731" s="78">
        <v>0</v>
      </c>
      <c r="H731" s="78">
        <v>0</v>
      </c>
      <c r="I731" s="78">
        <v>28</v>
      </c>
      <c r="K731" s="78" t="s">
        <v>216</v>
      </c>
      <c r="L731" s="78" t="s">
        <v>1078</v>
      </c>
      <c r="M731" s="78" t="s">
        <v>16</v>
      </c>
      <c r="N731" s="78" t="s">
        <v>260</v>
      </c>
      <c r="O731" s="78">
        <v>28</v>
      </c>
    </row>
    <row r="732" spans="1:15" s="78" customFormat="1" ht="15" customHeight="1" x14ac:dyDescent="0.25">
      <c r="A732" s="78" t="s">
        <v>397</v>
      </c>
      <c r="B732" s="297" t="s">
        <v>995</v>
      </c>
      <c r="C732" s="78">
        <v>1</v>
      </c>
      <c r="D732" s="78">
        <v>3</v>
      </c>
      <c r="E732" s="78">
        <v>4</v>
      </c>
      <c r="F732" s="78">
        <v>14</v>
      </c>
      <c r="G732" s="78">
        <v>15</v>
      </c>
      <c r="H732" s="78">
        <v>0</v>
      </c>
      <c r="I732" s="78">
        <v>30</v>
      </c>
      <c r="K732" s="78" t="s">
        <v>364</v>
      </c>
      <c r="L732" s="78" t="s">
        <v>1070</v>
      </c>
      <c r="M732" s="78" t="s">
        <v>16</v>
      </c>
      <c r="N732" s="78" t="s">
        <v>260</v>
      </c>
      <c r="O732" s="78">
        <v>28</v>
      </c>
    </row>
    <row r="733" spans="1:15" s="78" customFormat="1" x14ac:dyDescent="0.25">
      <c r="A733" s="78" t="s">
        <v>397</v>
      </c>
      <c r="B733" s="297" t="s">
        <v>995</v>
      </c>
      <c r="C733" s="78">
        <v>2</v>
      </c>
      <c r="D733" s="78">
        <v>3</v>
      </c>
      <c r="E733" s="78">
        <v>4</v>
      </c>
      <c r="F733" s="78">
        <v>13</v>
      </c>
      <c r="G733" s="78">
        <v>17</v>
      </c>
      <c r="H733" s="78">
        <v>0</v>
      </c>
      <c r="I733" s="78">
        <v>30</v>
      </c>
      <c r="K733" s="78" t="s">
        <v>364</v>
      </c>
      <c r="L733" s="78" t="s">
        <v>1071</v>
      </c>
      <c r="M733" s="78" t="s">
        <v>16</v>
      </c>
      <c r="N733" s="78" t="s">
        <v>260</v>
      </c>
      <c r="O733" s="78">
        <v>28</v>
      </c>
    </row>
    <row r="734" spans="1:15" s="78" customFormat="1" x14ac:dyDescent="0.25">
      <c r="A734" s="78" t="s">
        <v>397</v>
      </c>
      <c r="B734" s="297" t="s">
        <v>995</v>
      </c>
      <c r="C734" s="78">
        <v>3</v>
      </c>
      <c r="D734" s="78">
        <v>3</v>
      </c>
      <c r="E734" s="78">
        <v>4</v>
      </c>
      <c r="F734" s="78">
        <v>12</v>
      </c>
      <c r="G734" s="78">
        <v>15</v>
      </c>
      <c r="H734" s="78">
        <v>0</v>
      </c>
      <c r="I734" s="78">
        <v>30</v>
      </c>
      <c r="K734" s="78" t="s">
        <v>364</v>
      </c>
      <c r="L734" s="78" t="s">
        <v>1072</v>
      </c>
      <c r="M734" s="78" t="s">
        <v>16</v>
      </c>
      <c r="N734" s="78" t="s">
        <v>260</v>
      </c>
      <c r="O734" s="78">
        <v>28</v>
      </c>
    </row>
    <row r="735" spans="1:15" s="78" customFormat="1" x14ac:dyDescent="0.25">
      <c r="A735" s="78" t="s">
        <v>397</v>
      </c>
      <c r="B735" s="297" t="s">
        <v>995</v>
      </c>
      <c r="C735" s="78">
        <v>4</v>
      </c>
      <c r="D735" s="78">
        <v>3</v>
      </c>
      <c r="E735" s="78">
        <v>3</v>
      </c>
      <c r="F735" s="78">
        <v>10</v>
      </c>
      <c r="G735" s="78">
        <v>10</v>
      </c>
      <c r="H735" s="78">
        <v>0</v>
      </c>
      <c r="I735" s="78">
        <v>30</v>
      </c>
      <c r="K735" s="78" t="s">
        <v>364</v>
      </c>
      <c r="L735" s="78" t="s">
        <v>758</v>
      </c>
      <c r="M735" s="78" t="s">
        <v>16</v>
      </c>
      <c r="N735" s="78" t="s">
        <v>260</v>
      </c>
      <c r="O735" s="78">
        <v>28</v>
      </c>
    </row>
    <row r="736" spans="1:15" s="78" customFormat="1" x14ac:dyDescent="0.25">
      <c r="A736" s="78" t="s">
        <v>397</v>
      </c>
      <c r="B736" s="297" t="s">
        <v>995</v>
      </c>
      <c r="C736" s="78">
        <v>5</v>
      </c>
      <c r="D736" s="78">
        <v>3</v>
      </c>
      <c r="E736" s="78">
        <v>3</v>
      </c>
      <c r="F736" s="78">
        <v>10</v>
      </c>
      <c r="G736" s="78">
        <v>11</v>
      </c>
      <c r="H736" s="78">
        <v>0</v>
      </c>
      <c r="I736" s="78">
        <v>30</v>
      </c>
      <c r="K736" s="78" t="s">
        <v>364</v>
      </c>
      <c r="L736" s="78" t="s">
        <v>758</v>
      </c>
      <c r="M736" s="78" t="s">
        <v>16</v>
      </c>
      <c r="N736" s="78" t="s">
        <v>260</v>
      </c>
      <c r="O736" s="78">
        <v>28</v>
      </c>
    </row>
    <row r="737" spans="1:15" s="78" customFormat="1" x14ac:dyDescent="0.25">
      <c r="A737" s="78" t="s">
        <v>397</v>
      </c>
      <c r="B737" s="297" t="s">
        <v>995</v>
      </c>
      <c r="C737" s="78">
        <v>6</v>
      </c>
      <c r="D737" s="78">
        <v>3</v>
      </c>
      <c r="E737" s="78">
        <v>3</v>
      </c>
      <c r="F737" s="78">
        <v>8</v>
      </c>
      <c r="G737" s="78">
        <v>12</v>
      </c>
      <c r="H737" s="78">
        <v>0</v>
      </c>
      <c r="I737" s="78">
        <v>30</v>
      </c>
      <c r="K737" s="78" t="s">
        <v>364</v>
      </c>
      <c r="L737" s="78" t="s">
        <v>1073</v>
      </c>
      <c r="M737" s="78" t="s">
        <v>16</v>
      </c>
      <c r="N737" s="78" t="s">
        <v>260</v>
      </c>
      <c r="O737" s="78">
        <v>28</v>
      </c>
    </row>
    <row r="738" spans="1:15" s="78" customFormat="1" x14ac:dyDescent="0.25">
      <c r="A738" s="78" t="s">
        <v>397</v>
      </c>
      <c r="B738" s="297" t="s">
        <v>995</v>
      </c>
      <c r="C738" s="78">
        <v>7</v>
      </c>
      <c r="D738" s="78">
        <v>3</v>
      </c>
      <c r="E738" s="78">
        <v>3</v>
      </c>
      <c r="F738" s="78">
        <v>9</v>
      </c>
      <c r="G738" s="78">
        <v>8</v>
      </c>
      <c r="H738" s="78">
        <v>0</v>
      </c>
      <c r="I738" s="78">
        <v>30</v>
      </c>
      <c r="K738" s="78" t="s">
        <v>364</v>
      </c>
      <c r="L738" s="78" t="s">
        <v>1074</v>
      </c>
      <c r="M738" s="78" t="s">
        <v>16</v>
      </c>
      <c r="N738" s="78" t="s">
        <v>260</v>
      </c>
      <c r="O738" s="78">
        <v>28</v>
      </c>
    </row>
    <row r="739" spans="1:15" s="78" customFormat="1" x14ac:dyDescent="0.25">
      <c r="A739" s="78" t="s">
        <v>397</v>
      </c>
      <c r="B739" s="297" t="s">
        <v>995</v>
      </c>
      <c r="C739" s="78">
        <v>8</v>
      </c>
      <c r="D739" s="78">
        <v>3</v>
      </c>
      <c r="E739" s="78">
        <v>3</v>
      </c>
      <c r="F739" s="78">
        <v>10</v>
      </c>
      <c r="G739" s="78">
        <v>12</v>
      </c>
      <c r="H739" s="78">
        <v>0</v>
      </c>
      <c r="I739" s="78">
        <v>30</v>
      </c>
      <c r="K739" s="78" t="s">
        <v>364</v>
      </c>
      <c r="L739" s="78" t="s">
        <v>758</v>
      </c>
      <c r="M739" s="78" t="s">
        <v>16</v>
      </c>
      <c r="N739" s="78" t="s">
        <v>260</v>
      </c>
      <c r="O739" s="78">
        <v>28</v>
      </c>
    </row>
    <row r="740" spans="1:15" s="78" customFormat="1" x14ac:dyDescent="0.25">
      <c r="A740" s="78" t="s">
        <v>397</v>
      </c>
      <c r="B740" s="297" t="s">
        <v>995</v>
      </c>
      <c r="C740" s="78">
        <v>9</v>
      </c>
      <c r="D740" s="78">
        <v>3</v>
      </c>
      <c r="E740" s="78">
        <v>3</v>
      </c>
      <c r="F740" s="78">
        <v>6</v>
      </c>
      <c r="G740" s="78">
        <v>9</v>
      </c>
      <c r="H740" s="78">
        <v>0</v>
      </c>
      <c r="I740" s="78">
        <v>30</v>
      </c>
      <c r="K740" s="78" t="s">
        <v>364</v>
      </c>
      <c r="L740" s="78" t="s">
        <v>1075</v>
      </c>
      <c r="M740" s="78" t="s">
        <v>16</v>
      </c>
      <c r="N740" s="78" t="s">
        <v>260</v>
      </c>
      <c r="O740" s="78">
        <v>28</v>
      </c>
    </row>
    <row r="741" spans="1:15" s="78" customFormat="1" x14ac:dyDescent="0.25">
      <c r="A741" s="78" t="s">
        <v>397</v>
      </c>
      <c r="B741" s="297" t="s">
        <v>995</v>
      </c>
      <c r="C741" s="78">
        <v>10</v>
      </c>
      <c r="D741" s="78">
        <v>3</v>
      </c>
      <c r="E741" s="78">
        <v>4</v>
      </c>
      <c r="F741" s="78">
        <v>12</v>
      </c>
      <c r="G741" s="78">
        <v>11</v>
      </c>
      <c r="H741" s="78">
        <v>0</v>
      </c>
      <c r="I741" s="78">
        <v>30</v>
      </c>
      <c r="K741" s="78" t="s">
        <v>364</v>
      </c>
      <c r="L741" s="78" t="s">
        <v>1072</v>
      </c>
      <c r="M741" s="78" t="s">
        <v>16</v>
      </c>
      <c r="N741" s="78" t="s">
        <v>260</v>
      </c>
      <c r="O741" s="78">
        <v>28</v>
      </c>
    </row>
    <row r="742" spans="1:15" s="78" customFormat="1" x14ac:dyDescent="0.25">
      <c r="A742" s="78" t="s">
        <v>397</v>
      </c>
      <c r="B742" s="297" t="s">
        <v>995</v>
      </c>
      <c r="C742" s="78">
        <v>11</v>
      </c>
      <c r="D742" s="78">
        <v>3</v>
      </c>
      <c r="E742" s="78">
        <v>4</v>
      </c>
      <c r="F742" s="78">
        <v>12</v>
      </c>
      <c r="G742" s="78">
        <v>14</v>
      </c>
      <c r="H742" s="78">
        <v>0</v>
      </c>
      <c r="I742" s="78">
        <v>30</v>
      </c>
      <c r="K742" s="78" t="s">
        <v>364</v>
      </c>
      <c r="L742" s="78" t="s">
        <v>1072</v>
      </c>
      <c r="M742" s="78" t="s">
        <v>16</v>
      </c>
      <c r="N742" s="78" t="s">
        <v>260</v>
      </c>
      <c r="O742" s="78">
        <v>28</v>
      </c>
    </row>
    <row r="743" spans="1:15" s="78" customFormat="1" x14ac:dyDescent="0.25">
      <c r="A743" s="78" t="s">
        <v>397</v>
      </c>
      <c r="B743" s="297" t="s">
        <v>995</v>
      </c>
      <c r="C743" s="78">
        <v>12</v>
      </c>
      <c r="D743" s="78">
        <v>4</v>
      </c>
      <c r="E743" s="78">
        <v>4</v>
      </c>
      <c r="F743" s="78">
        <v>17</v>
      </c>
      <c r="G743" s="78">
        <v>18</v>
      </c>
      <c r="H743" s="78">
        <v>0</v>
      </c>
      <c r="I743" s="78">
        <v>30</v>
      </c>
      <c r="K743" s="78" t="s">
        <v>364</v>
      </c>
      <c r="L743" s="78" t="s">
        <v>1076</v>
      </c>
      <c r="M743" s="78" t="s">
        <v>16</v>
      </c>
      <c r="N743" s="78" t="s">
        <v>260</v>
      </c>
      <c r="O743" s="78">
        <v>28</v>
      </c>
    </row>
    <row r="744" spans="1:15" s="78" customFormat="1" x14ac:dyDescent="0.25">
      <c r="A744" s="78" t="s">
        <v>397</v>
      </c>
      <c r="B744" s="297" t="s">
        <v>995</v>
      </c>
      <c r="C744" s="78">
        <v>13</v>
      </c>
      <c r="D744" s="78">
        <v>3</v>
      </c>
      <c r="E744" s="78">
        <v>3</v>
      </c>
      <c r="F744" s="78">
        <v>11</v>
      </c>
      <c r="G744" s="78">
        <v>10</v>
      </c>
      <c r="H744" s="78">
        <v>0</v>
      </c>
      <c r="I744" s="78">
        <v>30</v>
      </c>
      <c r="K744" s="78" t="s">
        <v>364</v>
      </c>
      <c r="L744" s="78" t="s">
        <v>1077</v>
      </c>
      <c r="M744" s="78" t="s">
        <v>16</v>
      </c>
      <c r="N744" s="78" t="s">
        <v>260</v>
      </c>
      <c r="O744" s="78">
        <v>28</v>
      </c>
    </row>
    <row r="745" spans="1:15" s="78" customFormat="1" x14ac:dyDescent="0.25">
      <c r="A745" s="78" t="s">
        <v>397</v>
      </c>
      <c r="B745" s="297" t="s">
        <v>995</v>
      </c>
      <c r="C745" s="78">
        <v>14</v>
      </c>
      <c r="D745" s="78">
        <v>3</v>
      </c>
      <c r="E745" s="78">
        <v>4</v>
      </c>
      <c r="F745" s="78">
        <v>13</v>
      </c>
      <c r="G745" s="78">
        <v>14</v>
      </c>
      <c r="H745" s="78">
        <v>0</v>
      </c>
      <c r="I745" s="78">
        <v>30</v>
      </c>
      <c r="K745" s="78" t="s">
        <v>364</v>
      </c>
      <c r="L745" s="78" t="s">
        <v>1071</v>
      </c>
      <c r="M745" s="78" t="s">
        <v>16</v>
      </c>
      <c r="N745" s="78" t="s">
        <v>260</v>
      </c>
      <c r="O745" s="78">
        <v>28</v>
      </c>
    </row>
    <row r="746" spans="1:15" s="78" customFormat="1" x14ac:dyDescent="0.25">
      <c r="A746" s="78" t="s">
        <v>397</v>
      </c>
      <c r="B746" s="297" t="s">
        <v>995</v>
      </c>
      <c r="C746" s="78">
        <v>15</v>
      </c>
      <c r="D746" s="78">
        <v>3</v>
      </c>
      <c r="E746" s="78">
        <v>4</v>
      </c>
      <c r="F746" s="78">
        <v>14</v>
      </c>
      <c r="G746" s="78">
        <v>16</v>
      </c>
      <c r="H746" s="78">
        <v>0</v>
      </c>
      <c r="I746" s="78">
        <v>30</v>
      </c>
      <c r="K746" s="78" t="s">
        <v>364</v>
      </c>
      <c r="L746" s="78" t="s">
        <v>1070</v>
      </c>
      <c r="M746" s="78" t="s">
        <v>16</v>
      </c>
      <c r="N746" s="78" t="s">
        <v>260</v>
      </c>
      <c r="O746" s="78">
        <v>28</v>
      </c>
    </row>
    <row r="747" spans="1:15" s="78" customFormat="1" x14ac:dyDescent="0.25">
      <c r="A747" s="78" t="s">
        <v>397</v>
      </c>
      <c r="B747" s="297" t="s">
        <v>995</v>
      </c>
      <c r="C747" s="78">
        <v>16</v>
      </c>
      <c r="D747" s="78">
        <v>3</v>
      </c>
      <c r="E747" s="78">
        <v>3</v>
      </c>
      <c r="F747" s="78">
        <v>10</v>
      </c>
      <c r="G747" s="78">
        <v>10</v>
      </c>
      <c r="H747" s="78">
        <v>0</v>
      </c>
      <c r="I747" s="78">
        <v>30</v>
      </c>
      <c r="K747" s="78" t="s">
        <v>364</v>
      </c>
      <c r="L747" s="78" t="s">
        <v>758</v>
      </c>
      <c r="M747" s="78" t="s">
        <v>16</v>
      </c>
      <c r="N747" s="78" t="s">
        <v>260</v>
      </c>
      <c r="O747" s="78">
        <v>28</v>
      </c>
    </row>
    <row r="748" spans="1:15" s="78" customFormat="1" x14ac:dyDescent="0.25">
      <c r="A748" s="78" t="s">
        <v>397</v>
      </c>
      <c r="B748" s="297" t="s">
        <v>995</v>
      </c>
      <c r="C748" s="78">
        <v>17</v>
      </c>
      <c r="D748" s="78">
        <v>4</v>
      </c>
      <c r="E748" s="78">
        <v>3</v>
      </c>
      <c r="F748" s="78">
        <v>10</v>
      </c>
      <c r="G748" s="78">
        <v>13</v>
      </c>
      <c r="H748" s="78">
        <v>0</v>
      </c>
      <c r="I748" s="78">
        <v>30</v>
      </c>
      <c r="K748" s="78" t="s">
        <v>364</v>
      </c>
      <c r="L748" s="78" t="s">
        <v>758</v>
      </c>
      <c r="M748" s="78" t="s">
        <v>16</v>
      </c>
      <c r="N748" s="78" t="s">
        <v>260</v>
      </c>
      <c r="O748" s="78">
        <v>28</v>
      </c>
    </row>
    <row r="749" spans="1:15" s="78" customFormat="1" x14ac:dyDescent="0.25">
      <c r="A749" s="78" t="s">
        <v>397</v>
      </c>
      <c r="B749" s="297" t="s">
        <v>995</v>
      </c>
      <c r="C749" s="78">
        <v>18</v>
      </c>
      <c r="D749" s="78">
        <v>3</v>
      </c>
      <c r="E749" s="78">
        <v>4</v>
      </c>
      <c r="F749" s="78">
        <v>14</v>
      </c>
      <c r="G749" s="78">
        <v>19</v>
      </c>
      <c r="H749" s="78">
        <v>0</v>
      </c>
      <c r="I749" s="78">
        <v>30</v>
      </c>
      <c r="K749" s="78" t="s">
        <v>364</v>
      </c>
      <c r="L749" s="78" t="s">
        <v>1070</v>
      </c>
      <c r="M749" s="78" t="s">
        <v>16</v>
      </c>
      <c r="N749" s="78" t="s">
        <v>260</v>
      </c>
      <c r="O749" s="78">
        <v>28</v>
      </c>
    </row>
    <row r="750" spans="1:15" s="78" customFormat="1" x14ac:dyDescent="0.25">
      <c r="A750" s="78" t="s">
        <v>397</v>
      </c>
      <c r="B750" s="297" t="s">
        <v>995</v>
      </c>
      <c r="C750" s="78">
        <v>19</v>
      </c>
      <c r="D750" s="78">
        <v>3</v>
      </c>
      <c r="E750" s="78">
        <v>3</v>
      </c>
      <c r="F750" s="78">
        <v>8</v>
      </c>
      <c r="G750" s="78">
        <v>9</v>
      </c>
      <c r="H750" s="78">
        <v>0</v>
      </c>
      <c r="I750" s="78">
        <v>30</v>
      </c>
      <c r="K750" s="78" t="s">
        <v>364</v>
      </c>
      <c r="L750" s="78" t="s">
        <v>1073</v>
      </c>
      <c r="M750" s="78" t="s">
        <v>16</v>
      </c>
      <c r="N750" s="78" t="s">
        <v>260</v>
      </c>
      <c r="O750" s="78">
        <v>28</v>
      </c>
    </row>
    <row r="751" spans="1:15" s="78" customFormat="1" x14ac:dyDescent="0.25">
      <c r="A751" s="78" t="s">
        <v>397</v>
      </c>
      <c r="B751" s="297" t="s">
        <v>995</v>
      </c>
      <c r="C751" s="78">
        <v>20</v>
      </c>
      <c r="D751" s="78" t="s">
        <v>56</v>
      </c>
      <c r="E751" s="78">
        <v>0</v>
      </c>
      <c r="F751" s="78">
        <v>0</v>
      </c>
      <c r="G751" s="78">
        <v>0</v>
      </c>
      <c r="H751" s="78">
        <v>0</v>
      </c>
      <c r="I751" s="78">
        <v>30</v>
      </c>
      <c r="K751" s="78" t="s">
        <v>364</v>
      </c>
      <c r="L751" s="78" t="s">
        <v>1078</v>
      </c>
      <c r="M751" s="78" t="s">
        <v>16</v>
      </c>
      <c r="N751" s="78" t="s">
        <v>260</v>
      </c>
      <c r="O751" s="78">
        <v>28</v>
      </c>
    </row>
    <row r="752" spans="1:15" s="78" customFormat="1" x14ac:dyDescent="0.25">
      <c r="A752" s="78" t="s">
        <v>397</v>
      </c>
      <c r="B752" s="297" t="s">
        <v>995</v>
      </c>
      <c r="C752" s="78">
        <v>21</v>
      </c>
      <c r="D752" s="78" t="s">
        <v>56</v>
      </c>
      <c r="E752" s="78">
        <v>0</v>
      </c>
      <c r="F752" s="78">
        <v>0</v>
      </c>
      <c r="G752" s="78">
        <v>0</v>
      </c>
      <c r="H752" s="78">
        <v>0</v>
      </c>
      <c r="I752" s="78">
        <v>30</v>
      </c>
      <c r="K752" s="78" t="s">
        <v>364</v>
      </c>
      <c r="L752" s="78" t="s">
        <v>1078</v>
      </c>
      <c r="M752" s="78" t="s">
        <v>16</v>
      </c>
      <c r="N752" s="78" t="s">
        <v>260</v>
      </c>
      <c r="O752" s="78">
        <v>28</v>
      </c>
    </row>
    <row r="753" spans="1:15" s="78" customFormat="1" x14ac:dyDescent="0.25">
      <c r="A753" s="78" t="s">
        <v>397</v>
      </c>
      <c r="B753" s="297" t="s">
        <v>995</v>
      </c>
      <c r="C753" s="78">
        <v>22</v>
      </c>
      <c r="D753" s="78" t="s">
        <v>56</v>
      </c>
      <c r="E753" s="78">
        <v>0</v>
      </c>
      <c r="F753" s="78">
        <v>0</v>
      </c>
      <c r="G753" s="78">
        <v>0</v>
      </c>
      <c r="H753" s="78">
        <v>0</v>
      </c>
      <c r="I753" s="78">
        <v>30</v>
      </c>
      <c r="K753" s="78" t="s">
        <v>364</v>
      </c>
      <c r="L753" s="78" t="s">
        <v>1078</v>
      </c>
      <c r="M753" s="78" t="s">
        <v>16</v>
      </c>
      <c r="N753" s="78" t="s">
        <v>260</v>
      </c>
      <c r="O753" s="78">
        <v>28</v>
      </c>
    </row>
    <row r="754" spans="1:15" s="78" customFormat="1" x14ac:dyDescent="0.25">
      <c r="A754" s="78" t="s">
        <v>397</v>
      </c>
      <c r="B754" s="297" t="s">
        <v>995</v>
      </c>
      <c r="C754" s="78">
        <v>23</v>
      </c>
      <c r="D754" s="78" t="s">
        <v>56</v>
      </c>
      <c r="E754" s="78">
        <v>0</v>
      </c>
      <c r="F754" s="78">
        <v>0</v>
      </c>
      <c r="G754" s="78">
        <v>0</v>
      </c>
      <c r="H754" s="78">
        <v>0</v>
      </c>
      <c r="I754" s="78">
        <v>30</v>
      </c>
      <c r="K754" s="78" t="s">
        <v>364</v>
      </c>
      <c r="L754" s="78" t="s">
        <v>1078</v>
      </c>
      <c r="M754" s="78" t="s">
        <v>16</v>
      </c>
      <c r="N754" s="78" t="s">
        <v>260</v>
      </c>
      <c r="O754" s="78">
        <v>28</v>
      </c>
    </row>
    <row r="755" spans="1:15" s="78" customFormat="1" x14ac:dyDescent="0.25">
      <c r="A755" s="78" t="s">
        <v>397</v>
      </c>
      <c r="B755" s="297" t="s">
        <v>995</v>
      </c>
      <c r="C755" s="78">
        <v>24</v>
      </c>
      <c r="D755" s="78" t="s">
        <v>56</v>
      </c>
      <c r="E755" s="78">
        <v>0</v>
      </c>
      <c r="F755" s="78">
        <v>0</v>
      </c>
      <c r="G755" s="78">
        <v>0</v>
      </c>
      <c r="H755" s="78">
        <v>0</v>
      </c>
      <c r="I755" s="78">
        <v>30</v>
      </c>
      <c r="K755" s="78" t="s">
        <v>364</v>
      </c>
      <c r="L755" s="78" t="s">
        <v>1078</v>
      </c>
      <c r="M755" s="78" t="s">
        <v>16</v>
      </c>
      <c r="N755" s="78" t="s">
        <v>260</v>
      </c>
      <c r="O755" s="78">
        <v>28</v>
      </c>
    </row>
    <row r="756" spans="1:15" s="78" customFormat="1" x14ac:dyDescent="0.25">
      <c r="A756" s="78" t="s">
        <v>397</v>
      </c>
      <c r="B756" s="297" t="s">
        <v>995</v>
      </c>
      <c r="C756" s="78">
        <v>25</v>
      </c>
      <c r="D756" s="78" t="s">
        <v>56</v>
      </c>
      <c r="E756" s="78">
        <v>0</v>
      </c>
      <c r="F756" s="78">
        <v>0</v>
      </c>
      <c r="G756" s="78">
        <v>0</v>
      </c>
      <c r="H756" s="78">
        <v>0</v>
      </c>
      <c r="I756" s="78">
        <v>30</v>
      </c>
      <c r="K756" s="78" t="s">
        <v>364</v>
      </c>
      <c r="L756" s="78" t="s">
        <v>1078</v>
      </c>
      <c r="M756" s="78" t="s">
        <v>16</v>
      </c>
      <c r="N756" s="78" t="s">
        <v>260</v>
      </c>
      <c r="O756" s="78">
        <v>28</v>
      </c>
    </row>
    <row r="757" spans="1:15" s="78" customFormat="1" x14ac:dyDescent="0.25">
      <c r="A757" s="78" t="s">
        <v>397</v>
      </c>
      <c r="B757" s="297" t="s">
        <v>995</v>
      </c>
      <c r="C757" s="78">
        <v>26</v>
      </c>
      <c r="D757" s="78" t="s">
        <v>56</v>
      </c>
      <c r="E757" s="78">
        <v>0</v>
      </c>
      <c r="F757" s="78">
        <v>0</v>
      </c>
      <c r="G757" s="78">
        <v>0</v>
      </c>
      <c r="H757" s="78">
        <v>0</v>
      </c>
      <c r="I757" s="78">
        <v>30</v>
      </c>
      <c r="K757" s="78" t="s">
        <v>364</v>
      </c>
      <c r="L757" s="78" t="s">
        <v>1078</v>
      </c>
      <c r="M757" s="78" t="s">
        <v>16</v>
      </c>
      <c r="N757" s="78" t="s">
        <v>260</v>
      </c>
      <c r="O757" s="78">
        <v>28</v>
      </c>
    </row>
    <row r="758" spans="1:15" s="78" customFormat="1" x14ac:dyDescent="0.25">
      <c r="A758" s="78" t="s">
        <v>397</v>
      </c>
      <c r="B758" s="297" t="s">
        <v>995</v>
      </c>
      <c r="C758" s="78">
        <v>27</v>
      </c>
      <c r="D758" s="78" t="s">
        <v>56</v>
      </c>
      <c r="E758" s="78">
        <v>0</v>
      </c>
      <c r="F758" s="78">
        <v>0</v>
      </c>
      <c r="G758" s="78">
        <v>0</v>
      </c>
      <c r="H758" s="78">
        <v>0</v>
      </c>
      <c r="I758" s="78">
        <v>30</v>
      </c>
      <c r="K758" s="78" t="s">
        <v>364</v>
      </c>
      <c r="L758" s="78" t="s">
        <v>1078</v>
      </c>
      <c r="M758" s="78" t="s">
        <v>16</v>
      </c>
      <c r="N758" s="78" t="s">
        <v>260</v>
      </c>
      <c r="O758" s="78">
        <v>28</v>
      </c>
    </row>
    <row r="759" spans="1:15" s="78" customFormat="1" ht="15" customHeight="1" x14ac:dyDescent="0.25">
      <c r="A759" s="78" t="s">
        <v>397</v>
      </c>
      <c r="B759" s="297" t="s">
        <v>1011</v>
      </c>
      <c r="C759" s="78">
        <v>1</v>
      </c>
      <c r="D759" s="78">
        <v>3</v>
      </c>
      <c r="E759" s="78">
        <v>4</v>
      </c>
      <c r="F759" s="78">
        <v>14</v>
      </c>
      <c r="G759" s="78">
        <v>9</v>
      </c>
      <c r="H759" s="78">
        <v>0</v>
      </c>
      <c r="I759" s="78">
        <v>993</v>
      </c>
      <c r="K759" s="78" t="s">
        <v>441</v>
      </c>
      <c r="L759" s="78" t="s">
        <v>1070</v>
      </c>
      <c r="M759" s="78" t="s">
        <v>16</v>
      </c>
      <c r="N759" s="78" t="s">
        <v>260</v>
      </c>
      <c r="O759" s="78">
        <v>28</v>
      </c>
    </row>
    <row r="760" spans="1:15" s="78" customFormat="1" x14ac:dyDescent="0.25">
      <c r="A760" s="78" t="s">
        <v>397</v>
      </c>
      <c r="B760" s="297" t="s">
        <v>1011</v>
      </c>
      <c r="C760" s="78">
        <v>2</v>
      </c>
      <c r="D760" s="78">
        <v>3</v>
      </c>
      <c r="E760" s="78">
        <v>4</v>
      </c>
      <c r="F760" s="78">
        <v>13</v>
      </c>
      <c r="G760" s="78">
        <v>12</v>
      </c>
      <c r="H760" s="78">
        <v>0</v>
      </c>
      <c r="I760" s="78">
        <v>993</v>
      </c>
      <c r="K760" s="78" t="s">
        <v>441</v>
      </c>
      <c r="L760" s="78" t="s">
        <v>1071</v>
      </c>
      <c r="M760" s="78" t="s">
        <v>16</v>
      </c>
      <c r="N760" s="78" t="s">
        <v>260</v>
      </c>
      <c r="O760" s="78">
        <v>28</v>
      </c>
    </row>
    <row r="761" spans="1:15" s="78" customFormat="1" x14ac:dyDescent="0.25">
      <c r="A761" s="78" t="s">
        <v>397</v>
      </c>
      <c r="B761" s="297" t="s">
        <v>1011</v>
      </c>
      <c r="C761" s="78">
        <v>3</v>
      </c>
      <c r="D761" s="78">
        <v>3</v>
      </c>
      <c r="E761" s="78">
        <v>4</v>
      </c>
      <c r="F761" s="78">
        <v>12</v>
      </c>
      <c r="G761" s="78">
        <v>12</v>
      </c>
      <c r="H761" s="78">
        <v>0</v>
      </c>
      <c r="I761" s="78">
        <v>993</v>
      </c>
      <c r="K761" s="78" t="s">
        <v>441</v>
      </c>
      <c r="L761" s="78" t="s">
        <v>1072</v>
      </c>
      <c r="M761" s="78" t="s">
        <v>16</v>
      </c>
      <c r="N761" s="78" t="s">
        <v>260</v>
      </c>
      <c r="O761" s="78">
        <v>28</v>
      </c>
    </row>
    <row r="762" spans="1:15" s="78" customFormat="1" x14ac:dyDescent="0.25">
      <c r="A762" s="78" t="s">
        <v>397</v>
      </c>
      <c r="B762" s="297" t="s">
        <v>1011</v>
      </c>
      <c r="C762" s="78">
        <v>4</v>
      </c>
      <c r="D762" s="78">
        <v>3</v>
      </c>
      <c r="E762" s="78">
        <v>3</v>
      </c>
      <c r="F762" s="78">
        <v>10</v>
      </c>
      <c r="G762" s="78">
        <v>9</v>
      </c>
      <c r="H762" s="78">
        <v>0</v>
      </c>
      <c r="I762" s="78">
        <v>993</v>
      </c>
      <c r="K762" s="78" t="s">
        <v>441</v>
      </c>
      <c r="L762" s="78" t="s">
        <v>758</v>
      </c>
      <c r="M762" s="78" t="s">
        <v>16</v>
      </c>
      <c r="N762" s="78" t="s">
        <v>260</v>
      </c>
      <c r="O762" s="78">
        <v>28</v>
      </c>
    </row>
    <row r="763" spans="1:15" s="78" customFormat="1" x14ac:dyDescent="0.25">
      <c r="A763" s="78" t="s">
        <v>397</v>
      </c>
      <c r="B763" s="297" t="s">
        <v>1011</v>
      </c>
      <c r="C763" s="78">
        <v>5</v>
      </c>
      <c r="D763" s="78">
        <v>3</v>
      </c>
      <c r="E763" s="78">
        <v>3</v>
      </c>
      <c r="F763" s="78">
        <v>10</v>
      </c>
      <c r="G763" s="78">
        <v>10</v>
      </c>
      <c r="H763" s="78">
        <v>0</v>
      </c>
      <c r="I763" s="78">
        <v>993</v>
      </c>
      <c r="K763" s="78" t="s">
        <v>441</v>
      </c>
      <c r="L763" s="78" t="s">
        <v>758</v>
      </c>
      <c r="M763" s="78" t="s">
        <v>16</v>
      </c>
      <c r="N763" s="78" t="s">
        <v>260</v>
      </c>
      <c r="O763" s="78">
        <v>28</v>
      </c>
    </row>
    <row r="764" spans="1:15" s="78" customFormat="1" x14ac:dyDescent="0.25">
      <c r="A764" s="78" t="s">
        <v>397</v>
      </c>
      <c r="B764" s="297" t="s">
        <v>1011</v>
      </c>
      <c r="C764" s="78">
        <v>6</v>
      </c>
      <c r="D764" s="78">
        <v>3</v>
      </c>
      <c r="E764" s="78">
        <v>3</v>
      </c>
      <c r="F764" s="78">
        <v>8</v>
      </c>
      <c r="G764" s="78">
        <v>10</v>
      </c>
      <c r="H764" s="78">
        <v>0</v>
      </c>
      <c r="I764" s="78">
        <v>993</v>
      </c>
      <c r="K764" s="78" t="s">
        <v>441</v>
      </c>
      <c r="L764" s="78" t="s">
        <v>1073</v>
      </c>
      <c r="M764" s="78" t="s">
        <v>16</v>
      </c>
      <c r="N764" s="78" t="s">
        <v>260</v>
      </c>
      <c r="O764" s="78">
        <v>28</v>
      </c>
    </row>
    <row r="765" spans="1:15" s="78" customFormat="1" x14ac:dyDescent="0.25">
      <c r="A765" s="78" t="s">
        <v>397</v>
      </c>
      <c r="B765" s="297" t="s">
        <v>1011</v>
      </c>
      <c r="C765" s="78">
        <v>7</v>
      </c>
      <c r="D765" s="78">
        <v>3</v>
      </c>
      <c r="E765" s="78">
        <v>3</v>
      </c>
      <c r="F765" s="78">
        <v>9</v>
      </c>
      <c r="G765" s="78">
        <v>8</v>
      </c>
      <c r="H765" s="78">
        <v>0</v>
      </c>
      <c r="I765" s="78">
        <v>993</v>
      </c>
      <c r="K765" s="78" t="s">
        <v>441</v>
      </c>
      <c r="L765" s="78" t="s">
        <v>1074</v>
      </c>
      <c r="M765" s="78" t="s">
        <v>16</v>
      </c>
      <c r="N765" s="78" t="s">
        <v>260</v>
      </c>
      <c r="O765" s="78">
        <v>28</v>
      </c>
    </row>
    <row r="766" spans="1:15" s="78" customFormat="1" x14ac:dyDescent="0.25">
      <c r="A766" s="78" t="s">
        <v>397</v>
      </c>
      <c r="B766" s="297" t="s">
        <v>1011</v>
      </c>
      <c r="C766" s="78">
        <v>8</v>
      </c>
      <c r="D766" s="78">
        <v>3</v>
      </c>
      <c r="E766" s="78">
        <v>3</v>
      </c>
      <c r="F766" s="78">
        <v>10</v>
      </c>
      <c r="G766" s="78">
        <v>12</v>
      </c>
      <c r="H766" s="78">
        <v>0</v>
      </c>
      <c r="I766" s="78">
        <v>993</v>
      </c>
      <c r="K766" s="78" t="s">
        <v>441</v>
      </c>
      <c r="L766" s="78" t="s">
        <v>758</v>
      </c>
      <c r="M766" s="78" t="s">
        <v>16</v>
      </c>
      <c r="N766" s="78" t="s">
        <v>260</v>
      </c>
      <c r="O766" s="78">
        <v>28</v>
      </c>
    </row>
    <row r="767" spans="1:15" s="78" customFormat="1" x14ac:dyDescent="0.25">
      <c r="A767" s="78" t="s">
        <v>397</v>
      </c>
      <c r="B767" s="297" t="s">
        <v>1011</v>
      </c>
      <c r="C767" s="78">
        <v>9</v>
      </c>
      <c r="D767" s="78">
        <v>3</v>
      </c>
      <c r="E767" s="78">
        <v>3</v>
      </c>
      <c r="F767" s="78">
        <v>6</v>
      </c>
      <c r="G767" s="78">
        <v>9</v>
      </c>
      <c r="H767" s="78">
        <v>0</v>
      </c>
      <c r="I767" s="78">
        <v>993</v>
      </c>
      <c r="K767" s="78" t="s">
        <v>441</v>
      </c>
      <c r="L767" s="78" t="s">
        <v>1075</v>
      </c>
      <c r="M767" s="78" t="s">
        <v>16</v>
      </c>
      <c r="N767" s="78" t="s">
        <v>260</v>
      </c>
      <c r="O767" s="78">
        <v>28</v>
      </c>
    </row>
    <row r="768" spans="1:15" s="78" customFormat="1" x14ac:dyDescent="0.25">
      <c r="A768" s="78" t="s">
        <v>397</v>
      </c>
      <c r="B768" s="297" t="s">
        <v>1011</v>
      </c>
      <c r="C768" s="78">
        <v>10</v>
      </c>
      <c r="D768" s="78">
        <v>3</v>
      </c>
      <c r="E768" s="78">
        <v>4</v>
      </c>
      <c r="F768" s="78">
        <v>12</v>
      </c>
      <c r="G768" s="78">
        <v>9</v>
      </c>
      <c r="H768" s="78">
        <v>0</v>
      </c>
      <c r="I768" s="78">
        <v>993</v>
      </c>
      <c r="K768" s="78" t="s">
        <v>441</v>
      </c>
      <c r="L768" s="78" t="s">
        <v>1072</v>
      </c>
      <c r="M768" s="78" t="s">
        <v>16</v>
      </c>
      <c r="N768" s="78" t="s">
        <v>260</v>
      </c>
      <c r="O768" s="78">
        <v>28</v>
      </c>
    </row>
    <row r="769" spans="1:15" s="78" customFormat="1" x14ac:dyDescent="0.25">
      <c r="A769" s="78" t="s">
        <v>397</v>
      </c>
      <c r="B769" s="297" t="s">
        <v>1011</v>
      </c>
      <c r="C769" s="78">
        <v>11</v>
      </c>
      <c r="D769" s="78">
        <v>3</v>
      </c>
      <c r="E769" s="78">
        <v>4</v>
      </c>
      <c r="F769" s="78">
        <v>12</v>
      </c>
      <c r="G769" s="78">
        <v>10</v>
      </c>
      <c r="H769" s="78">
        <v>0</v>
      </c>
      <c r="I769" s="78">
        <v>993</v>
      </c>
      <c r="K769" s="78" t="s">
        <v>441</v>
      </c>
      <c r="L769" s="78" t="s">
        <v>1072</v>
      </c>
      <c r="M769" s="78" t="s">
        <v>16</v>
      </c>
      <c r="N769" s="78" t="s">
        <v>260</v>
      </c>
      <c r="O769" s="78">
        <v>28</v>
      </c>
    </row>
    <row r="770" spans="1:15" s="78" customFormat="1" x14ac:dyDescent="0.25">
      <c r="A770" s="78" t="s">
        <v>397</v>
      </c>
      <c r="B770" s="297" t="s">
        <v>1011</v>
      </c>
      <c r="C770" s="78">
        <v>12</v>
      </c>
      <c r="D770" s="78">
        <v>4</v>
      </c>
      <c r="E770" s="78">
        <v>4</v>
      </c>
      <c r="F770" s="78">
        <v>17</v>
      </c>
      <c r="G770" s="78">
        <v>15</v>
      </c>
      <c r="H770" s="78">
        <v>0</v>
      </c>
      <c r="I770" s="78">
        <v>993</v>
      </c>
      <c r="K770" s="78" t="s">
        <v>441</v>
      </c>
      <c r="L770" s="78" t="s">
        <v>1076</v>
      </c>
      <c r="M770" s="78" t="s">
        <v>16</v>
      </c>
      <c r="N770" s="78" t="s">
        <v>260</v>
      </c>
      <c r="O770" s="78">
        <v>28</v>
      </c>
    </row>
    <row r="771" spans="1:15" s="78" customFormat="1" x14ac:dyDescent="0.25">
      <c r="A771" s="78" t="s">
        <v>397</v>
      </c>
      <c r="B771" s="297" t="s">
        <v>1011</v>
      </c>
      <c r="C771" s="78">
        <v>13</v>
      </c>
      <c r="D771" s="78">
        <v>3</v>
      </c>
      <c r="E771" s="78">
        <v>3</v>
      </c>
      <c r="F771" s="78">
        <v>11</v>
      </c>
      <c r="G771" s="78">
        <v>11</v>
      </c>
      <c r="H771" s="78">
        <v>0</v>
      </c>
      <c r="I771" s="78">
        <v>993</v>
      </c>
      <c r="K771" s="78" t="s">
        <v>441</v>
      </c>
      <c r="L771" s="78" t="s">
        <v>1077</v>
      </c>
      <c r="M771" s="78" t="s">
        <v>16</v>
      </c>
      <c r="N771" s="78" t="s">
        <v>260</v>
      </c>
      <c r="O771" s="78">
        <v>28</v>
      </c>
    </row>
    <row r="772" spans="1:15" s="78" customFormat="1" x14ac:dyDescent="0.25">
      <c r="A772" s="78" t="s">
        <v>397</v>
      </c>
      <c r="B772" s="297" t="s">
        <v>1011</v>
      </c>
      <c r="C772" s="78">
        <v>14</v>
      </c>
      <c r="D772" s="78">
        <v>3</v>
      </c>
      <c r="E772" s="78">
        <v>4</v>
      </c>
      <c r="F772" s="78">
        <v>13</v>
      </c>
      <c r="G772" s="78">
        <v>12</v>
      </c>
      <c r="H772" s="78">
        <v>0</v>
      </c>
      <c r="I772" s="78">
        <v>993</v>
      </c>
      <c r="K772" s="78" t="s">
        <v>441</v>
      </c>
      <c r="L772" s="78" t="s">
        <v>1071</v>
      </c>
      <c r="M772" s="78" t="s">
        <v>16</v>
      </c>
      <c r="N772" s="78" t="s">
        <v>260</v>
      </c>
      <c r="O772" s="78">
        <v>28</v>
      </c>
    </row>
    <row r="773" spans="1:15" s="78" customFormat="1" x14ac:dyDescent="0.25">
      <c r="A773" s="78" t="s">
        <v>397</v>
      </c>
      <c r="B773" s="297" t="s">
        <v>1011</v>
      </c>
      <c r="C773" s="78">
        <v>15</v>
      </c>
      <c r="D773" s="78">
        <v>3</v>
      </c>
      <c r="E773" s="78">
        <v>4</v>
      </c>
      <c r="F773" s="78">
        <v>14</v>
      </c>
      <c r="G773" s="78">
        <v>9</v>
      </c>
      <c r="H773" s="78">
        <v>0</v>
      </c>
      <c r="I773" s="78">
        <v>993</v>
      </c>
      <c r="K773" s="78" t="s">
        <v>441</v>
      </c>
      <c r="L773" s="78" t="s">
        <v>1070</v>
      </c>
      <c r="M773" s="78" t="s">
        <v>16</v>
      </c>
      <c r="N773" s="78" t="s">
        <v>260</v>
      </c>
      <c r="O773" s="78">
        <v>28</v>
      </c>
    </row>
    <row r="774" spans="1:15" s="78" customFormat="1" x14ac:dyDescent="0.25">
      <c r="A774" s="78" t="s">
        <v>397</v>
      </c>
      <c r="B774" s="297" t="s">
        <v>1011</v>
      </c>
      <c r="C774" s="78">
        <v>16</v>
      </c>
      <c r="D774" s="78">
        <v>3</v>
      </c>
      <c r="E774" s="78">
        <v>3</v>
      </c>
      <c r="F774" s="78">
        <v>10</v>
      </c>
      <c r="G774" s="78">
        <v>11</v>
      </c>
      <c r="H774" s="78">
        <v>0</v>
      </c>
      <c r="I774" s="78">
        <v>993</v>
      </c>
      <c r="K774" s="78" t="s">
        <v>441</v>
      </c>
      <c r="L774" s="78" t="s">
        <v>758</v>
      </c>
      <c r="M774" s="78" t="s">
        <v>16</v>
      </c>
      <c r="N774" s="78" t="s">
        <v>260</v>
      </c>
      <c r="O774" s="78">
        <v>28</v>
      </c>
    </row>
    <row r="775" spans="1:15" s="78" customFormat="1" x14ac:dyDescent="0.25">
      <c r="A775" s="78" t="s">
        <v>397</v>
      </c>
      <c r="B775" s="297" t="s">
        <v>1011</v>
      </c>
      <c r="C775" s="78">
        <v>17</v>
      </c>
      <c r="D775" s="78">
        <v>4</v>
      </c>
      <c r="E775" s="78">
        <v>3</v>
      </c>
      <c r="F775" s="78">
        <v>10</v>
      </c>
      <c r="G775" s="78">
        <v>18</v>
      </c>
      <c r="H775" s="78">
        <v>0</v>
      </c>
      <c r="I775" s="78">
        <v>993</v>
      </c>
      <c r="K775" s="78" t="s">
        <v>441</v>
      </c>
      <c r="L775" s="78" t="s">
        <v>758</v>
      </c>
      <c r="M775" s="78" t="s">
        <v>16</v>
      </c>
      <c r="N775" s="78" t="s">
        <v>260</v>
      </c>
      <c r="O775" s="78">
        <v>28</v>
      </c>
    </row>
    <row r="776" spans="1:15" s="78" customFormat="1" x14ac:dyDescent="0.25">
      <c r="A776" s="78" t="s">
        <v>397</v>
      </c>
      <c r="B776" s="297" t="s">
        <v>1011</v>
      </c>
      <c r="C776" s="78">
        <v>18</v>
      </c>
      <c r="D776" s="78">
        <v>3</v>
      </c>
      <c r="E776" s="78">
        <v>4</v>
      </c>
      <c r="F776" s="78">
        <v>14</v>
      </c>
      <c r="G776" s="78">
        <v>11</v>
      </c>
      <c r="H776" s="78">
        <v>0</v>
      </c>
      <c r="I776" s="78">
        <v>993</v>
      </c>
      <c r="K776" s="78" t="s">
        <v>441</v>
      </c>
      <c r="L776" s="78" t="s">
        <v>1070</v>
      </c>
      <c r="M776" s="78" t="s">
        <v>16</v>
      </c>
      <c r="N776" s="78" t="s">
        <v>260</v>
      </c>
      <c r="O776" s="78">
        <v>28</v>
      </c>
    </row>
    <row r="777" spans="1:15" s="78" customFormat="1" x14ac:dyDescent="0.25">
      <c r="A777" s="78" t="s">
        <v>397</v>
      </c>
      <c r="B777" s="297" t="s">
        <v>1011</v>
      </c>
      <c r="C777" s="78">
        <v>19</v>
      </c>
      <c r="D777" s="78">
        <v>3</v>
      </c>
      <c r="E777" s="78">
        <v>3</v>
      </c>
      <c r="F777" s="78">
        <v>8</v>
      </c>
      <c r="G777" s="78">
        <v>10</v>
      </c>
      <c r="H777" s="78">
        <v>0</v>
      </c>
      <c r="I777" s="78">
        <v>993</v>
      </c>
      <c r="K777" s="78" t="s">
        <v>441</v>
      </c>
      <c r="L777" s="78" t="s">
        <v>1073</v>
      </c>
      <c r="M777" s="78" t="s">
        <v>16</v>
      </c>
      <c r="N777" s="78" t="s">
        <v>260</v>
      </c>
      <c r="O777" s="78">
        <v>28</v>
      </c>
    </row>
    <row r="778" spans="1:15" s="78" customFormat="1" x14ac:dyDescent="0.25">
      <c r="A778" s="78" t="s">
        <v>397</v>
      </c>
      <c r="B778" s="297" t="s">
        <v>1011</v>
      </c>
      <c r="C778" s="78">
        <v>20</v>
      </c>
      <c r="D778" s="78" t="s">
        <v>56</v>
      </c>
      <c r="E778" s="78">
        <v>0</v>
      </c>
      <c r="F778" s="78">
        <v>0</v>
      </c>
      <c r="G778" s="78">
        <v>0</v>
      </c>
      <c r="H778" s="78">
        <v>0</v>
      </c>
      <c r="I778" s="78">
        <v>993</v>
      </c>
      <c r="K778" s="78" t="s">
        <v>441</v>
      </c>
      <c r="L778" s="78" t="s">
        <v>1078</v>
      </c>
      <c r="M778" s="78" t="s">
        <v>16</v>
      </c>
      <c r="N778" s="78" t="s">
        <v>260</v>
      </c>
      <c r="O778" s="78">
        <v>28</v>
      </c>
    </row>
    <row r="779" spans="1:15" s="78" customFormat="1" x14ac:dyDescent="0.25">
      <c r="A779" s="78" t="s">
        <v>397</v>
      </c>
      <c r="B779" s="297" t="s">
        <v>1011</v>
      </c>
      <c r="C779" s="78">
        <v>21</v>
      </c>
      <c r="D779" s="78" t="s">
        <v>56</v>
      </c>
      <c r="E779" s="78">
        <v>0</v>
      </c>
      <c r="F779" s="78">
        <v>0</v>
      </c>
      <c r="G779" s="78">
        <v>0</v>
      </c>
      <c r="H779" s="78">
        <v>0</v>
      </c>
      <c r="I779" s="78">
        <v>993</v>
      </c>
      <c r="K779" s="78" t="s">
        <v>441</v>
      </c>
      <c r="L779" s="78" t="s">
        <v>1078</v>
      </c>
      <c r="M779" s="78" t="s">
        <v>16</v>
      </c>
      <c r="N779" s="78" t="s">
        <v>260</v>
      </c>
      <c r="O779" s="78">
        <v>28</v>
      </c>
    </row>
    <row r="780" spans="1:15" s="78" customFormat="1" x14ac:dyDescent="0.25">
      <c r="A780" s="78" t="s">
        <v>397</v>
      </c>
      <c r="B780" s="297" t="s">
        <v>1011</v>
      </c>
      <c r="C780" s="78">
        <v>22</v>
      </c>
      <c r="D780" s="78" t="s">
        <v>56</v>
      </c>
      <c r="E780" s="78">
        <v>0</v>
      </c>
      <c r="F780" s="78">
        <v>0</v>
      </c>
      <c r="G780" s="78">
        <v>0</v>
      </c>
      <c r="H780" s="78">
        <v>0</v>
      </c>
      <c r="I780" s="78">
        <v>993</v>
      </c>
      <c r="K780" s="78" t="s">
        <v>441</v>
      </c>
      <c r="L780" s="78" t="s">
        <v>1078</v>
      </c>
      <c r="M780" s="78" t="s">
        <v>16</v>
      </c>
      <c r="N780" s="78" t="s">
        <v>260</v>
      </c>
      <c r="O780" s="78">
        <v>28</v>
      </c>
    </row>
    <row r="781" spans="1:15" s="78" customFormat="1" x14ac:dyDescent="0.25">
      <c r="A781" s="78" t="s">
        <v>397</v>
      </c>
      <c r="B781" s="297" t="s">
        <v>1011</v>
      </c>
      <c r="C781" s="78">
        <v>23</v>
      </c>
      <c r="D781" s="78" t="s">
        <v>56</v>
      </c>
      <c r="E781" s="78">
        <v>0</v>
      </c>
      <c r="F781" s="78">
        <v>0</v>
      </c>
      <c r="G781" s="78">
        <v>0</v>
      </c>
      <c r="H781" s="78">
        <v>0</v>
      </c>
      <c r="I781" s="78">
        <v>993</v>
      </c>
      <c r="K781" s="78" t="s">
        <v>441</v>
      </c>
      <c r="L781" s="78" t="s">
        <v>1078</v>
      </c>
      <c r="M781" s="78" t="s">
        <v>16</v>
      </c>
      <c r="N781" s="78" t="s">
        <v>260</v>
      </c>
      <c r="O781" s="78">
        <v>28</v>
      </c>
    </row>
    <row r="782" spans="1:15" s="78" customFormat="1" x14ac:dyDescent="0.25">
      <c r="A782" s="78" t="s">
        <v>397</v>
      </c>
      <c r="B782" s="297" t="s">
        <v>1011</v>
      </c>
      <c r="C782" s="78">
        <v>24</v>
      </c>
      <c r="D782" s="78" t="s">
        <v>56</v>
      </c>
      <c r="E782" s="78">
        <v>0</v>
      </c>
      <c r="F782" s="78">
        <v>0</v>
      </c>
      <c r="G782" s="78">
        <v>0</v>
      </c>
      <c r="H782" s="78">
        <v>0</v>
      </c>
      <c r="I782" s="78">
        <v>993</v>
      </c>
      <c r="K782" s="78" t="s">
        <v>441</v>
      </c>
      <c r="L782" s="78" t="s">
        <v>1078</v>
      </c>
      <c r="M782" s="78" t="s">
        <v>16</v>
      </c>
      <c r="N782" s="78" t="s">
        <v>260</v>
      </c>
      <c r="O782" s="78">
        <v>28</v>
      </c>
    </row>
    <row r="783" spans="1:15" s="78" customFormat="1" x14ac:dyDescent="0.25">
      <c r="A783" s="78" t="s">
        <v>397</v>
      </c>
      <c r="B783" s="297" t="s">
        <v>1011</v>
      </c>
      <c r="C783" s="78">
        <v>25</v>
      </c>
      <c r="D783" s="78" t="s">
        <v>56</v>
      </c>
      <c r="E783" s="78">
        <v>0</v>
      </c>
      <c r="F783" s="78">
        <v>0</v>
      </c>
      <c r="G783" s="78">
        <v>0</v>
      </c>
      <c r="H783" s="78">
        <v>0</v>
      </c>
      <c r="I783" s="78">
        <v>993</v>
      </c>
      <c r="K783" s="78" t="s">
        <v>441</v>
      </c>
      <c r="L783" s="78" t="s">
        <v>1078</v>
      </c>
      <c r="M783" s="78" t="s">
        <v>16</v>
      </c>
      <c r="N783" s="78" t="s">
        <v>260</v>
      </c>
      <c r="O783" s="78">
        <v>28</v>
      </c>
    </row>
    <row r="784" spans="1:15" s="78" customFormat="1" x14ac:dyDescent="0.25">
      <c r="A784" s="78" t="s">
        <v>397</v>
      </c>
      <c r="B784" s="297" t="s">
        <v>1011</v>
      </c>
      <c r="C784" s="78">
        <v>26</v>
      </c>
      <c r="D784" s="78" t="s">
        <v>56</v>
      </c>
      <c r="E784" s="78">
        <v>0</v>
      </c>
      <c r="F784" s="78">
        <v>0</v>
      </c>
      <c r="G784" s="78">
        <v>0</v>
      </c>
      <c r="H784" s="78">
        <v>0</v>
      </c>
      <c r="I784" s="78">
        <v>993</v>
      </c>
      <c r="K784" s="78" t="s">
        <v>441</v>
      </c>
      <c r="L784" s="78" t="s">
        <v>1078</v>
      </c>
      <c r="M784" s="78" t="s">
        <v>16</v>
      </c>
      <c r="N784" s="78" t="s">
        <v>260</v>
      </c>
      <c r="O784" s="78">
        <v>28</v>
      </c>
    </row>
    <row r="785" spans="1:16" s="78" customFormat="1" x14ac:dyDescent="0.25">
      <c r="A785" s="78" t="s">
        <v>397</v>
      </c>
      <c r="B785" s="297" t="s">
        <v>1011</v>
      </c>
      <c r="C785" s="78">
        <v>27</v>
      </c>
      <c r="D785" s="78" t="s">
        <v>56</v>
      </c>
      <c r="E785" s="78">
        <v>0</v>
      </c>
      <c r="F785" s="78">
        <v>0</v>
      </c>
      <c r="G785" s="78">
        <v>0</v>
      </c>
      <c r="H785" s="78">
        <v>0</v>
      </c>
      <c r="I785" s="78">
        <v>993</v>
      </c>
      <c r="K785" s="78" t="s">
        <v>441</v>
      </c>
      <c r="L785" s="78" t="s">
        <v>1078</v>
      </c>
      <c r="M785" s="78" t="s">
        <v>16</v>
      </c>
      <c r="N785" s="78" t="s">
        <v>260</v>
      </c>
      <c r="O785" s="78">
        <v>28</v>
      </c>
    </row>
    <row r="786" spans="1:16" s="65" customFormat="1" ht="15" customHeight="1" x14ac:dyDescent="0.25">
      <c r="A786" s="65" t="s">
        <v>393</v>
      </c>
      <c r="B786" s="295"/>
      <c r="C786" s="65">
        <v>1</v>
      </c>
      <c r="D786" s="65">
        <v>3</v>
      </c>
      <c r="E786" s="65">
        <v>4</v>
      </c>
      <c r="F786" s="65">
        <v>14</v>
      </c>
      <c r="G786" s="65">
        <v>12</v>
      </c>
      <c r="H786" s="65">
        <v>0</v>
      </c>
      <c r="K786" s="65" t="s">
        <v>1048</v>
      </c>
      <c r="L786" s="65" t="s">
        <v>1079</v>
      </c>
      <c r="M786" s="65" t="s">
        <v>16</v>
      </c>
      <c r="N786" s="65" t="s">
        <v>260</v>
      </c>
      <c r="O786" s="65">
        <v>28</v>
      </c>
    </row>
    <row r="787" spans="1:16" s="65" customFormat="1" x14ac:dyDescent="0.25">
      <c r="A787" s="65" t="s">
        <v>393</v>
      </c>
      <c r="B787" s="295"/>
      <c r="C787" s="65">
        <v>2</v>
      </c>
      <c r="D787" s="65">
        <v>3</v>
      </c>
      <c r="E787" s="65">
        <v>4</v>
      </c>
      <c r="F787" s="65">
        <v>13</v>
      </c>
      <c r="G787" s="65">
        <v>13</v>
      </c>
      <c r="H787" s="65">
        <v>0</v>
      </c>
      <c r="K787" s="65" t="s">
        <v>1048</v>
      </c>
      <c r="L787" s="65" t="s">
        <v>1080</v>
      </c>
      <c r="M787" s="65" t="s">
        <v>16</v>
      </c>
      <c r="N787" s="65" t="s">
        <v>260</v>
      </c>
      <c r="O787" s="65">
        <v>28</v>
      </c>
    </row>
    <row r="788" spans="1:16" s="65" customFormat="1" x14ac:dyDescent="0.25">
      <c r="A788" s="65" t="s">
        <v>393</v>
      </c>
      <c r="B788" s="295"/>
      <c r="C788" s="65">
        <v>3</v>
      </c>
      <c r="D788" s="65">
        <v>3</v>
      </c>
      <c r="E788" s="65">
        <v>4</v>
      </c>
      <c r="F788" s="65">
        <v>12</v>
      </c>
      <c r="G788" s="65">
        <v>12</v>
      </c>
      <c r="H788" s="65">
        <v>0</v>
      </c>
      <c r="K788" s="65" t="s">
        <v>1048</v>
      </c>
      <c r="L788" s="65" t="s">
        <v>1081</v>
      </c>
      <c r="M788" s="65" t="s">
        <v>16</v>
      </c>
      <c r="N788" s="65" t="s">
        <v>260</v>
      </c>
      <c r="O788" s="65">
        <v>28</v>
      </c>
    </row>
    <row r="789" spans="1:16" s="65" customFormat="1" x14ac:dyDescent="0.25">
      <c r="A789" s="65" t="s">
        <v>393</v>
      </c>
      <c r="B789" s="295"/>
      <c r="C789" s="65">
        <v>4</v>
      </c>
      <c r="D789" s="65">
        <v>3</v>
      </c>
      <c r="E789" s="65">
        <v>3</v>
      </c>
      <c r="F789" s="65">
        <v>10</v>
      </c>
      <c r="G789" s="65">
        <v>10</v>
      </c>
      <c r="H789" s="65">
        <v>0</v>
      </c>
      <c r="K789" s="65" t="s">
        <v>1048</v>
      </c>
      <c r="L789" s="65" t="s">
        <v>1082</v>
      </c>
      <c r="M789" s="65" t="s">
        <v>16</v>
      </c>
      <c r="N789" s="65" t="s">
        <v>260</v>
      </c>
      <c r="O789" s="65">
        <v>28</v>
      </c>
    </row>
    <row r="790" spans="1:16" s="65" customFormat="1" x14ac:dyDescent="0.25">
      <c r="A790" s="65" t="s">
        <v>393</v>
      </c>
      <c r="B790" s="295"/>
      <c r="C790" s="65">
        <v>5</v>
      </c>
      <c r="D790" s="65">
        <v>3</v>
      </c>
      <c r="E790" s="65">
        <v>3</v>
      </c>
      <c r="F790" s="65">
        <v>10</v>
      </c>
      <c r="G790" s="65">
        <v>10</v>
      </c>
      <c r="H790" s="65">
        <v>0</v>
      </c>
      <c r="K790" s="65" t="s">
        <v>1048</v>
      </c>
      <c r="L790" s="65" t="s">
        <v>1082</v>
      </c>
      <c r="M790" s="65" t="s">
        <v>16</v>
      </c>
      <c r="N790" s="65" t="s">
        <v>260</v>
      </c>
      <c r="O790" s="65">
        <v>28</v>
      </c>
    </row>
    <row r="791" spans="1:16" s="65" customFormat="1" x14ac:dyDescent="0.25">
      <c r="A791" s="65" t="s">
        <v>393</v>
      </c>
      <c r="B791" s="295"/>
      <c r="C791" s="65">
        <v>6</v>
      </c>
      <c r="D791" s="65">
        <v>3</v>
      </c>
      <c r="E791" s="65">
        <v>3</v>
      </c>
      <c r="F791" s="65">
        <v>8</v>
      </c>
      <c r="G791" s="65">
        <v>8</v>
      </c>
      <c r="H791" s="65">
        <v>0</v>
      </c>
      <c r="K791" s="65" t="s">
        <v>1048</v>
      </c>
      <c r="L791" s="65" t="s">
        <v>1083</v>
      </c>
      <c r="M791" s="65" t="s">
        <v>16</v>
      </c>
      <c r="N791" s="65" t="s">
        <v>260</v>
      </c>
      <c r="O791" s="65">
        <v>28</v>
      </c>
    </row>
    <row r="792" spans="1:16" s="65" customFormat="1" x14ac:dyDescent="0.25">
      <c r="A792" s="65" t="s">
        <v>393</v>
      </c>
      <c r="B792" s="295"/>
      <c r="C792" s="65">
        <v>7</v>
      </c>
      <c r="D792" s="65">
        <v>3</v>
      </c>
      <c r="E792" s="65">
        <v>3</v>
      </c>
      <c r="F792" s="65">
        <v>9</v>
      </c>
      <c r="G792" s="65">
        <v>8</v>
      </c>
      <c r="H792" s="65">
        <v>0</v>
      </c>
      <c r="K792" s="65" t="s">
        <v>1048</v>
      </c>
      <c r="L792" s="65" t="s">
        <v>1084</v>
      </c>
      <c r="M792" s="65" t="s">
        <v>16</v>
      </c>
      <c r="N792" s="65" t="s">
        <v>260</v>
      </c>
      <c r="O792" s="65">
        <v>28</v>
      </c>
    </row>
    <row r="793" spans="1:16" s="65" customFormat="1" x14ac:dyDescent="0.25">
      <c r="A793" s="65" t="s">
        <v>393</v>
      </c>
      <c r="B793" s="295"/>
      <c r="C793" s="65">
        <v>8</v>
      </c>
      <c r="D793" s="65">
        <v>3</v>
      </c>
      <c r="E793" s="65">
        <v>3</v>
      </c>
      <c r="F793" s="65">
        <v>10</v>
      </c>
      <c r="G793" s="65">
        <v>10</v>
      </c>
      <c r="H793" s="65">
        <v>0</v>
      </c>
      <c r="K793" s="65" t="s">
        <v>1048</v>
      </c>
      <c r="L793" s="65" t="s">
        <v>1082</v>
      </c>
      <c r="M793" s="65" t="s">
        <v>16</v>
      </c>
      <c r="N793" s="65" t="s">
        <v>260</v>
      </c>
      <c r="O793" s="65">
        <v>28</v>
      </c>
    </row>
    <row r="794" spans="1:16" s="65" customFormat="1" x14ac:dyDescent="0.25">
      <c r="A794" s="65" t="s">
        <v>393</v>
      </c>
      <c r="B794" s="295"/>
      <c r="C794" s="65">
        <v>9</v>
      </c>
      <c r="D794" s="65">
        <v>3</v>
      </c>
      <c r="E794" s="65">
        <v>3</v>
      </c>
      <c r="F794" s="65">
        <v>6</v>
      </c>
      <c r="G794" s="65">
        <v>6</v>
      </c>
      <c r="H794" s="65">
        <v>0</v>
      </c>
      <c r="K794" s="65" t="s">
        <v>1048</v>
      </c>
      <c r="L794" s="65" t="s">
        <v>1085</v>
      </c>
      <c r="M794" s="65" t="s">
        <v>16</v>
      </c>
      <c r="N794" s="65" t="s">
        <v>260</v>
      </c>
      <c r="O794" s="65">
        <v>28</v>
      </c>
    </row>
    <row r="795" spans="1:16" s="65" customFormat="1" x14ac:dyDescent="0.25">
      <c r="A795" s="65" t="s">
        <v>393</v>
      </c>
      <c r="B795" s="295"/>
      <c r="C795" s="65">
        <v>10</v>
      </c>
      <c r="D795" s="65">
        <v>3</v>
      </c>
      <c r="E795" s="65">
        <v>4</v>
      </c>
      <c r="F795" s="65">
        <v>12</v>
      </c>
      <c r="G795" s="65">
        <v>11</v>
      </c>
      <c r="H795" s="65">
        <v>0</v>
      </c>
      <c r="K795" s="65" t="s">
        <v>1048</v>
      </c>
      <c r="L795" s="65" t="s">
        <v>1081</v>
      </c>
      <c r="M795" s="65" t="s">
        <v>16</v>
      </c>
      <c r="N795" s="65" t="s">
        <v>260</v>
      </c>
      <c r="O795" s="65">
        <v>28</v>
      </c>
    </row>
    <row r="796" spans="1:16" s="65" customFormat="1" x14ac:dyDescent="0.25">
      <c r="A796" s="65" t="s">
        <v>393</v>
      </c>
      <c r="B796" s="295"/>
      <c r="C796" s="65">
        <v>11</v>
      </c>
      <c r="D796" s="65">
        <v>3</v>
      </c>
      <c r="E796" s="65">
        <v>4</v>
      </c>
      <c r="F796" s="65">
        <v>12</v>
      </c>
      <c r="G796" s="65">
        <v>12</v>
      </c>
      <c r="H796" s="65">
        <v>0</v>
      </c>
      <c r="K796" s="65" t="s">
        <v>1048</v>
      </c>
      <c r="L796" s="65" t="s">
        <v>1081</v>
      </c>
      <c r="M796" s="65" t="s">
        <v>16</v>
      </c>
      <c r="N796" s="65" t="s">
        <v>260</v>
      </c>
      <c r="O796" s="65">
        <v>28</v>
      </c>
    </row>
    <row r="797" spans="1:16" s="65" customFormat="1" x14ac:dyDescent="0.25">
      <c r="A797" s="65" t="s">
        <v>393</v>
      </c>
      <c r="B797" s="295"/>
      <c r="C797" s="65">
        <v>12</v>
      </c>
      <c r="D797" s="65">
        <v>4</v>
      </c>
      <c r="E797" s="65">
        <v>4</v>
      </c>
      <c r="F797" s="65">
        <v>17</v>
      </c>
      <c r="G797" s="65">
        <v>17</v>
      </c>
      <c r="H797" s="65">
        <v>0</v>
      </c>
      <c r="K797" s="65" t="s">
        <v>1048</v>
      </c>
      <c r="L797" s="65" t="s">
        <v>1086</v>
      </c>
      <c r="M797" s="65" t="s">
        <v>16</v>
      </c>
      <c r="N797" s="65" t="s">
        <v>260</v>
      </c>
      <c r="O797" s="65">
        <v>28</v>
      </c>
    </row>
    <row r="798" spans="1:16" s="65" customFormat="1" x14ac:dyDescent="0.25">
      <c r="A798" s="65" t="s">
        <v>393</v>
      </c>
      <c r="B798" s="295"/>
      <c r="C798" s="65">
        <v>13</v>
      </c>
      <c r="D798" s="65">
        <v>3</v>
      </c>
      <c r="E798" s="65">
        <v>3</v>
      </c>
      <c r="F798" s="65">
        <v>11</v>
      </c>
      <c r="G798" s="65">
        <v>8</v>
      </c>
      <c r="H798" s="65">
        <v>1</v>
      </c>
      <c r="K798" s="65" t="s">
        <v>598</v>
      </c>
      <c r="L798" s="65" t="s">
        <v>745</v>
      </c>
      <c r="M798" s="65" t="s">
        <v>16</v>
      </c>
      <c r="N798" s="65" t="s">
        <v>260</v>
      </c>
      <c r="O798" s="65">
        <v>29</v>
      </c>
      <c r="P798" s="65" t="s">
        <v>744</v>
      </c>
    </row>
    <row r="799" spans="1:16" s="65" customFormat="1" x14ac:dyDescent="0.25">
      <c r="A799" s="65" t="s">
        <v>393</v>
      </c>
      <c r="B799" s="295"/>
      <c r="C799" s="65">
        <v>14</v>
      </c>
      <c r="D799" s="65">
        <v>3</v>
      </c>
      <c r="E799" s="65">
        <v>4</v>
      </c>
      <c r="F799" s="65">
        <v>13</v>
      </c>
      <c r="G799" s="65">
        <v>13</v>
      </c>
      <c r="H799" s="65">
        <v>0</v>
      </c>
      <c r="K799" s="65" t="s">
        <v>1048</v>
      </c>
      <c r="L799" s="65" t="s">
        <v>1080</v>
      </c>
      <c r="M799" s="65" t="s">
        <v>16</v>
      </c>
      <c r="N799" s="65" t="s">
        <v>260</v>
      </c>
      <c r="O799" s="65">
        <v>29</v>
      </c>
    </row>
    <row r="800" spans="1:16" s="65" customFormat="1" x14ac:dyDescent="0.25">
      <c r="A800" s="65" t="s">
        <v>393</v>
      </c>
      <c r="B800" s="295"/>
      <c r="C800" s="65">
        <v>15</v>
      </c>
      <c r="D800" s="65">
        <v>3</v>
      </c>
      <c r="E800" s="65">
        <v>4</v>
      </c>
      <c r="F800" s="65">
        <v>14</v>
      </c>
      <c r="G800" s="65">
        <v>13</v>
      </c>
      <c r="H800" s="65">
        <v>0</v>
      </c>
      <c r="K800" s="65" t="s">
        <v>1048</v>
      </c>
      <c r="L800" s="65" t="s">
        <v>1079</v>
      </c>
      <c r="M800" s="65" t="s">
        <v>16</v>
      </c>
      <c r="N800" s="65" t="s">
        <v>260</v>
      </c>
      <c r="O800" s="65">
        <v>29</v>
      </c>
    </row>
    <row r="801" spans="1:16" s="65" customFormat="1" x14ac:dyDescent="0.25">
      <c r="A801" s="65" t="s">
        <v>393</v>
      </c>
      <c r="B801" s="295"/>
      <c r="C801" s="65">
        <v>16</v>
      </c>
      <c r="D801" s="65">
        <v>3</v>
      </c>
      <c r="E801" s="65">
        <v>3</v>
      </c>
      <c r="F801" s="65">
        <v>10</v>
      </c>
      <c r="G801" s="65">
        <v>9</v>
      </c>
      <c r="H801" s="65">
        <v>0</v>
      </c>
      <c r="K801" s="65" t="s">
        <v>1048</v>
      </c>
      <c r="L801" s="65" t="s">
        <v>1082</v>
      </c>
      <c r="M801" s="65" t="s">
        <v>16</v>
      </c>
      <c r="N801" s="65" t="s">
        <v>260</v>
      </c>
      <c r="O801" s="65">
        <v>29</v>
      </c>
    </row>
    <row r="802" spans="1:16" s="65" customFormat="1" x14ac:dyDescent="0.25">
      <c r="A802" s="65" t="s">
        <v>393</v>
      </c>
      <c r="B802" s="295"/>
      <c r="C802" s="65">
        <v>17</v>
      </c>
      <c r="D802" s="65">
        <v>4</v>
      </c>
      <c r="E802" s="65">
        <v>3</v>
      </c>
      <c r="F802" s="65">
        <v>10</v>
      </c>
      <c r="G802" s="65">
        <v>10</v>
      </c>
      <c r="H802" s="65">
        <v>0</v>
      </c>
      <c r="K802" s="65" t="s">
        <v>1048</v>
      </c>
      <c r="L802" s="65" t="s">
        <v>1082</v>
      </c>
      <c r="M802" s="65" t="s">
        <v>16</v>
      </c>
      <c r="N802" s="65" t="s">
        <v>260</v>
      </c>
      <c r="O802" s="65">
        <v>29</v>
      </c>
    </row>
    <row r="803" spans="1:16" s="65" customFormat="1" x14ac:dyDescent="0.25">
      <c r="A803" s="65" t="s">
        <v>393</v>
      </c>
      <c r="B803" s="295"/>
      <c r="C803" s="65">
        <v>18</v>
      </c>
      <c r="D803" s="65">
        <v>3</v>
      </c>
      <c r="E803" s="65">
        <v>4</v>
      </c>
      <c r="F803" s="65">
        <v>14</v>
      </c>
      <c r="G803" s="65">
        <v>14</v>
      </c>
      <c r="H803" s="65">
        <v>0</v>
      </c>
      <c r="K803" s="65" t="s">
        <v>1048</v>
      </c>
      <c r="L803" s="65" t="s">
        <v>1079</v>
      </c>
      <c r="M803" s="65" t="s">
        <v>16</v>
      </c>
      <c r="N803" s="65" t="s">
        <v>260</v>
      </c>
      <c r="O803" s="65">
        <v>29</v>
      </c>
    </row>
    <row r="804" spans="1:16" s="65" customFormat="1" x14ac:dyDescent="0.25">
      <c r="A804" s="65" t="s">
        <v>393</v>
      </c>
      <c r="B804" s="295"/>
      <c r="C804" s="65">
        <v>19</v>
      </c>
      <c r="D804" s="65">
        <v>3</v>
      </c>
      <c r="E804" s="65">
        <v>3</v>
      </c>
      <c r="F804" s="65">
        <v>8</v>
      </c>
      <c r="G804" s="65">
        <v>8</v>
      </c>
      <c r="H804" s="65">
        <v>0</v>
      </c>
      <c r="K804" s="65" t="s">
        <v>1048</v>
      </c>
      <c r="L804" s="65" t="s">
        <v>1083</v>
      </c>
      <c r="M804" s="65" t="s">
        <v>16</v>
      </c>
      <c r="N804" s="65" t="s">
        <v>260</v>
      </c>
      <c r="O804" s="65">
        <v>29</v>
      </c>
    </row>
    <row r="805" spans="1:16" s="65" customFormat="1" x14ac:dyDescent="0.25">
      <c r="A805" s="65" t="s">
        <v>393</v>
      </c>
      <c r="B805" s="295"/>
      <c r="C805" s="65">
        <v>20</v>
      </c>
      <c r="D805" s="65" t="s">
        <v>56</v>
      </c>
      <c r="E805" s="65">
        <v>0</v>
      </c>
      <c r="F805" s="65">
        <v>0</v>
      </c>
      <c r="G805" s="65">
        <v>0</v>
      </c>
      <c r="H805" s="65">
        <v>0</v>
      </c>
      <c r="K805" s="65" t="s">
        <v>1048</v>
      </c>
      <c r="L805" s="65" t="s">
        <v>1087</v>
      </c>
      <c r="M805" s="65" t="s">
        <v>16</v>
      </c>
      <c r="N805" s="65" t="s">
        <v>260</v>
      </c>
      <c r="O805" s="65">
        <v>29</v>
      </c>
    </row>
    <row r="806" spans="1:16" s="65" customFormat="1" x14ac:dyDescent="0.25">
      <c r="A806" s="65" t="s">
        <v>393</v>
      </c>
      <c r="B806" s="295"/>
      <c r="C806" s="65">
        <v>21</v>
      </c>
      <c r="D806" s="65" t="s">
        <v>56</v>
      </c>
      <c r="E806" s="65">
        <v>0</v>
      </c>
      <c r="F806" s="65">
        <v>0</v>
      </c>
      <c r="G806" s="65">
        <v>0</v>
      </c>
      <c r="H806" s="65">
        <v>0</v>
      </c>
      <c r="K806" s="65" t="s">
        <v>1048</v>
      </c>
      <c r="L806" s="65" t="s">
        <v>1087</v>
      </c>
      <c r="M806" s="65" t="s">
        <v>16</v>
      </c>
      <c r="N806" s="65" t="s">
        <v>260</v>
      </c>
      <c r="O806" s="65">
        <v>29</v>
      </c>
    </row>
    <row r="807" spans="1:16" s="65" customFormat="1" x14ac:dyDescent="0.25">
      <c r="A807" s="65" t="s">
        <v>393</v>
      </c>
      <c r="B807" s="295"/>
      <c r="C807" s="65">
        <v>22</v>
      </c>
      <c r="D807" s="65" t="s">
        <v>56</v>
      </c>
      <c r="E807" s="65">
        <v>0</v>
      </c>
      <c r="F807" s="65">
        <v>0</v>
      </c>
      <c r="G807" s="65">
        <v>0</v>
      </c>
      <c r="H807" s="65">
        <v>0</v>
      </c>
      <c r="K807" s="65" t="s">
        <v>1048</v>
      </c>
      <c r="L807" s="65" t="s">
        <v>1087</v>
      </c>
      <c r="M807" s="65" t="s">
        <v>16</v>
      </c>
      <c r="N807" s="65" t="s">
        <v>260</v>
      </c>
      <c r="O807" s="65">
        <v>29</v>
      </c>
    </row>
    <row r="808" spans="1:16" s="65" customFormat="1" x14ac:dyDescent="0.25">
      <c r="A808" s="65" t="s">
        <v>393</v>
      </c>
      <c r="B808" s="295"/>
      <c r="C808" s="65">
        <v>23</v>
      </c>
      <c r="D808" s="65" t="s">
        <v>56</v>
      </c>
      <c r="E808" s="65">
        <v>0</v>
      </c>
      <c r="F808" s="65">
        <v>0</v>
      </c>
      <c r="G808" s="65">
        <v>0</v>
      </c>
      <c r="H808" s="65">
        <v>0</v>
      </c>
      <c r="K808" s="65" t="s">
        <v>1048</v>
      </c>
      <c r="L808" s="65" t="s">
        <v>1087</v>
      </c>
      <c r="M808" s="65" t="s">
        <v>16</v>
      </c>
      <c r="N808" s="65" t="s">
        <v>260</v>
      </c>
      <c r="O808" s="65">
        <v>29</v>
      </c>
    </row>
    <row r="809" spans="1:16" s="65" customFormat="1" x14ac:dyDescent="0.25">
      <c r="A809" s="65" t="s">
        <v>393</v>
      </c>
      <c r="B809" s="295"/>
      <c r="C809" s="65">
        <v>24</v>
      </c>
      <c r="D809" s="65" t="s">
        <v>56</v>
      </c>
      <c r="E809" s="65">
        <v>0</v>
      </c>
      <c r="F809" s="65">
        <v>0</v>
      </c>
      <c r="G809" s="65">
        <v>0</v>
      </c>
      <c r="H809" s="65">
        <v>0</v>
      </c>
      <c r="K809" s="65" t="s">
        <v>1048</v>
      </c>
      <c r="L809" s="65" t="s">
        <v>1087</v>
      </c>
      <c r="M809" s="65" t="s">
        <v>16</v>
      </c>
      <c r="N809" s="65" t="s">
        <v>260</v>
      </c>
      <c r="O809" s="65">
        <v>29</v>
      </c>
    </row>
    <row r="810" spans="1:16" s="65" customFormat="1" x14ac:dyDescent="0.25">
      <c r="A810" s="65" t="s">
        <v>393</v>
      </c>
      <c r="B810" s="295"/>
      <c r="C810" s="65">
        <v>25</v>
      </c>
      <c r="D810" s="65" t="s">
        <v>56</v>
      </c>
      <c r="E810" s="65">
        <v>0</v>
      </c>
      <c r="F810" s="65">
        <v>0</v>
      </c>
      <c r="G810" s="65">
        <v>0</v>
      </c>
      <c r="H810" s="65">
        <v>0</v>
      </c>
      <c r="K810" s="65" t="s">
        <v>1048</v>
      </c>
      <c r="L810" s="65" t="s">
        <v>1087</v>
      </c>
      <c r="M810" s="65" t="s">
        <v>16</v>
      </c>
      <c r="N810" s="65" t="s">
        <v>260</v>
      </c>
      <c r="O810" s="65">
        <v>29</v>
      </c>
    </row>
    <row r="811" spans="1:16" s="65" customFormat="1" x14ac:dyDescent="0.25">
      <c r="A811" s="65" t="s">
        <v>393</v>
      </c>
      <c r="B811" s="295"/>
      <c r="C811" s="65">
        <v>26</v>
      </c>
      <c r="D811" s="65" t="s">
        <v>56</v>
      </c>
      <c r="E811" s="65">
        <v>0</v>
      </c>
      <c r="F811" s="65">
        <v>0</v>
      </c>
      <c r="G811" s="65">
        <v>0</v>
      </c>
      <c r="H811" s="65">
        <v>0</v>
      </c>
      <c r="K811" s="65" t="s">
        <v>1048</v>
      </c>
      <c r="L811" s="65" t="s">
        <v>1087</v>
      </c>
      <c r="M811" s="65" t="s">
        <v>16</v>
      </c>
      <c r="N811" s="65" t="s">
        <v>260</v>
      </c>
      <c r="O811" s="65">
        <v>29</v>
      </c>
    </row>
    <row r="812" spans="1:16" s="65" customFormat="1" x14ac:dyDescent="0.25">
      <c r="A812" s="65" t="s">
        <v>393</v>
      </c>
      <c r="B812" s="295"/>
      <c r="C812" s="65">
        <v>27</v>
      </c>
      <c r="D812" s="65" t="s">
        <v>56</v>
      </c>
      <c r="E812" s="65">
        <v>0</v>
      </c>
      <c r="F812" s="65">
        <v>0</v>
      </c>
      <c r="G812" s="65">
        <v>0</v>
      </c>
      <c r="H812" s="65">
        <v>0</v>
      </c>
      <c r="K812" s="65" t="s">
        <v>1048</v>
      </c>
      <c r="L812" s="65" t="s">
        <v>1087</v>
      </c>
      <c r="M812" s="65" t="s">
        <v>16</v>
      </c>
      <c r="N812" s="65" t="s">
        <v>260</v>
      </c>
      <c r="O812" s="65">
        <v>29</v>
      </c>
    </row>
    <row r="813" spans="1:16" s="78" customFormat="1" ht="15" customHeight="1" x14ac:dyDescent="0.25">
      <c r="A813" s="318" t="s">
        <v>746</v>
      </c>
      <c r="B813" s="298">
        <v>15</v>
      </c>
      <c r="C813" s="78">
        <v>1</v>
      </c>
      <c r="D813" s="78">
        <v>3</v>
      </c>
      <c r="H813" s="78">
        <v>1</v>
      </c>
      <c r="I813" s="78">
        <v>6</v>
      </c>
      <c r="J813" s="78">
        <v>1</v>
      </c>
      <c r="K813" s="78">
        <v>63</v>
      </c>
      <c r="L813" s="78" t="s">
        <v>747</v>
      </c>
      <c r="M813" s="78" t="s">
        <v>16</v>
      </c>
      <c r="N813" s="78" t="s">
        <v>260</v>
      </c>
      <c r="O813" s="78">
        <v>30</v>
      </c>
      <c r="P813" s="78" t="s">
        <v>719</v>
      </c>
    </row>
    <row r="814" spans="1:16" s="78" customFormat="1" x14ac:dyDescent="0.25">
      <c r="A814" s="318" t="s">
        <v>746</v>
      </c>
      <c r="B814" s="298">
        <v>15</v>
      </c>
      <c r="C814" s="78">
        <v>2</v>
      </c>
      <c r="D814" s="78">
        <v>3</v>
      </c>
      <c r="H814" s="78">
        <v>1</v>
      </c>
      <c r="I814" s="78">
        <v>6</v>
      </c>
      <c r="J814" s="78">
        <v>40</v>
      </c>
      <c r="K814" s="78">
        <v>63</v>
      </c>
      <c r="L814" s="78" t="s">
        <v>749</v>
      </c>
      <c r="M814" s="78" t="s">
        <v>16</v>
      </c>
      <c r="N814" s="78" t="s">
        <v>260</v>
      </c>
      <c r="O814" s="78">
        <v>31</v>
      </c>
      <c r="P814" s="78" t="s">
        <v>748</v>
      </c>
    </row>
    <row r="815" spans="1:16" s="78" customFormat="1" x14ac:dyDescent="0.25">
      <c r="A815" s="318" t="s">
        <v>746</v>
      </c>
      <c r="B815" s="298">
        <v>15</v>
      </c>
      <c r="C815" s="78">
        <v>3</v>
      </c>
      <c r="D815" s="78">
        <v>3</v>
      </c>
      <c r="H815" s="78">
        <v>0</v>
      </c>
      <c r="M815" s="78" t="s">
        <v>16</v>
      </c>
      <c r="N815" s="78" t="s">
        <v>260</v>
      </c>
      <c r="O815" s="78">
        <v>31</v>
      </c>
    </row>
    <row r="816" spans="1:16" s="78" customFormat="1" x14ac:dyDescent="0.25">
      <c r="A816" s="318" t="s">
        <v>746</v>
      </c>
      <c r="B816" s="298">
        <v>15</v>
      </c>
      <c r="C816" s="78">
        <v>4</v>
      </c>
      <c r="D816" s="78">
        <v>3</v>
      </c>
      <c r="H816" s="78">
        <v>1</v>
      </c>
      <c r="I816" s="78">
        <v>6</v>
      </c>
      <c r="J816" s="78">
        <v>4</v>
      </c>
      <c r="K816" s="78">
        <v>34</v>
      </c>
      <c r="L816" s="78" t="s">
        <v>750</v>
      </c>
      <c r="M816" s="78" t="s">
        <v>16</v>
      </c>
      <c r="N816" s="78" t="s">
        <v>260</v>
      </c>
      <c r="O816" s="78">
        <v>32</v>
      </c>
      <c r="P816" s="78" t="s">
        <v>721</v>
      </c>
    </row>
    <row r="817" spans="1:16" s="78" customFormat="1" x14ac:dyDescent="0.25">
      <c r="A817" s="318" t="s">
        <v>746</v>
      </c>
      <c r="B817" s="298">
        <v>15</v>
      </c>
      <c r="C817" s="78">
        <v>5</v>
      </c>
      <c r="D817" s="78">
        <v>3</v>
      </c>
      <c r="H817" s="78">
        <v>0</v>
      </c>
      <c r="M817" s="78" t="s">
        <v>16</v>
      </c>
      <c r="N817" s="78" t="s">
        <v>260</v>
      </c>
      <c r="O817" s="78">
        <v>32</v>
      </c>
    </row>
    <row r="818" spans="1:16" s="78" customFormat="1" x14ac:dyDescent="0.25">
      <c r="A818" s="318" t="s">
        <v>746</v>
      </c>
      <c r="B818" s="298">
        <v>15</v>
      </c>
      <c r="C818" s="78">
        <v>6</v>
      </c>
      <c r="D818" s="78">
        <v>3</v>
      </c>
      <c r="H818" s="78">
        <v>0</v>
      </c>
      <c r="M818" s="78" t="s">
        <v>16</v>
      </c>
      <c r="N818" s="78" t="s">
        <v>260</v>
      </c>
      <c r="O818" s="78">
        <v>32</v>
      </c>
    </row>
    <row r="819" spans="1:16" s="78" customFormat="1" x14ac:dyDescent="0.25">
      <c r="A819" s="318" t="s">
        <v>746</v>
      </c>
      <c r="B819" s="298">
        <v>15</v>
      </c>
      <c r="C819" s="78">
        <v>7</v>
      </c>
      <c r="D819" s="78">
        <v>3</v>
      </c>
      <c r="H819" s="78">
        <v>0</v>
      </c>
      <c r="M819" s="78" t="s">
        <v>16</v>
      </c>
      <c r="N819" s="78" t="s">
        <v>260</v>
      </c>
      <c r="O819" s="78">
        <v>32</v>
      </c>
    </row>
    <row r="820" spans="1:16" s="78" customFormat="1" x14ac:dyDescent="0.25">
      <c r="A820" s="318" t="s">
        <v>746</v>
      </c>
      <c r="B820" s="298">
        <v>15</v>
      </c>
      <c r="C820" s="78">
        <v>8</v>
      </c>
      <c r="D820" s="78">
        <v>3</v>
      </c>
      <c r="H820" s="78">
        <v>0</v>
      </c>
      <c r="M820" s="78" t="s">
        <v>16</v>
      </c>
      <c r="N820" s="78" t="s">
        <v>260</v>
      </c>
      <c r="O820" s="78">
        <v>32</v>
      </c>
    </row>
    <row r="821" spans="1:16" s="78" customFormat="1" x14ac:dyDescent="0.25">
      <c r="A821" s="318" t="s">
        <v>746</v>
      </c>
      <c r="B821" s="298">
        <v>15</v>
      </c>
      <c r="C821" s="78">
        <v>9</v>
      </c>
      <c r="D821" s="78">
        <v>3</v>
      </c>
      <c r="H821" s="78">
        <v>0</v>
      </c>
      <c r="M821" s="78" t="s">
        <v>16</v>
      </c>
      <c r="N821" s="78" t="s">
        <v>260</v>
      </c>
      <c r="O821" s="78">
        <v>32</v>
      </c>
    </row>
    <row r="822" spans="1:16" s="78" customFormat="1" x14ac:dyDescent="0.25">
      <c r="A822" s="318" t="s">
        <v>746</v>
      </c>
      <c r="B822" s="298">
        <v>15</v>
      </c>
      <c r="C822" s="78">
        <v>10</v>
      </c>
      <c r="D822" s="78">
        <v>3</v>
      </c>
      <c r="H822" s="78">
        <v>1</v>
      </c>
      <c r="I822" s="78">
        <v>6</v>
      </c>
      <c r="J822" s="78">
        <v>10</v>
      </c>
      <c r="K822" s="78">
        <v>63</v>
      </c>
      <c r="L822" s="78" t="s">
        <v>747</v>
      </c>
      <c r="M822" s="78" t="s">
        <v>16</v>
      </c>
      <c r="N822" s="78" t="s">
        <v>260</v>
      </c>
      <c r="O822" s="78">
        <v>33</v>
      </c>
      <c r="P822" s="78" t="s">
        <v>751</v>
      </c>
    </row>
    <row r="823" spans="1:16" s="78" customFormat="1" x14ac:dyDescent="0.25">
      <c r="A823" s="318" t="s">
        <v>746</v>
      </c>
      <c r="B823" s="298">
        <v>15</v>
      </c>
      <c r="C823" s="78">
        <v>11</v>
      </c>
      <c r="D823" s="78">
        <v>3</v>
      </c>
      <c r="H823" s="78">
        <v>0</v>
      </c>
      <c r="M823" s="78" t="s">
        <v>16</v>
      </c>
      <c r="N823" s="78" t="s">
        <v>260</v>
      </c>
      <c r="O823" s="78">
        <v>33</v>
      </c>
    </row>
    <row r="824" spans="1:16" s="78" customFormat="1" x14ac:dyDescent="0.25">
      <c r="A824" s="318" t="s">
        <v>746</v>
      </c>
      <c r="B824" s="298">
        <v>15</v>
      </c>
      <c r="C824" s="78">
        <v>12</v>
      </c>
      <c r="D824" s="78">
        <v>4</v>
      </c>
      <c r="H824" s="78">
        <v>0</v>
      </c>
      <c r="M824" s="78" t="s">
        <v>16</v>
      </c>
      <c r="N824" s="78" t="s">
        <v>260</v>
      </c>
      <c r="O824" s="78">
        <v>33</v>
      </c>
    </row>
    <row r="825" spans="1:16" s="78" customFormat="1" x14ac:dyDescent="0.25">
      <c r="A825" s="318" t="s">
        <v>746</v>
      </c>
      <c r="B825" s="298">
        <v>15</v>
      </c>
      <c r="C825" s="78">
        <v>13</v>
      </c>
      <c r="D825" s="78">
        <v>3</v>
      </c>
      <c r="H825" s="78">
        <v>0</v>
      </c>
      <c r="M825" s="78" t="s">
        <v>16</v>
      </c>
      <c r="N825" s="78" t="s">
        <v>260</v>
      </c>
      <c r="O825" s="78">
        <v>33</v>
      </c>
    </row>
    <row r="826" spans="1:16" s="78" customFormat="1" x14ac:dyDescent="0.25">
      <c r="A826" s="318" t="s">
        <v>746</v>
      </c>
      <c r="B826" s="298">
        <v>15</v>
      </c>
      <c r="C826" s="78">
        <v>14</v>
      </c>
      <c r="D826" s="78">
        <v>3</v>
      </c>
      <c r="H826" s="78">
        <v>0</v>
      </c>
      <c r="M826" s="78" t="s">
        <v>16</v>
      </c>
      <c r="N826" s="78" t="s">
        <v>260</v>
      </c>
      <c r="O826" s="78">
        <v>33</v>
      </c>
    </row>
    <row r="827" spans="1:16" s="78" customFormat="1" x14ac:dyDescent="0.25">
      <c r="A827" s="318" t="s">
        <v>746</v>
      </c>
      <c r="B827" s="298">
        <v>15</v>
      </c>
      <c r="C827" s="78">
        <v>15</v>
      </c>
      <c r="D827" s="78">
        <v>3</v>
      </c>
      <c r="H827" s="78">
        <v>0</v>
      </c>
      <c r="M827" s="78" t="s">
        <v>16</v>
      </c>
      <c r="N827" s="78" t="s">
        <v>260</v>
      </c>
      <c r="O827" s="78">
        <v>33</v>
      </c>
    </row>
    <row r="828" spans="1:16" s="78" customFormat="1" x14ac:dyDescent="0.25">
      <c r="A828" s="318" t="s">
        <v>746</v>
      </c>
      <c r="B828" s="298">
        <v>15</v>
      </c>
      <c r="C828" s="78">
        <v>16</v>
      </c>
      <c r="D828" s="78">
        <v>3</v>
      </c>
      <c r="H828" s="78">
        <v>1</v>
      </c>
      <c r="I828" s="78">
        <v>6</v>
      </c>
      <c r="J828" s="78">
        <v>16</v>
      </c>
      <c r="K828" s="78">
        <v>63</v>
      </c>
      <c r="L828" s="78" t="s">
        <v>747</v>
      </c>
      <c r="M828" s="78" t="s">
        <v>16</v>
      </c>
      <c r="N828" s="78" t="s">
        <v>260</v>
      </c>
      <c r="O828" s="78">
        <v>34</v>
      </c>
      <c r="P828" s="78" t="s">
        <v>723</v>
      </c>
    </row>
    <row r="829" spans="1:16" s="78" customFormat="1" x14ac:dyDescent="0.25">
      <c r="A829" s="318" t="s">
        <v>746</v>
      </c>
      <c r="B829" s="298">
        <v>15</v>
      </c>
      <c r="C829" s="78">
        <v>17</v>
      </c>
      <c r="D829" s="78">
        <v>4</v>
      </c>
      <c r="H829" s="78">
        <v>0</v>
      </c>
      <c r="M829" s="78" t="s">
        <v>16</v>
      </c>
      <c r="N829" s="78" t="s">
        <v>260</v>
      </c>
      <c r="O829" s="78">
        <v>34</v>
      </c>
    </row>
    <row r="830" spans="1:16" s="78" customFormat="1" x14ac:dyDescent="0.25">
      <c r="A830" s="318" t="s">
        <v>746</v>
      </c>
      <c r="B830" s="298">
        <v>15</v>
      </c>
      <c r="C830" s="78">
        <v>18</v>
      </c>
      <c r="D830" s="78">
        <v>3</v>
      </c>
      <c r="H830" s="78">
        <v>1</v>
      </c>
      <c r="I830" s="78">
        <v>6</v>
      </c>
      <c r="J830" s="78">
        <v>18</v>
      </c>
      <c r="K830" s="78">
        <v>35</v>
      </c>
      <c r="L830" s="78" t="s">
        <v>753</v>
      </c>
      <c r="M830" s="78" t="s">
        <v>16</v>
      </c>
      <c r="N830" s="78" t="s">
        <v>260</v>
      </c>
      <c r="O830" s="78">
        <v>35</v>
      </c>
      <c r="P830" s="78" t="s">
        <v>752</v>
      </c>
    </row>
    <row r="831" spans="1:16" s="78" customFormat="1" x14ac:dyDescent="0.25">
      <c r="A831" s="318" t="s">
        <v>746</v>
      </c>
      <c r="B831" s="298">
        <v>15</v>
      </c>
      <c r="C831" s="78">
        <v>19</v>
      </c>
      <c r="D831" s="78">
        <v>3</v>
      </c>
      <c r="H831" s="78">
        <v>0</v>
      </c>
      <c r="M831" s="78" t="s">
        <v>16</v>
      </c>
      <c r="N831" s="78" t="s">
        <v>260</v>
      </c>
      <c r="O831" s="78">
        <v>35</v>
      </c>
    </row>
    <row r="832" spans="1:16" s="78" customFormat="1" x14ac:dyDescent="0.25">
      <c r="A832" s="318" t="s">
        <v>746</v>
      </c>
      <c r="B832" s="298">
        <v>15</v>
      </c>
      <c r="C832" s="78">
        <v>20</v>
      </c>
      <c r="D832" s="78" t="s">
        <v>56</v>
      </c>
      <c r="H832" s="78">
        <v>0</v>
      </c>
      <c r="M832" s="78" t="s">
        <v>16</v>
      </c>
      <c r="N832" s="78" t="s">
        <v>260</v>
      </c>
      <c r="O832" s="78">
        <v>35</v>
      </c>
    </row>
    <row r="833" spans="1:16" s="78" customFormat="1" x14ac:dyDescent="0.25">
      <c r="A833" s="318" t="s">
        <v>746</v>
      </c>
      <c r="B833" s="298">
        <v>15</v>
      </c>
      <c r="C833" s="78">
        <v>21</v>
      </c>
      <c r="D833" s="78" t="s">
        <v>56</v>
      </c>
      <c r="H833" s="78">
        <v>0</v>
      </c>
      <c r="M833" s="78" t="s">
        <v>16</v>
      </c>
      <c r="N833" s="78" t="s">
        <v>260</v>
      </c>
      <c r="O833" s="78">
        <v>35</v>
      </c>
    </row>
    <row r="834" spans="1:16" s="78" customFormat="1" x14ac:dyDescent="0.25">
      <c r="A834" s="318" t="s">
        <v>746</v>
      </c>
      <c r="B834" s="298">
        <v>15</v>
      </c>
      <c r="C834" s="78">
        <v>22</v>
      </c>
      <c r="D834" s="78" t="s">
        <v>56</v>
      </c>
      <c r="H834" s="78">
        <v>0</v>
      </c>
      <c r="M834" s="78" t="s">
        <v>16</v>
      </c>
      <c r="N834" s="78" t="s">
        <v>260</v>
      </c>
      <c r="O834" s="78">
        <v>35</v>
      </c>
    </row>
    <row r="835" spans="1:16" s="78" customFormat="1" x14ac:dyDescent="0.25">
      <c r="A835" s="318" t="s">
        <v>746</v>
      </c>
      <c r="B835" s="298">
        <v>15</v>
      </c>
      <c r="C835" s="78">
        <v>23</v>
      </c>
      <c r="D835" s="78" t="s">
        <v>56</v>
      </c>
      <c r="H835" s="78">
        <v>0</v>
      </c>
      <c r="M835" s="78" t="s">
        <v>16</v>
      </c>
      <c r="N835" s="78" t="s">
        <v>260</v>
      </c>
      <c r="O835" s="78">
        <v>35</v>
      </c>
    </row>
    <row r="836" spans="1:16" s="78" customFormat="1" x14ac:dyDescent="0.25">
      <c r="A836" s="318" t="s">
        <v>746</v>
      </c>
      <c r="B836" s="298">
        <v>15</v>
      </c>
      <c r="C836" s="78">
        <v>24</v>
      </c>
      <c r="D836" s="78" t="s">
        <v>56</v>
      </c>
      <c r="H836" s="78">
        <v>0</v>
      </c>
      <c r="M836" s="78" t="s">
        <v>16</v>
      </c>
      <c r="N836" s="78" t="s">
        <v>260</v>
      </c>
      <c r="O836" s="78">
        <v>35</v>
      </c>
    </row>
    <row r="837" spans="1:16" s="78" customFormat="1" x14ac:dyDescent="0.25">
      <c r="A837" s="318" t="s">
        <v>746</v>
      </c>
      <c r="B837" s="298">
        <v>15</v>
      </c>
      <c r="C837" s="78">
        <v>25</v>
      </c>
      <c r="D837" s="78" t="s">
        <v>56</v>
      </c>
      <c r="H837" s="78">
        <v>0</v>
      </c>
      <c r="M837" s="78" t="s">
        <v>16</v>
      </c>
      <c r="N837" s="78" t="s">
        <v>260</v>
      </c>
      <c r="O837" s="78">
        <v>35</v>
      </c>
    </row>
    <row r="838" spans="1:16" s="78" customFormat="1" x14ac:dyDescent="0.25">
      <c r="A838" s="318" t="s">
        <v>746</v>
      </c>
      <c r="B838" s="298">
        <v>15</v>
      </c>
      <c r="C838" s="78">
        <v>26</v>
      </c>
      <c r="D838" s="78" t="s">
        <v>56</v>
      </c>
      <c r="H838" s="78">
        <v>0</v>
      </c>
      <c r="M838" s="78" t="s">
        <v>16</v>
      </c>
      <c r="N838" s="78" t="s">
        <v>260</v>
      </c>
      <c r="O838" s="78">
        <v>35</v>
      </c>
    </row>
    <row r="839" spans="1:16" s="78" customFormat="1" x14ac:dyDescent="0.25">
      <c r="A839" s="318" t="s">
        <v>746</v>
      </c>
      <c r="B839" s="298">
        <v>15</v>
      </c>
      <c r="C839" s="78">
        <v>27</v>
      </c>
      <c r="D839" s="78" t="s">
        <v>56</v>
      </c>
      <c r="H839" s="78">
        <v>0</v>
      </c>
      <c r="M839" s="78" t="s">
        <v>16</v>
      </c>
      <c r="N839" s="78" t="s">
        <v>260</v>
      </c>
      <c r="O839" s="78">
        <v>35</v>
      </c>
    </row>
    <row r="840" spans="1:16" s="65" customFormat="1" ht="15" customHeight="1" x14ac:dyDescent="0.25">
      <c r="A840" s="290" t="s">
        <v>754</v>
      </c>
      <c r="B840" s="295">
        <v>18</v>
      </c>
      <c r="C840" s="65">
        <v>1</v>
      </c>
      <c r="D840" s="65">
        <v>3</v>
      </c>
      <c r="H840" s="65">
        <v>1</v>
      </c>
      <c r="I840" s="65">
        <v>7</v>
      </c>
      <c r="J840" s="65">
        <v>39</v>
      </c>
      <c r="K840" s="65">
        <v>29</v>
      </c>
      <c r="L840" s="65" t="s">
        <v>755</v>
      </c>
      <c r="M840" s="65" t="s">
        <v>16</v>
      </c>
      <c r="N840" s="65" t="s">
        <v>260</v>
      </c>
      <c r="O840" s="65">
        <v>36</v>
      </c>
      <c r="P840" s="65" t="s">
        <v>728</v>
      </c>
    </row>
    <row r="841" spans="1:16" s="65" customFormat="1" x14ac:dyDescent="0.25">
      <c r="A841" s="290" t="s">
        <v>754</v>
      </c>
      <c r="B841" s="295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260</v>
      </c>
      <c r="O841" s="65">
        <v>36</v>
      </c>
    </row>
    <row r="842" spans="1:16" s="65" customFormat="1" x14ac:dyDescent="0.25">
      <c r="A842" s="290" t="s">
        <v>754</v>
      </c>
      <c r="B842" s="295">
        <v>18</v>
      </c>
      <c r="C842" s="65">
        <v>3</v>
      </c>
      <c r="D842" s="65">
        <v>3</v>
      </c>
      <c r="H842" s="65">
        <v>0</v>
      </c>
      <c r="M842" s="65" t="s">
        <v>16</v>
      </c>
      <c r="N842" s="65" t="s">
        <v>260</v>
      </c>
      <c r="O842" s="65">
        <v>36</v>
      </c>
    </row>
    <row r="843" spans="1:16" s="65" customFormat="1" x14ac:dyDescent="0.25">
      <c r="A843" s="290" t="s">
        <v>754</v>
      </c>
      <c r="B843" s="295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260</v>
      </c>
      <c r="O843" s="65">
        <v>36</v>
      </c>
    </row>
    <row r="844" spans="1:16" s="65" customFormat="1" x14ac:dyDescent="0.25">
      <c r="A844" s="290" t="s">
        <v>754</v>
      </c>
      <c r="B844" s="295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260</v>
      </c>
      <c r="O844" s="65">
        <v>36</v>
      </c>
    </row>
    <row r="845" spans="1:16" s="65" customFormat="1" x14ac:dyDescent="0.25">
      <c r="A845" s="290" t="s">
        <v>754</v>
      </c>
      <c r="B845" s="295">
        <v>18</v>
      </c>
      <c r="C845" s="65">
        <v>6</v>
      </c>
      <c r="D845" s="65">
        <v>3</v>
      </c>
      <c r="H845" s="65">
        <v>0</v>
      </c>
      <c r="M845" s="65" t="s">
        <v>16</v>
      </c>
      <c r="N845" s="65" t="s">
        <v>260</v>
      </c>
      <c r="O845" s="65">
        <v>36</v>
      </c>
    </row>
    <row r="846" spans="1:16" s="65" customFormat="1" x14ac:dyDescent="0.25">
      <c r="A846" s="290" t="s">
        <v>754</v>
      </c>
      <c r="B846" s="295">
        <v>18</v>
      </c>
      <c r="C846" s="65">
        <v>7</v>
      </c>
      <c r="D846" s="65">
        <v>3</v>
      </c>
      <c r="H846" s="65">
        <v>0</v>
      </c>
      <c r="M846" s="65" t="s">
        <v>16</v>
      </c>
      <c r="N846" s="65" t="s">
        <v>260</v>
      </c>
      <c r="O846" s="65">
        <v>36</v>
      </c>
    </row>
    <row r="847" spans="1:16" s="65" customFormat="1" x14ac:dyDescent="0.25">
      <c r="A847" s="290" t="s">
        <v>754</v>
      </c>
      <c r="B847" s="295">
        <v>18</v>
      </c>
      <c r="C847" s="65">
        <v>8</v>
      </c>
      <c r="D847" s="65">
        <v>3</v>
      </c>
      <c r="H847" s="65">
        <v>0</v>
      </c>
      <c r="M847" s="65" t="s">
        <v>16</v>
      </c>
      <c r="N847" s="65" t="s">
        <v>260</v>
      </c>
      <c r="O847" s="65">
        <v>36</v>
      </c>
    </row>
    <row r="848" spans="1:16" s="65" customFormat="1" x14ac:dyDescent="0.25">
      <c r="A848" s="290" t="s">
        <v>754</v>
      </c>
      <c r="B848" s="295">
        <v>18</v>
      </c>
      <c r="C848" s="65">
        <v>9</v>
      </c>
      <c r="D848" s="65">
        <v>3</v>
      </c>
      <c r="H848" s="65">
        <v>0</v>
      </c>
      <c r="M848" s="65" t="s">
        <v>16</v>
      </c>
      <c r="N848" s="65" t="s">
        <v>260</v>
      </c>
      <c r="O848" s="65">
        <v>36</v>
      </c>
    </row>
    <row r="849" spans="1:15" s="65" customFormat="1" x14ac:dyDescent="0.25">
      <c r="A849" s="290" t="s">
        <v>754</v>
      </c>
      <c r="B849" s="295">
        <v>18</v>
      </c>
      <c r="C849" s="65">
        <v>10</v>
      </c>
      <c r="D849" s="65">
        <v>3</v>
      </c>
      <c r="H849" s="65">
        <v>0</v>
      </c>
      <c r="M849" s="65" t="s">
        <v>16</v>
      </c>
      <c r="N849" s="65" t="s">
        <v>260</v>
      </c>
      <c r="O849" s="65">
        <v>36</v>
      </c>
    </row>
    <row r="850" spans="1:15" s="65" customFormat="1" x14ac:dyDescent="0.25">
      <c r="A850" s="290" t="s">
        <v>754</v>
      </c>
      <c r="B850" s="295">
        <v>18</v>
      </c>
      <c r="C850" s="65">
        <v>11</v>
      </c>
      <c r="D850" s="65">
        <v>3</v>
      </c>
      <c r="H850" s="65">
        <v>0</v>
      </c>
      <c r="M850" s="65" t="s">
        <v>16</v>
      </c>
      <c r="N850" s="65" t="s">
        <v>260</v>
      </c>
      <c r="O850" s="65">
        <v>36</v>
      </c>
    </row>
    <row r="851" spans="1:15" s="65" customFormat="1" x14ac:dyDescent="0.25">
      <c r="A851" s="290" t="s">
        <v>754</v>
      </c>
      <c r="B851" s="295">
        <v>18</v>
      </c>
      <c r="C851" s="65">
        <v>12</v>
      </c>
      <c r="D851" s="65">
        <v>4</v>
      </c>
      <c r="H851" s="65">
        <v>0</v>
      </c>
      <c r="M851" s="65" t="s">
        <v>16</v>
      </c>
      <c r="N851" s="65" t="s">
        <v>260</v>
      </c>
      <c r="O851" s="65">
        <v>36</v>
      </c>
    </row>
    <row r="852" spans="1:15" s="65" customFormat="1" x14ac:dyDescent="0.25">
      <c r="A852" s="290" t="s">
        <v>754</v>
      </c>
      <c r="B852" s="295">
        <v>18</v>
      </c>
      <c r="C852" s="65">
        <v>13</v>
      </c>
      <c r="D852" s="65">
        <v>3</v>
      </c>
      <c r="H852" s="65">
        <v>0</v>
      </c>
      <c r="M852" s="65" t="s">
        <v>16</v>
      </c>
      <c r="N852" s="65" t="s">
        <v>260</v>
      </c>
      <c r="O852" s="65">
        <v>36</v>
      </c>
    </row>
    <row r="853" spans="1:15" s="65" customFormat="1" x14ac:dyDescent="0.25">
      <c r="A853" s="290" t="s">
        <v>754</v>
      </c>
      <c r="B853" s="295">
        <v>18</v>
      </c>
      <c r="C853" s="65">
        <v>14</v>
      </c>
      <c r="D853" s="65">
        <v>3</v>
      </c>
      <c r="H853" s="65">
        <v>0</v>
      </c>
      <c r="M853" s="65" t="s">
        <v>16</v>
      </c>
      <c r="N853" s="65" t="s">
        <v>260</v>
      </c>
      <c r="O853" s="65">
        <v>36</v>
      </c>
    </row>
    <row r="854" spans="1:15" s="65" customFormat="1" x14ac:dyDescent="0.25">
      <c r="A854" s="290" t="s">
        <v>754</v>
      </c>
      <c r="B854" s="295">
        <v>18</v>
      </c>
      <c r="C854" s="65">
        <v>15</v>
      </c>
      <c r="D854" s="65">
        <v>3</v>
      </c>
      <c r="H854" s="65">
        <v>0</v>
      </c>
      <c r="M854" s="65" t="s">
        <v>16</v>
      </c>
      <c r="N854" s="65" t="s">
        <v>260</v>
      </c>
      <c r="O854" s="65">
        <v>36</v>
      </c>
    </row>
    <row r="855" spans="1:15" s="65" customFormat="1" x14ac:dyDescent="0.25">
      <c r="A855" s="290" t="s">
        <v>754</v>
      </c>
      <c r="B855" s="295">
        <v>18</v>
      </c>
      <c r="C855" s="65">
        <v>16</v>
      </c>
      <c r="D855" s="65">
        <v>3</v>
      </c>
      <c r="H855" s="65">
        <v>0</v>
      </c>
      <c r="M855" s="65" t="s">
        <v>16</v>
      </c>
      <c r="N855" s="65" t="s">
        <v>260</v>
      </c>
      <c r="O855" s="65">
        <v>36</v>
      </c>
    </row>
    <row r="856" spans="1:15" s="65" customFormat="1" x14ac:dyDescent="0.25">
      <c r="A856" s="290" t="s">
        <v>754</v>
      </c>
      <c r="B856" s="295">
        <v>18</v>
      </c>
      <c r="C856" s="65">
        <v>17</v>
      </c>
      <c r="D856" s="65">
        <v>4</v>
      </c>
      <c r="H856" s="65">
        <v>0</v>
      </c>
      <c r="M856" s="65" t="s">
        <v>16</v>
      </c>
      <c r="N856" s="65" t="s">
        <v>260</v>
      </c>
      <c r="O856" s="65">
        <v>36</v>
      </c>
    </row>
    <row r="857" spans="1:15" s="65" customFormat="1" x14ac:dyDescent="0.25">
      <c r="A857" s="290" t="s">
        <v>754</v>
      </c>
      <c r="B857" s="295">
        <v>18</v>
      </c>
      <c r="C857" s="65">
        <v>18</v>
      </c>
      <c r="D857" s="65">
        <v>3</v>
      </c>
      <c r="H857" s="65">
        <v>0</v>
      </c>
      <c r="M857" s="65" t="s">
        <v>16</v>
      </c>
      <c r="N857" s="65" t="s">
        <v>260</v>
      </c>
      <c r="O857" s="65">
        <v>36</v>
      </c>
    </row>
    <row r="858" spans="1:15" s="65" customFormat="1" x14ac:dyDescent="0.25">
      <c r="A858" s="290" t="s">
        <v>754</v>
      </c>
      <c r="B858" s="295">
        <v>18</v>
      </c>
      <c r="C858" s="65">
        <v>19</v>
      </c>
      <c r="D858" s="65">
        <v>3</v>
      </c>
      <c r="H858" s="65">
        <v>0</v>
      </c>
      <c r="M858" s="65" t="s">
        <v>16</v>
      </c>
      <c r="N858" s="65" t="s">
        <v>260</v>
      </c>
      <c r="O858" s="65">
        <v>36</v>
      </c>
    </row>
    <row r="859" spans="1:15" s="65" customFormat="1" x14ac:dyDescent="0.25">
      <c r="A859" s="290" t="s">
        <v>754</v>
      </c>
      <c r="B859" s="295">
        <v>18</v>
      </c>
      <c r="C859" s="65">
        <v>20</v>
      </c>
      <c r="D859" s="65" t="s">
        <v>56</v>
      </c>
      <c r="H859" s="65">
        <v>0</v>
      </c>
      <c r="M859" s="65" t="s">
        <v>16</v>
      </c>
      <c r="N859" s="65" t="s">
        <v>260</v>
      </c>
      <c r="O859" s="65">
        <v>36</v>
      </c>
    </row>
    <row r="860" spans="1:15" s="65" customFormat="1" x14ac:dyDescent="0.25">
      <c r="A860" s="290" t="s">
        <v>754</v>
      </c>
      <c r="B860" s="295">
        <v>18</v>
      </c>
      <c r="C860" s="65">
        <v>21</v>
      </c>
      <c r="D860" s="65" t="s">
        <v>56</v>
      </c>
      <c r="H860" s="65">
        <v>0</v>
      </c>
      <c r="M860" s="65" t="s">
        <v>16</v>
      </c>
      <c r="N860" s="65" t="s">
        <v>260</v>
      </c>
      <c r="O860" s="65">
        <v>36</v>
      </c>
    </row>
    <row r="861" spans="1:15" s="65" customFormat="1" x14ac:dyDescent="0.25">
      <c r="A861" s="290" t="s">
        <v>754</v>
      </c>
      <c r="B861" s="295">
        <v>18</v>
      </c>
      <c r="C861" s="65">
        <v>22</v>
      </c>
      <c r="D861" s="65" t="s">
        <v>56</v>
      </c>
      <c r="H861" s="65">
        <v>0</v>
      </c>
      <c r="M861" s="65" t="s">
        <v>16</v>
      </c>
      <c r="N861" s="65" t="s">
        <v>260</v>
      </c>
      <c r="O861" s="65">
        <v>36</v>
      </c>
    </row>
    <row r="862" spans="1:15" s="65" customFormat="1" x14ac:dyDescent="0.25">
      <c r="A862" s="290" t="s">
        <v>754</v>
      </c>
      <c r="B862" s="295">
        <v>18</v>
      </c>
      <c r="C862" s="65">
        <v>23</v>
      </c>
      <c r="D862" s="65" t="s">
        <v>56</v>
      </c>
      <c r="H862" s="65">
        <v>0</v>
      </c>
      <c r="M862" s="65" t="s">
        <v>16</v>
      </c>
      <c r="N862" s="65" t="s">
        <v>260</v>
      </c>
      <c r="O862" s="65">
        <v>36</v>
      </c>
    </row>
    <row r="863" spans="1:15" s="65" customFormat="1" x14ac:dyDescent="0.25">
      <c r="A863" s="290" t="s">
        <v>754</v>
      </c>
      <c r="B863" s="295">
        <v>18</v>
      </c>
      <c r="C863" s="65">
        <v>24</v>
      </c>
      <c r="D863" s="65" t="s">
        <v>56</v>
      </c>
      <c r="H863" s="65">
        <v>0</v>
      </c>
      <c r="M863" s="65" t="s">
        <v>16</v>
      </c>
      <c r="N863" s="65" t="s">
        <v>260</v>
      </c>
      <c r="O863" s="65">
        <v>36</v>
      </c>
    </row>
    <row r="864" spans="1:15" s="65" customFormat="1" x14ac:dyDescent="0.25">
      <c r="A864" s="290" t="s">
        <v>754</v>
      </c>
      <c r="B864" s="295">
        <v>18</v>
      </c>
      <c r="C864" s="65">
        <v>25</v>
      </c>
      <c r="D864" s="65" t="s">
        <v>56</v>
      </c>
      <c r="H864" s="65">
        <v>0</v>
      </c>
      <c r="M864" s="65" t="s">
        <v>16</v>
      </c>
      <c r="N864" s="65" t="s">
        <v>260</v>
      </c>
      <c r="O864" s="65">
        <v>36</v>
      </c>
    </row>
    <row r="865" spans="1:15" s="65" customFormat="1" x14ac:dyDescent="0.25">
      <c r="A865" s="290" t="s">
        <v>754</v>
      </c>
      <c r="B865" s="295">
        <v>18</v>
      </c>
      <c r="C865" s="65">
        <v>26</v>
      </c>
      <c r="D865" s="65" t="s">
        <v>56</v>
      </c>
      <c r="H865" s="65">
        <v>0</v>
      </c>
      <c r="M865" s="65" t="s">
        <v>16</v>
      </c>
      <c r="N865" s="65" t="s">
        <v>260</v>
      </c>
      <c r="O865" s="65">
        <v>36</v>
      </c>
    </row>
    <row r="866" spans="1:15" s="65" customFormat="1" x14ac:dyDescent="0.25">
      <c r="A866" s="290" t="s">
        <v>754</v>
      </c>
      <c r="B866" s="295">
        <v>18</v>
      </c>
      <c r="C866" s="65">
        <v>27</v>
      </c>
      <c r="D866" s="65" t="s">
        <v>56</v>
      </c>
      <c r="H866" s="65">
        <v>0</v>
      </c>
      <c r="M866" s="65" t="s">
        <v>16</v>
      </c>
      <c r="N866" s="65" t="s">
        <v>260</v>
      </c>
      <c r="O866" s="65">
        <v>36</v>
      </c>
    </row>
    <row r="867" spans="1:15" s="65" customFormat="1" ht="15" customHeight="1" x14ac:dyDescent="0.25">
      <c r="A867" s="290" t="s">
        <v>754</v>
      </c>
      <c r="B867" s="295">
        <v>18</v>
      </c>
      <c r="C867" s="65">
        <v>1</v>
      </c>
      <c r="D867" s="65">
        <v>3</v>
      </c>
      <c r="H867" s="65">
        <v>1</v>
      </c>
      <c r="I867" s="65">
        <v>8</v>
      </c>
      <c r="J867" s="65">
        <v>39</v>
      </c>
      <c r="K867" s="65" t="e">
        <v>#N/A</v>
      </c>
      <c r="L867" s="65" t="e">
        <v>#N/A</v>
      </c>
      <c r="M867" s="65" t="s">
        <v>16</v>
      </c>
      <c r="N867" s="65" t="s">
        <v>260</v>
      </c>
      <c r="O867" s="65">
        <v>36</v>
      </c>
    </row>
    <row r="868" spans="1:15" s="65" customFormat="1" x14ac:dyDescent="0.25">
      <c r="A868" s="290" t="s">
        <v>754</v>
      </c>
      <c r="B868" s="295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260</v>
      </c>
      <c r="O868" s="65">
        <v>36</v>
      </c>
    </row>
    <row r="869" spans="1:15" s="65" customFormat="1" x14ac:dyDescent="0.25">
      <c r="A869" s="290" t="s">
        <v>754</v>
      </c>
      <c r="B869" s="295">
        <v>18</v>
      </c>
      <c r="C869" s="65">
        <v>3</v>
      </c>
      <c r="D869" s="65">
        <v>3</v>
      </c>
      <c r="H869" s="65">
        <v>0</v>
      </c>
      <c r="M869" s="65" t="s">
        <v>16</v>
      </c>
      <c r="N869" s="65" t="s">
        <v>260</v>
      </c>
      <c r="O869" s="65">
        <v>36</v>
      </c>
    </row>
    <row r="870" spans="1:15" s="65" customFormat="1" x14ac:dyDescent="0.25">
      <c r="A870" s="290" t="s">
        <v>754</v>
      </c>
      <c r="B870" s="295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260</v>
      </c>
      <c r="O870" s="65">
        <v>36</v>
      </c>
    </row>
    <row r="871" spans="1:15" s="65" customFormat="1" x14ac:dyDescent="0.25">
      <c r="A871" s="290" t="s">
        <v>754</v>
      </c>
      <c r="B871" s="295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260</v>
      </c>
      <c r="O871" s="65">
        <v>36</v>
      </c>
    </row>
    <row r="872" spans="1:15" s="65" customFormat="1" x14ac:dyDescent="0.25">
      <c r="A872" s="290" t="s">
        <v>754</v>
      </c>
      <c r="B872" s="295">
        <v>18</v>
      </c>
      <c r="C872" s="65">
        <v>6</v>
      </c>
      <c r="D872" s="65">
        <v>3</v>
      </c>
      <c r="H872" s="65">
        <v>0</v>
      </c>
      <c r="M872" s="65" t="s">
        <v>16</v>
      </c>
      <c r="N872" s="65" t="s">
        <v>260</v>
      </c>
      <c r="O872" s="65">
        <v>36</v>
      </c>
    </row>
    <row r="873" spans="1:15" s="65" customFormat="1" x14ac:dyDescent="0.25">
      <c r="A873" s="290" t="s">
        <v>754</v>
      </c>
      <c r="B873" s="295">
        <v>18</v>
      </c>
      <c r="C873" s="65">
        <v>7</v>
      </c>
      <c r="D873" s="65">
        <v>3</v>
      </c>
      <c r="H873" s="65">
        <v>0</v>
      </c>
      <c r="M873" s="65" t="s">
        <v>16</v>
      </c>
      <c r="N873" s="65" t="s">
        <v>260</v>
      </c>
      <c r="O873" s="65">
        <v>36</v>
      </c>
    </row>
    <row r="874" spans="1:15" s="65" customFormat="1" x14ac:dyDescent="0.25">
      <c r="A874" s="290" t="s">
        <v>754</v>
      </c>
      <c r="B874" s="295">
        <v>18</v>
      </c>
      <c r="C874" s="65">
        <v>8</v>
      </c>
      <c r="D874" s="65">
        <v>3</v>
      </c>
      <c r="H874" s="65">
        <v>0</v>
      </c>
      <c r="M874" s="65" t="s">
        <v>16</v>
      </c>
      <c r="N874" s="65" t="s">
        <v>260</v>
      </c>
      <c r="O874" s="65">
        <v>36</v>
      </c>
    </row>
    <row r="875" spans="1:15" s="65" customFormat="1" x14ac:dyDescent="0.25">
      <c r="A875" s="290" t="s">
        <v>754</v>
      </c>
      <c r="B875" s="295">
        <v>18</v>
      </c>
      <c r="C875" s="65">
        <v>9</v>
      </c>
      <c r="D875" s="65">
        <v>3</v>
      </c>
      <c r="H875" s="65">
        <v>0</v>
      </c>
      <c r="M875" s="65" t="s">
        <v>16</v>
      </c>
      <c r="N875" s="65" t="s">
        <v>260</v>
      </c>
      <c r="O875" s="65">
        <v>36</v>
      </c>
    </row>
    <row r="876" spans="1:15" s="65" customFormat="1" x14ac:dyDescent="0.25">
      <c r="A876" s="290" t="s">
        <v>754</v>
      </c>
      <c r="B876" s="295">
        <v>18</v>
      </c>
      <c r="C876" s="65">
        <v>10</v>
      </c>
      <c r="D876" s="65">
        <v>3</v>
      </c>
      <c r="H876" s="65">
        <v>0</v>
      </c>
      <c r="M876" s="65" t="s">
        <v>16</v>
      </c>
      <c r="N876" s="65" t="s">
        <v>260</v>
      </c>
      <c r="O876" s="65">
        <v>36</v>
      </c>
    </row>
    <row r="877" spans="1:15" s="65" customFormat="1" x14ac:dyDescent="0.25">
      <c r="A877" s="290" t="s">
        <v>754</v>
      </c>
      <c r="B877" s="295">
        <v>18</v>
      </c>
      <c r="C877" s="65">
        <v>11</v>
      </c>
      <c r="D877" s="65">
        <v>3</v>
      </c>
      <c r="H877" s="65">
        <v>0</v>
      </c>
      <c r="M877" s="65" t="s">
        <v>16</v>
      </c>
      <c r="N877" s="65" t="s">
        <v>260</v>
      </c>
      <c r="O877" s="65">
        <v>36</v>
      </c>
    </row>
    <row r="878" spans="1:15" s="65" customFormat="1" x14ac:dyDescent="0.25">
      <c r="A878" s="290" t="s">
        <v>754</v>
      </c>
      <c r="B878" s="295">
        <v>18</v>
      </c>
      <c r="C878" s="65">
        <v>12</v>
      </c>
      <c r="D878" s="65">
        <v>4</v>
      </c>
      <c r="H878" s="65">
        <v>0</v>
      </c>
      <c r="M878" s="65" t="s">
        <v>16</v>
      </c>
      <c r="N878" s="65" t="s">
        <v>260</v>
      </c>
      <c r="O878" s="65">
        <v>36</v>
      </c>
    </row>
    <row r="879" spans="1:15" s="65" customFormat="1" x14ac:dyDescent="0.25">
      <c r="A879" s="290" t="s">
        <v>754</v>
      </c>
      <c r="B879" s="295">
        <v>18</v>
      </c>
      <c r="C879" s="65">
        <v>13</v>
      </c>
      <c r="D879" s="65">
        <v>3</v>
      </c>
      <c r="H879" s="65">
        <v>0</v>
      </c>
      <c r="M879" s="65" t="s">
        <v>16</v>
      </c>
      <c r="N879" s="65" t="s">
        <v>260</v>
      </c>
      <c r="O879" s="65">
        <v>36</v>
      </c>
    </row>
    <row r="880" spans="1:15" s="65" customFormat="1" x14ac:dyDescent="0.25">
      <c r="A880" s="290" t="s">
        <v>754</v>
      </c>
      <c r="B880" s="295">
        <v>18</v>
      </c>
      <c r="C880" s="65">
        <v>14</v>
      </c>
      <c r="D880" s="65">
        <v>3</v>
      </c>
      <c r="H880" s="65">
        <v>0</v>
      </c>
      <c r="M880" s="65" t="s">
        <v>16</v>
      </c>
      <c r="N880" s="65" t="s">
        <v>260</v>
      </c>
      <c r="O880" s="65">
        <v>36</v>
      </c>
    </row>
    <row r="881" spans="1:15" s="65" customFormat="1" x14ac:dyDescent="0.25">
      <c r="A881" s="290" t="s">
        <v>754</v>
      </c>
      <c r="B881" s="295">
        <v>18</v>
      </c>
      <c r="C881" s="65">
        <v>15</v>
      </c>
      <c r="D881" s="65">
        <v>3</v>
      </c>
      <c r="H881" s="65">
        <v>0</v>
      </c>
      <c r="M881" s="65" t="s">
        <v>16</v>
      </c>
      <c r="N881" s="65" t="s">
        <v>260</v>
      </c>
      <c r="O881" s="65">
        <v>36</v>
      </c>
    </row>
    <row r="882" spans="1:15" s="65" customFormat="1" x14ac:dyDescent="0.25">
      <c r="A882" s="290" t="s">
        <v>754</v>
      </c>
      <c r="B882" s="295">
        <v>18</v>
      </c>
      <c r="C882" s="65">
        <v>16</v>
      </c>
      <c r="D882" s="65">
        <v>3</v>
      </c>
      <c r="H882" s="65">
        <v>0</v>
      </c>
      <c r="M882" s="65" t="s">
        <v>16</v>
      </c>
      <c r="N882" s="65" t="s">
        <v>260</v>
      </c>
      <c r="O882" s="65">
        <v>36</v>
      </c>
    </row>
    <row r="883" spans="1:15" s="65" customFormat="1" x14ac:dyDescent="0.25">
      <c r="A883" s="290" t="s">
        <v>754</v>
      </c>
      <c r="B883" s="295">
        <v>18</v>
      </c>
      <c r="C883" s="65">
        <v>17</v>
      </c>
      <c r="D883" s="65">
        <v>4</v>
      </c>
      <c r="H883" s="65">
        <v>0</v>
      </c>
      <c r="M883" s="65" t="s">
        <v>16</v>
      </c>
      <c r="N883" s="65" t="s">
        <v>260</v>
      </c>
      <c r="O883" s="65">
        <v>36</v>
      </c>
    </row>
    <row r="884" spans="1:15" s="65" customFormat="1" x14ac:dyDescent="0.25">
      <c r="A884" s="290" t="s">
        <v>754</v>
      </c>
      <c r="B884" s="295">
        <v>18</v>
      </c>
      <c r="C884" s="65">
        <v>18</v>
      </c>
      <c r="D884" s="65">
        <v>3</v>
      </c>
      <c r="H884" s="65">
        <v>0</v>
      </c>
      <c r="M884" s="65" t="s">
        <v>16</v>
      </c>
      <c r="N884" s="65" t="s">
        <v>260</v>
      </c>
      <c r="O884" s="65">
        <v>36</v>
      </c>
    </row>
    <row r="885" spans="1:15" s="65" customFormat="1" x14ac:dyDescent="0.25">
      <c r="A885" s="290" t="s">
        <v>754</v>
      </c>
      <c r="B885" s="295">
        <v>18</v>
      </c>
      <c r="C885" s="65">
        <v>19</v>
      </c>
      <c r="D885" s="65">
        <v>3</v>
      </c>
      <c r="H885" s="65">
        <v>0</v>
      </c>
      <c r="M885" s="65" t="s">
        <v>16</v>
      </c>
      <c r="N885" s="65" t="s">
        <v>260</v>
      </c>
      <c r="O885" s="65">
        <v>36</v>
      </c>
    </row>
    <row r="886" spans="1:15" s="65" customFormat="1" x14ac:dyDescent="0.25">
      <c r="A886" s="290" t="s">
        <v>754</v>
      </c>
      <c r="B886" s="295">
        <v>18</v>
      </c>
      <c r="C886" s="65">
        <v>20</v>
      </c>
      <c r="D886" s="65" t="s">
        <v>56</v>
      </c>
      <c r="H886" s="65">
        <v>0</v>
      </c>
      <c r="M886" s="65" t="s">
        <v>16</v>
      </c>
      <c r="N886" s="65" t="s">
        <v>260</v>
      </c>
      <c r="O886" s="65">
        <v>36</v>
      </c>
    </row>
    <row r="887" spans="1:15" s="65" customFormat="1" x14ac:dyDescent="0.25">
      <c r="A887" s="290" t="s">
        <v>754</v>
      </c>
      <c r="B887" s="295">
        <v>18</v>
      </c>
      <c r="C887" s="65">
        <v>21</v>
      </c>
      <c r="D887" s="65" t="s">
        <v>56</v>
      </c>
      <c r="H887" s="65">
        <v>0</v>
      </c>
      <c r="M887" s="65" t="s">
        <v>16</v>
      </c>
      <c r="N887" s="65" t="s">
        <v>260</v>
      </c>
      <c r="O887" s="65">
        <v>36</v>
      </c>
    </row>
    <row r="888" spans="1:15" s="65" customFormat="1" x14ac:dyDescent="0.25">
      <c r="A888" s="290" t="s">
        <v>754</v>
      </c>
      <c r="B888" s="295">
        <v>18</v>
      </c>
      <c r="C888" s="65">
        <v>22</v>
      </c>
      <c r="D888" s="65" t="s">
        <v>56</v>
      </c>
      <c r="H888" s="65">
        <v>0</v>
      </c>
      <c r="M888" s="65" t="s">
        <v>16</v>
      </c>
      <c r="N888" s="65" t="s">
        <v>260</v>
      </c>
      <c r="O888" s="65">
        <v>36</v>
      </c>
    </row>
    <row r="889" spans="1:15" s="65" customFormat="1" x14ac:dyDescent="0.25">
      <c r="A889" s="290" t="s">
        <v>754</v>
      </c>
      <c r="B889" s="295">
        <v>18</v>
      </c>
      <c r="C889" s="65">
        <v>23</v>
      </c>
      <c r="D889" s="65" t="s">
        <v>56</v>
      </c>
      <c r="H889" s="65">
        <v>0</v>
      </c>
      <c r="M889" s="65" t="s">
        <v>16</v>
      </c>
      <c r="N889" s="65" t="s">
        <v>260</v>
      </c>
      <c r="O889" s="65">
        <v>36</v>
      </c>
    </row>
    <row r="890" spans="1:15" s="65" customFormat="1" x14ac:dyDescent="0.25">
      <c r="A890" s="290" t="s">
        <v>754</v>
      </c>
      <c r="B890" s="295">
        <v>18</v>
      </c>
      <c r="C890" s="65">
        <v>24</v>
      </c>
      <c r="D890" s="65" t="s">
        <v>56</v>
      </c>
      <c r="H890" s="65">
        <v>0</v>
      </c>
      <c r="M890" s="65" t="s">
        <v>16</v>
      </c>
      <c r="N890" s="65" t="s">
        <v>260</v>
      </c>
      <c r="O890" s="65">
        <v>36</v>
      </c>
    </row>
    <row r="891" spans="1:15" s="65" customFormat="1" x14ac:dyDescent="0.25">
      <c r="A891" s="290" t="s">
        <v>754</v>
      </c>
      <c r="B891" s="295">
        <v>18</v>
      </c>
      <c r="C891" s="65">
        <v>25</v>
      </c>
      <c r="D891" s="65" t="s">
        <v>56</v>
      </c>
      <c r="H891" s="65">
        <v>0</v>
      </c>
      <c r="M891" s="65" t="s">
        <v>16</v>
      </c>
      <c r="N891" s="65" t="s">
        <v>260</v>
      </c>
      <c r="O891" s="65">
        <v>36</v>
      </c>
    </row>
    <row r="892" spans="1:15" s="65" customFormat="1" x14ac:dyDescent="0.25">
      <c r="A892" s="290" t="s">
        <v>754</v>
      </c>
      <c r="B892" s="295">
        <v>18</v>
      </c>
      <c r="C892" s="65">
        <v>26</v>
      </c>
      <c r="D892" s="65" t="s">
        <v>56</v>
      </c>
      <c r="H892" s="65">
        <v>0</v>
      </c>
      <c r="M892" s="65" t="s">
        <v>16</v>
      </c>
      <c r="N892" s="65" t="s">
        <v>260</v>
      </c>
      <c r="O892" s="65">
        <v>36</v>
      </c>
    </row>
    <row r="893" spans="1:15" s="65" customFormat="1" x14ac:dyDescent="0.25">
      <c r="A893" s="290" t="s">
        <v>754</v>
      </c>
      <c r="B893" s="295">
        <v>18</v>
      </c>
      <c r="C893" s="65">
        <v>27</v>
      </c>
      <c r="D893" s="65" t="s">
        <v>56</v>
      </c>
      <c r="H893" s="65">
        <v>0</v>
      </c>
      <c r="M893" s="65" t="s">
        <v>16</v>
      </c>
      <c r="N893" s="65" t="s">
        <v>260</v>
      </c>
      <c r="O893" s="65">
        <v>36</v>
      </c>
    </row>
    <row r="894" spans="1:15" s="65" customFormat="1" ht="15" customHeight="1" x14ac:dyDescent="0.25">
      <c r="A894" s="290" t="s">
        <v>754</v>
      </c>
      <c r="B894" s="295">
        <v>18</v>
      </c>
      <c r="C894" s="65">
        <v>1</v>
      </c>
      <c r="D894" s="65">
        <v>3</v>
      </c>
      <c r="H894" s="65">
        <v>1</v>
      </c>
      <c r="I894" s="65">
        <v>9</v>
      </c>
      <c r="J894" s="65">
        <v>39</v>
      </c>
      <c r="K894" s="65" t="e">
        <v>#N/A</v>
      </c>
      <c r="L894" s="65" t="e">
        <v>#N/A</v>
      </c>
      <c r="M894" s="65" t="s">
        <v>16</v>
      </c>
      <c r="N894" s="65" t="s">
        <v>260</v>
      </c>
      <c r="O894" s="65">
        <v>36</v>
      </c>
    </row>
    <row r="895" spans="1:15" s="65" customFormat="1" x14ac:dyDescent="0.25">
      <c r="A895" s="290" t="s">
        <v>754</v>
      </c>
      <c r="B895" s="295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260</v>
      </c>
      <c r="O895" s="65">
        <v>36</v>
      </c>
    </row>
    <row r="896" spans="1:15" s="65" customFormat="1" x14ac:dyDescent="0.25">
      <c r="A896" s="290" t="s">
        <v>754</v>
      </c>
      <c r="B896" s="295">
        <v>18</v>
      </c>
      <c r="C896" s="65">
        <v>3</v>
      </c>
      <c r="D896" s="65">
        <v>3</v>
      </c>
      <c r="H896" s="65">
        <v>0</v>
      </c>
      <c r="M896" s="65" t="s">
        <v>16</v>
      </c>
      <c r="N896" s="65" t="s">
        <v>260</v>
      </c>
      <c r="O896" s="65">
        <v>36</v>
      </c>
    </row>
    <row r="897" spans="1:15" s="65" customFormat="1" x14ac:dyDescent="0.25">
      <c r="A897" s="290" t="s">
        <v>754</v>
      </c>
      <c r="B897" s="295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260</v>
      </c>
      <c r="O897" s="65">
        <v>36</v>
      </c>
    </row>
    <row r="898" spans="1:15" s="65" customFormat="1" x14ac:dyDescent="0.25">
      <c r="A898" s="290" t="s">
        <v>754</v>
      </c>
      <c r="B898" s="295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260</v>
      </c>
      <c r="O898" s="65">
        <v>36</v>
      </c>
    </row>
    <row r="899" spans="1:15" s="65" customFormat="1" x14ac:dyDescent="0.25">
      <c r="A899" s="290" t="s">
        <v>754</v>
      </c>
      <c r="B899" s="295">
        <v>18</v>
      </c>
      <c r="C899" s="65">
        <v>6</v>
      </c>
      <c r="D899" s="65">
        <v>3</v>
      </c>
      <c r="H899" s="65">
        <v>0</v>
      </c>
      <c r="M899" s="65" t="s">
        <v>16</v>
      </c>
      <c r="N899" s="65" t="s">
        <v>260</v>
      </c>
      <c r="O899" s="65">
        <v>36</v>
      </c>
    </row>
    <row r="900" spans="1:15" s="65" customFormat="1" x14ac:dyDescent="0.25">
      <c r="A900" s="290" t="s">
        <v>754</v>
      </c>
      <c r="B900" s="295">
        <v>18</v>
      </c>
      <c r="C900" s="65">
        <v>7</v>
      </c>
      <c r="D900" s="65">
        <v>3</v>
      </c>
      <c r="H900" s="65">
        <v>0</v>
      </c>
      <c r="M900" s="65" t="s">
        <v>16</v>
      </c>
      <c r="N900" s="65" t="s">
        <v>260</v>
      </c>
      <c r="O900" s="65">
        <v>36</v>
      </c>
    </row>
    <row r="901" spans="1:15" s="65" customFormat="1" x14ac:dyDescent="0.25">
      <c r="A901" s="290" t="s">
        <v>754</v>
      </c>
      <c r="B901" s="295">
        <v>18</v>
      </c>
      <c r="C901" s="65">
        <v>8</v>
      </c>
      <c r="D901" s="65">
        <v>3</v>
      </c>
      <c r="H901" s="65">
        <v>0</v>
      </c>
      <c r="M901" s="65" t="s">
        <v>16</v>
      </c>
      <c r="N901" s="65" t="s">
        <v>260</v>
      </c>
      <c r="O901" s="65">
        <v>36</v>
      </c>
    </row>
    <row r="902" spans="1:15" s="65" customFormat="1" x14ac:dyDescent="0.25">
      <c r="A902" s="290" t="s">
        <v>754</v>
      </c>
      <c r="B902" s="295">
        <v>18</v>
      </c>
      <c r="C902" s="65">
        <v>9</v>
      </c>
      <c r="D902" s="65">
        <v>3</v>
      </c>
      <c r="H902" s="65">
        <v>0</v>
      </c>
      <c r="M902" s="65" t="s">
        <v>16</v>
      </c>
      <c r="N902" s="65" t="s">
        <v>260</v>
      </c>
      <c r="O902" s="65">
        <v>36</v>
      </c>
    </row>
    <row r="903" spans="1:15" s="65" customFormat="1" x14ac:dyDescent="0.25">
      <c r="A903" s="290" t="s">
        <v>754</v>
      </c>
      <c r="B903" s="295">
        <v>18</v>
      </c>
      <c r="C903" s="65">
        <v>10</v>
      </c>
      <c r="D903" s="65">
        <v>3</v>
      </c>
      <c r="H903" s="65">
        <v>0</v>
      </c>
      <c r="M903" s="65" t="s">
        <v>16</v>
      </c>
      <c r="N903" s="65" t="s">
        <v>260</v>
      </c>
      <c r="O903" s="65">
        <v>36</v>
      </c>
    </row>
    <row r="904" spans="1:15" s="65" customFormat="1" x14ac:dyDescent="0.25">
      <c r="A904" s="290" t="s">
        <v>754</v>
      </c>
      <c r="B904" s="295">
        <v>18</v>
      </c>
      <c r="C904" s="65">
        <v>11</v>
      </c>
      <c r="D904" s="65">
        <v>3</v>
      </c>
      <c r="H904" s="65">
        <v>0</v>
      </c>
      <c r="M904" s="65" t="s">
        <v>16</v>
      </c>
      <c r="N904" s="65" t="s">
        <v>260</v>
      </c>
      <c r="O904" s="65">
        <v>36</v>
      </c>
    </row>
    <row r="905" spans="1:15" s="65" customFormat="1" x14ac:dyDescent="0.25">
      <c r="A905" s="290" t="s">
        <v>754</v>
      </c>
      <c r="B905" s="295">
        <v>18</v>
      </c>
      <c r="C905" s="65">
        <v>12</v>
      </c>
      <c r="D905" s="65">
        <v>4</v>
      </c>
      <c r="H905" s="65">
        <v>0</v>
      </c>
      <c r="M905" s="65" t="s">
        <v>16</v>
      </c>
      <c r="N905" s="65" t="s">
        <v>260</v>
      </c>
      <c r="O905" s="65">
        <v>36</v>
      </c>
    </row>
    <row r="906" spans="1:15" s="65" customFormat="1" x14ac:dyDescent="0.25">
      <c r="A906" s="290" t="s">
        <v>754</v>
      </c>
      <c r="B906" s="295">
        <v>18</v>
      </c>
      <c r="C906" s="65">
        <v>13</v>
      </c>
      <c r="D906" s="65">
        <v>3</v>
      </c>
      <c r="H906" s="65">
        <v>0</v>
      </c>
      <c r="M906" s="65" t="s">
        <v>16</v>
      </c>
      <c r="N906" s="65" t="s">
        <v>260</v>
      </c>
      <c r="O906" s="65">
        <v>36</v>
      </c>
    </row>
    <row r="907" spans="1:15" s="65" customFormat="1" x14ac:dyDescent="0.25">
      <c r="A907" s="290" t="s">
        <v>754</v>
      </c>
      <c r="B907" s="295">
        <v>18</v>
      </c>
      <c r="C907" s="65">
        <v>14</v>
      </c>
      <c r="D907" s="65">
        <v>3</v>
      </c>
      <c r="H907" s="65">
        <v>0</v>
      </c>
      <c r="M907" s="65" t="s">
        <v>16</v>
      </c>
      <c r="N907" s="65" t="s">
        <v>260</v>
      </c>
      <c r="O907" s="65">
        <v>36</v>
      </c>
    </row>
    <row r="908" spans="1:15" s="65" customFormat="1" x14ac:dyDescent="0.25">
      <c r="A908" s="290" t="s">
        <v>754</v>
      </c>
      <c r="B908" s="295">
        <v>18</v>
      </c>
      <c r="C908" s="65">
        <v>15</v>
      </c>
      <c r="D908" s="65">
        <v>3</v>
      </c>
      <c r="H908" s="65">
        <v>0</v>
      </c>
      <c r="M908" s="65" t="s">
        <v>16</v>
      </c>
      <c r="N908" s="65" t="s">
        <v>260</v>
      </c>
      <c r="O908" s="65">
        <v>36</v>
      </c>
    </row>
    <row r="909" spans="1:15" s="65" customFormat="1" x14ac:dyDescent="0.25">
      <c r="A909" s="290" t="s">
        <v>754</v>
      </c>
      <c r="B909" s="295">
        <v>18</v>
      </c>
      <c r="C909" s="65">
        <v>16</v>
      </c>
      <c r="D909" s="65">
        <v>3</v>
      </c>
      <c r="H909" s="65">
        <v>0</v>
      </c>
      <c r="M909" s="65" t="s">
        <v>16</v>
      </c>
      <c r="N909" s="65" t="s">
        <v>260</v>
      </c>
      <c r="O909" s="65">
        <v>36</v>
      </c>
    </row>
    <row r="910" spans="1:15" s="65" customFormat="1" x14ac:dyDescent="0.25">
      <c r="A910" s="290" t="s">
        <v>754</v>
      </c>
      <c r="B910" s="295">
        <v>18</v>
      </c>
      <c r="C910" s="65">
        <v>17</v>
      </c>
      <c r="D910" s="65">
        <v>4</v>
      </c>
      <c r="H910" s="65">
        <v>0</v>
      </c>
      <c r="M910" s="65" t="s">
        <v>16</v>
      </c>
      <c r="N910" s="65" t="s">
        <v>260</v>
      </c>
      <c r="O910" s="65">
        <v>36</v>
      </c>
    </row>
    <row r="911" spans="1:15" s="65" customFormat="1" x14ac:dyDescent="0.25">
      <c r="A911" s="290" t="s">
        <v>754</v>
      </c>
      <c r="B911" s="295">
        <v>18</v>
      </c>
      <c r="C911" s="65">
        <v>18</v>
      </c>
      <c r="D911" s="65">
        <v>3</v>
      </c>
      <c r="H911" s="65">
        <v>0</v>
      </c>
      <c r="M911" s="65" t="s">
        <v>16</v>
      </c>
      <c r="N911" s="65" t="s">
        <v>260</v>
      </c>
      <c r="O911" s="65">
        <v>36</v>
      </c>
    </row>
    <row r="912" spans="1:15" s="65" customFormat="1" x14ac:dyDescent="0.25">
      <c r="A912" s="290" t="s">
        <v>754</v>
      </c>
      <c r="B912" s="295">
        <v>18</v>
      </c>
      <c r="C912" s="65">
        <v>19</v>
      </c>
      <c r="D912" s="65">
        <v>3</v>
      </c>
      <c r="H912" s="65">
        <v>0</v>
      </c>
      <c r="M912" s="65" t="s">
        <v>16</v>
      </c>
      <c r="N912" s="65" t="s">
        <v>260</v>
      </c>
      <c r="O912" s="65">
        <v>36</v>
      </c>
    </row>
    <row r="913" spans="1:15" s="65" customFormat="1" x14ac:dyDescent="0.25">
      <c r="A913" s="290" t="s">
        <v>754</v>
      </c>
      <c r="B913" s="295">
        <v>18</v>
      </c>
      <c r="C913" s="65">
        <v>20</v>
      </c>
      <c r="D913" s="65" t="s">
        <v>56</v>
      </c>
      <c r="H913" s="65">
        <v>0</v>
      </c>
      <c r="M913" s="65" t="s">
        <v>16</v>
      </c>
      <c r="N913" s="65" t="s">
        <v>260</v>
      </c>
      <c r="O913" s="65">
        <v>36</v>
      </c>
    </row>
    <row r="914" spans="1:15" s="65" customFormat="1" x14ac:dyDescent="0.25">
      <c r="A914" s="290" t="s">
        <v>754</v>
      </c>
      <c r="B914" s="295">
        <v>18</v>
      </c>
      <c r="C914" s="65">
        <v>21</v>
      </c>
      <c r="D914" s="65" t="s">
        <v>56</v>
      </c>
      <c r="H914" s="65">
        <v>0</v>
      </c>
      <c r="M914" s="65" t="s">
        <v>16</v>
      </c>
      <c r="N914" s="65" t="s">
        <v>260</v>
      </c>
      <c r="O914" s="65">
        <v>36</v>
      </c>
    </row>
    <row r="915" spans="1:15" s="65" customFormat="1" x14ac:dyDescent="0.25">
      <c r="A915" s="290" t="s">
        <v>754</v>
      </c>
      <c r="B915" s="295">
        <v>18</v>
      </c>
      <c r="C915" s="65">
        <v>22</v>
      </c>
      <c r="D915" s="65" t="s">
        <v>56</v>
      </c>
      <c r="H915" s="65">
        <v>0</v>
      </c>
      <c r="M915" s="65" t="s">
        <v>16</v>
      </c>
      <c r="N915" s="65" t="s">
        <v>260</v>
      </c>
      <c r="O915" s="65">
        <v>36</v>
      </c>
    </row>
    <row r="916" spans="1:15" s="65" customFormat="1" x14ac:dyDescent="0.25">
      <c r="A916" s="290" t="s">
        <v>754</v>
      </c>
      <c r="B916" s="295">
        <v>18</v>
      </c>
      <c r="C916" s="65">
        <v>23</v>
      </c>
      <c r="D916" s="65" t="s">
        <v>56</v>
      </c>
      <c r="H916" s="65">
        <v>0</v>
      </c>
      <c r="M916" s="65" t="s">
        <v>16</v>
      </c>
      <c r="N916" s="65" t="s">
        <v>260</v>
      </c>
      <c r="O916" s="65">
        <v>36</v>
      </c>
    </row>
    <row r="917" spans="1:15" s="65" customFormat="1" x14ac:dyDescent="0.25">
      <c r="A917" s="290" t="s">
        <v>754</v>
      </c>
      <c r="B917" s="295">
        <v>18</v>
      </c>
      <c r="C917" s="65">
        <v>24</v>
      </c>
      <c r="D917" s="65" t="s">
        <v>56</v>
      </c>
      <c r="H917" s="65">
        <v>0</v>
      </c>
      <c r="M917" s="65" t="s">
        <v>16</v>
      </c>
      <c r="N917" s="65" t="s">
        <v>260</v>
      </c>
      <c r="O917" s="65">
        <v>36</v>
      </c>
    </row>
    <row r="918" spans="1:15" s="65" customFormat="1" x14ac:dyDescent="0.25">
      <c r="A918" s="290" t="s">
        <v>754</v>
      </c>
      <c r="B918" s="295">
        <v>18</v>
      </c>
      <c r="C918" s="65">
        <v>25</v>
      </c>
      <c r="D918" s="65" t="s">
        <v>56</v>
      </c>
      <c r="H918" s="65">
        <v>0</v>
      </c>
      <c r="M918" s="65" t="s">
        <v>16</v>
      </c>
      <c r="N918" s="65" t="s">
        <v>260</v>
      </c>
      <c r="O918" s="65">
        <v>36</v>
      </c>
    </row>
    <row r="919" spans="1:15" s="65" customFormat="1" x14ac:dyDescent="0.25">
      <c r="A919" s="290" t="s">
        <v>754</v>
      </c>
      <c r="B919" s="295">
        <v>18</v>
      </c>
      <c r="C919" s="65">
        <v>26</v>
      </c>
      <c r="D919" s="65" t="s">
        <v>56</v>
      </c>
      <c r="H919" s="65">
        <v>0</v>
      </c>
      <c r="M919" s="65" t="s">
        <v>16</v>
      </c>
      <c r="N919" s="65" t="s">
        <v>260</v>
      </c>
      <c r="O919" s="65">
        <v>36</v>
      </c>
    </row>
    <row r="920" spans="1:15" s="65" customFormat="1" x14ac:dyDescent="0.25">
      <c r="A920" s="290" t="s">
        <v>754</v>
      </c>
      <c r="B920" s="295">
        <v>18</v>
      </c>
      <c r="C920" s="65">
        <v>27</v>
      </c>
      <c r="D920" s="65" t="s">
        <v>56</v>
      </c>
      <c r="H920" s="65">
        <v>0</v>
      </c>
      <c r="M920" s="65" t="s">
        <v>16</v>
      </c>
      <c r="N920" s="65" t="s">
        <v>260</v>
      </c>
      <c r="O920" s="65">
        <v>36</v>
      </c>
    </row>
    <row r="921" spans="1:15" s="65" customFormat="1" ht="15" customHeight="1" x14ac:dyDescent="0.25">
      <c r="A921" s="290" t="s">
        <v>754</v>
      </c>
      <c r="B921" s="295">
        <v>18</v>
      </c>
      <c r="C921" s="65">
        <v>1</v>
      </c>
      <c r="D921" s="65">
        <v>3</v>
      </c>
      <c r="H921" s="65">
        <v>1</v>
      </c>
      <c r="I921" s="65">
        <v>10</v>
      </c>
      <c r="J921" s="65">
        <v>39</v>
      </c>
      <c r="K921" s="65" t="e">
        <v>#N/A</v>
      </c>
      <c r="L921" s="65" t="e">
        <v>#N/A</v>
      </c>
      <c r="M921" s="65" t="s">
        <v>16</v>
      </c>
      <c r="N921" s="65" t="s">
        <v>260</v>
      </c>
      <c r="O921" s="65">
        <v>36</v>
      </c>
    </row>
    <row r="922" spans="1:15" s="65" customFormat="1" x14ac:dyDescent="0.25">
      <c r="A922" s="290" t="s">
        <v>754</v>
      </c>
      <c r="B922" s="295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260</v>
      </c>
      <c r="O922" s="65">
        <v>36</v>
      </c>
    </row>
    <row r="923" spans="1:15" s="65" customFormat="1" x14ac:dyDescent="0.25">
      <c r="A923" s="290" t="s">
        <v>754</v>
      </c>
      <c r="B923" s="295">
        <v>18</v>
      </c>
      <c r="C923" s="65">
        <v>3</v>
      </c>
      <c r="D923" s="65">
        <v>3</v>
      </c>
      <c r="H923" s="65">
        <v>0</v>
      </c>
      <c r="M923" s="65" t="s">
        <v>16</v>
      </c>
      <c r="N923" s="65" t="s">
        <v>260</v>
      </c>
      <c r="O923" s="65">
        <v>36</v>
      </c>
    </row>
    <row r="924" spans="1:15" s="65" customFormat="1" x14ac:dyDescent="0.25">
      <c r="A924" s="290" t="s">
        <v>754</v>
      </c>
      <c r="B924" s="295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260</v>
      </c>
      <c r="O924" s="65">
        <v>36</v>
      </c>
    </row>
    <row r="925" spans="1:15" s="65" customFormat="1" x14ac:dyDescent="0.25">
      <c r="A925" s="290" t="s">
        <v>754</v>
      </c>
      <c r="B925" s="295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260</v>
      </c>
      <c r="O925" s="65">
        <v>36</v>
      </c>
    </row>
    <row r="926" spans="1:15" s="65" customFormat="1" x14ac:dyDescent="0.25">
      <c r="A926" s="290" t="s">
        <v>754</v>
      </c>
      <c r="B926" s="295">
        <v>18</v>
      </c>
      <c r="C926" s="65">
        <v>6</v>
      </c>
      <c r="D926" s="65">
        <v>3</v>
      </c>
      <c r="H926" s="65">
        <v>0</v>
      </c>
      <c r="M926" s="65" t="s">
        <v>16</v>
      </c>
      <c r="N926" s="65" t="s">
        <v>260</v>
      </c>
      <c r="O926" s="65">
        <v>36</v>
      </c>
    </row>
    <row r="927" spans="1:15" s="65" customFormat="1" x14ac:dyDescent="0.25">
      <c r="A927" s="290" t="s">
        <v>754</v>
      </c>
      <c r="B927" s="295">
        <v>18</v>
      </c>
      <c r="C927" s="65">
        <v>7</v>
      </c>
      <c r="D927" s="65">
        <v>3</v>
      </c>
      <c r="H927" s="65">
        <v>0</v>
      </c>
      <c r="M927" s="65" t="s">
        <v>16</v>
      </c>
      <c r="N927" s="65" t="s">
        <v>260</v>
      </c>
      <c r="O927" s="65">
        <v>36</v>
      </c>
    </row>
    <row r="928" spans="1:15" s="65" customFormat="1" x14ac:dyDescent="0.25">
      <c r="A928" s="290" t="s">
        <v>754</v>
      </c>
      <c r="B928" s="295">
        <v>18</v>
      </c>
      <c r="C928" s="65">
        <v>8</v>
      </c>
      <c r="D928" s="65">
        <v>3</v>
      </c>
      <c r="H928" s="65">
        <v>0</v>
      </c>
      <c r="M928" s="65" t="s">
        <v>16</v>
      </c>
      <c r="N928" s="65" t="s">
        <v>260</v>
      </c>
      <c r="O928" s="65">
        <v>36</v>
      </c>
    </row>
    <row r="929" spans="1:15" s="65" customFormat="1" x14ac:dyDescent="0.25">
      <c r="A929" s="290" t="s">
        <v>754</v>
      </c>
      <c r="B929" s="295">
        <v>18</v>
      </c>
      <c r="C929" s="65">
        <v>9</v>
      </c>
      <c r="D929" s="65">
        <v>3</v>
      </c>
      <c r="H929" s="65">
        <v>0</v>
      </c>
      <c r="M929" s="65" t="s">
        <v>16</v>
      </c>
      <c r="N929" s="65" t="s">
        <v>260</v>
      </c>
      <c r="O929" s="65">
        <v>36</v>
      </c>
    </row>
    <row r="930" spans="1:15" s="65" customFormat="1" x14ac:dyDescent="0.25">
      <c r="A930" s="290" t="s">
        <v>754</v>
      </c>
      <c r="B930" s="295">
        <v>18</v>
      </c>
      <c r="C930" s="65">
        <v>10</v>
      </c>
      <c r="D930" s="65">
        <v>3</v>
      </c>
      <c r="H930" s="65">
        <v>0</v>
      </c>
      <c r="M930" s="65" t="s">
        <v>16</v>
      </c>
      <c r="N930" s="65" t="s">
        <v>260</v>
      </c>
      <c r="O930" s="65">
        <v>36</v>
      </c>
    </row>
    <row r="931" spans="1:15" s="65" customFormat="1" x14ac:dyDescent="0.25">
      <c r="A931" s="290" t="s">
        <v>754</v>
      </c>
      <c r="B931" s="295">
        <v>18</v>
      </c>
      <c r="C931" s="65">
        <v>11</v>
      </c>
      <c r="D931" s="65">
        <v>3</v>
      </c>
      <c r="H931" s="65">
        <v>0</v>
      </c>
      <c r="M931" s="65" t="s">
        <v>16</v>
      </c>
      <c r="N931" s="65" t="s">
        <v>260</v>
      </c>
      <c r="O931" s="65">
        <v>36</v>
      </c>
    </row>
    <row r="932" spans="1:15" s="65" customFormat="1" x14ac:dyDescent="0.25">
      <c r="A932" s="290" t="s">
        <v>754</v>
      </c>
      <c r="B932" s="295">
        <v>18</v>
      </c>
      <c r="C932" s="65">
        <v>12</v>
      </c>
      <c r="D932" s="65">
        <v>4</v>
      </c>
      <c r="H932" s="65">
        <v>0</v>
      </c>
      <c r="M932" s="65" t="s">
        <v>16</v>
      </c>
      <c r="N932" s="65" t="s">
        <v>260</v>
      </c>
      <c r="O932" s="65">
        <v>36</v>
      </c>
    </row>
    <row r="933" spans="1:15" s="65" customFormat="1" x14ac:dyDescent="0.25">
      <c r="A933" s="290" t="s">
        <v>754</v>
      </c>
      <c r="B933" s="295">
        <v>18</v>
      </c>
      <c r="C933" s="65">
        <v>13</v>
      </c>
      <c r="D933" s="65">
        <v>3</v>
      </c>
      <c r="H933" s="65">
        <v>0</v>
      </c>
      <c r="M933" s="65" t="s">
        <v>16</v>
      </c>
      <c r="N933" s="65" t="s">
        <v>260</v>
      </c>
      <c r="O933" s="65">
        <v>36</v>
      </c>
    </row>
    <row r="934" spans="1:15" s="65" customFormat="1" x14ac:dyDescent="0.25">
      <c r="A934" s="290" t="s">
        <v>754</v>
      </c>
      <c r="B934" s="295">
        <v>18</v>
      </c>
      <c r="C934" s="65">
        <v>14</v>
      </c>
      <c r="D934" s="65">
        <v>3</v>
      </c>
      <c r="H934" s="65">
        <v>0</v>
      </c>
      <c r="M934" s="65" t="s">
        <v>16</v>
      </c>
      <c r="N934" s="65" t="s">
        <v>260</v>
      </c>
      <c r="O934" s="65">
        <v>36</v>
      </c>
    </row>
    <row r="935" spans="1:15" s="65" customFormat="1" x14ac:dyDescent="0.25">
      <c r="A935" s="290" t="s">
        <v>754</v>
      </c>
      <c r="B935" s="295">
        <v>18</v>
      </c>
      <c r="C935" s="65">
        <v>15</v>
      </c>
      <c r="D935" s="65">
        <v>3</v>
      </c>
      <c r="H935" s="65">
        <v>0</v>
      </c>
      <c r="M935" s="65" t="s">
        <v>16</v>
      </c>
      <c r="N935" s="65" t="s">
        <v>260</v>
      </c>
      <c r="O935" s="65">
        <v>36</v>
      </c>
    </row>
    <row r="936" spans="1:15" s="65" customFormat="1" x14ac:dyDescent="0.25">
      <c r="A936" s="290" t="s">
        <v>754</v>
      </c>
      <c r="B936" s="295">
        <v>18</v>
      </c>
      <c r="C936" s="65">
        <v>16</v>
      </c>
      <c r="D936" s="65">
        <v>3</v>
      </c>
      <c r="H936" s="65">
        <v>0</v>
      </c>
      <c r="M936" s="65" t="s">
        <v>16</v>
      </c>
      <c r="N936" s="65" t="s">
        <v>260</v>
      </c>
      <c r="O936" s="65">
        <v>36</v>
      </c>
    </row>
    <row r="937" spans="1:15" s="65" customFormat="1" x14ac:dyDescent="0.25">
      <c r="A937" s="290" t="s">
        <v>754</v>
      </c>
      <c r="B937" s="295">
        <v>18</v>
      </c>
      <c r="C937" s="65">
        <v>17</v>
      </c>
      <c r="D937" s="65">
        <v>4</v>
      </c>
      <c r="H937" s="65">
        <v>0</v>
      </c>
      <c r="M937" s="65" t="s">
        <v>16</v>
      </c>
      <c r="N937" s="65" t="s">
        <v>260</v>
      </c>
      <c r="O937" s="65">
        <v>36</v>
      </c>
    </row>
    <row r="938" spans="1:15" s="65" customFormat="1" x14ac:dyDescent="0.25">
      <c r="A938" s="290" t="s">
        <v>754</v>
      </c>
      <c r="B938" s="295">
        <v>18</v>
      </c>
      <c r="C938" s="65">
        <v>18</v>
      </c>
      <c r="D938" s="65">
        <v>3</v>
      </c>
      <c r="H938" s="65">
        <v>0</v>
      </c>
      <c r="M938" s="65" t="s">
        <v>16</v>
      </c>
      <c r="N938" s="65" t="s">
        <v>260</v>
      </c>
      <c r="O938" s="65">
        <v>36</v>
      </c>
    </row>
    <row r="939" spans="1:15" s="65" customFormat="1" x14ac:dyDescent="0.25">
      <c r="A939" s="290" t="s">
        <v>754</v>
      </c>
      <c r="B939" s="295">
        <v>18</v>
      </c>
      <c r="C939" s="65">
        <v>19</v>
      </c>
      <c r="D939" s="65">
        <v>3</v>
      </c>
      <c r="H939" s="65">
        <v>0</v>
      </c>
      <c r="M939" s="65" t="s">
        <v>16</v>
      </c>
      <c r="N939" s="65" t="s">
        <v>260</v>
      </c>
      <c r="O939" s="65">
        <v>36</v>
      </c>
    </row>
    <row r="940" spans="1:15" s="65" customFormat="1" x14ac:dyDescent="0.25">
      <c r="A940" s="290" t="s">
        <v>754</v>
      </c>
      <c r="B940" s="295">
        <v>18</v>
      </c>
      <c r="C940" s="65">
        <v>20</v>
      </c>
      <c r="D940" s="65" t="s">
        <v>56</v>
      </c>
      <c r="H940" s="65">
        <v>0</v>
      </c>
      <c r="M940" s="65" t="s">
        <v>16</v>
      </c>
      <c r="N940" s="65" t="s">
        <v>260</v>
      </c>
      <c r="O940" s="65">
        <v>36</v>
      </c>
    </row>
    <row r="941" spans="1:15" s="65" customFormat="1" x14ac:dyDescent="0.25">
      <c r="A941" s="290" t="s">
        <v>754</v>
      </c>
      <c r="B941" s="295">
        <v>18</v>
      </c>
      <c r="C941" s="65">
        <v>21</v>
      </c>
      <c r="D941" s="65" t="s">
        <v>56</v>
      </c>
      <c r="H941" s="65">
        <v>0</v>
      </c>
      <c r="M941" s="65" t="s">
        <v>16</v>
      </c>
      <c r="N941" s="65" t="s">
        <v>260</v>
      </c>
      <c r="O941" s="65">
        <v>36</v>
      </c>
    </row>
    <row r="942" spans="1:15" s="65" customFormat="1" x14ac:dyDescent="0.25">
      <c r="A942" s="290" t="s">
        <v>754</v>
      </c>
      <c r="B942" s="295">
        <v>18</v>
      </c>
      <c r="C942" s="65">
        <v>22</v>
      </c>
      <c r="D942" s="65" t="s">
        <v>56</v>
      </c>
      <c r="H942" s="65">
        <v>0</v>
      </c>
      <c r="M942" s="65" t="s">
        <v>16</v>
      </c>
      <c r="N942" s="65" t="s">
        <v>260</v>
      </c>
      <c r="O942" s="65">
        <v>36</v>
      </c>
    </row>
    <row r="943" spans="1:15" s="65" customFormat="1" x14ac:dyDescent="0.25">
      <c r="A943" s="290" t="s">
        <v>754</v>
      </c>
      <c r="B943" s="295">
        <v>18</v>
      </c>
      <c r="C943" s="65">
        <v>23</v>
      </c>
      <c r="D943" s="65" t="s">
        <v>56</v>
      </c>
      <c r="H943" s="65">
        <v>0</v>
      </c>
      <c r="M943" s="65" t="s">
        <v>16</v>
      </c>
      <c r="N943" s="65" t="s">
        <v>260</v>
      </c>
      <c r="O943" s="65">
        <v>36</v>
      </c>
    </row>
    <row r="944" spans="1:15" s="65" customFormat="1" x14ac:dyDescent="0.25">
      <c r="A944" s="290" t="s">
        <v>754</v>
      </c>
      <c r="B944" s="295">
        <v>18</v>
      </c>
      <c r="C944" s="65">
        <v>24</v>
      </c>
      <c r="D944" s="65" t="s">
        <v>56</v>
      </c>
      <c r="H944" s="65">
        <v>0</v>
      </c>
      <c r="M944" s="65" t="s">
        <v>16</v>
      </c>
      <c r="N944" s="65" t="s">
        <v>260</v>
      </c>
      <c r="O944" s="65">
        <v>36</v>
      </c>
    </row>
    <row r="945" spans="1:15" s="65" customFormat="1" x14ac:dyDescent="0.25">
      <c r="A945" s="290" t="s">
        <v>754</v>
      </c>
      <c r="B945" s="295">
        <v>18</v>
      </c>
      <c r="C945" s="65">
        <v>25</v>
      </c>
      <c r="D945" s="65" t="s">
        <v>56</v>
      </c>
      <c r="H945" s="65">
        <v>0</v>
      </c>
      <c r="M945" s="65" t="s">
        <v>16</v>
      </c>
      <c r="N945" s="65" t="s">
        <v>260</v>
      </c>
      <c r="O945" s="65">
        <v>36</v>
      </c>
    </row>
    <row r="946" spans="1:15" s="65" customFormat="1" x14ac:dyDescent="0.25">
      <c r="A946" s="290" t="s">
        <v>754</v>
      </c>
      <c r="B946" s="295">
        <v>18</v>
      </c>
      <c r="C946" s="65">
        <v>26</v>
      </c>
      <c r="D946" s="65" t="s">
        <v>56</v>
      </c>
      <c r="H946" s="65">
        <v>0</v>
      </c>
      <c r="M946" s="65" t="s">
        <v>16</v>
      </c>
      <c r="N946" s="65" t="s">
        <v>260</v>
      </c>
      <c r="O946" s="65">
        <v>36</v>
      </c>
    </row>
    <row r="947" spans="1:15" s="65" customFormat="1" x14ac:dyDescent="0.25">
      <c r="A947" s="290" t="s">
        <v>754</v>
      </c>
      <c r="B947" s="295">
        <v>18</v>
      </c>
      <c r="C947" s="65">
        <v>27</v>
      </c>
      <c r="D947" s="65" t="s">
        <v>56</v>
      </c>
      <c r="H947" s="65">
        <v>0</v>
      </c>
      <c r="M947" s="65" t="s">
        <v>16</v>
      </c>
      <c r="N947" s="65" t="s">
        <v>260</v>
      </c>
      <c r="O947" s="65">
        <v>36</v>
      </c>
    </row>
    <row r="948" spans="1:15" s="65" customFormat="1" ht="15" customHeight="1" x14ac:dyDescent="0.25">
      <c r="A948" s="290" t="s">
        <v>754</v>
      </c>
      <c r="B948" s="295">
        <v>18</v>
      </c>
      <c r="C948" s="65">
        <v>1</v>
      </c>
      <c r="D948" s="65">
        <v>3</v>
      </c>
      <c r="H948" s="65">
        <v>1</v>
      </c>
      <c r="I948" s="65">
        <v>11</v>
      </c>
      <c r="J948" s="65">
        <v>39</v>
      </c>
      <c r="K948" s="65" t="e">
        <v>#N/A</v>
      </c>
      <c r="L948" s="65" t="e">
        <v>#N/A</v>
      </c>
      <c r="M948" s="65" t="s">
        <v>16</v>
      </c>
      <c r="N948" s="65" t="s">
        <v>260</v>
      </c>
      <c r="O948" s="65">
        <v>36</v>
      </c>
    </row>
    <row r="949" spans="1:15" s="65" customFormat="1" x14ac:dyDescent="0.25">
      <c r="A949" s="290" t="s">
        <v>754</v>
      </c>
      <c r="B949" s="295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260</v>
      </c>
      <c r="O949" s="65">
        <v>36</v>
      </c>
    </row>
    <row r="950" spans="1:15" s="65" customFormat="1" x14ac:dyDescent="0.25">
      <c r="A950" s="290" t="s">
        <v>754</v>
      </c>
      <c r="B950" s="295">
        <v>18</v>
      </c>
      <c r="C950" s="65">
        <v>3</v>
      </c>
      <c r="D950" s="65">
        <v>3</v>
      </c>
      <c r="H950" s="65">
        <v>0</v>
      </c>
      <c r="M950" s="65" t="s">
        <v>16</v>
      </c>
      <c r="N950" s="65" t="s">
        <v>260</v>
      </c>
      <c r="O950" s="65">
        <v>36</v>
      </c>
    </row>
    <row r="951" spans="1:15" s="65" customFormat="1" x14ac:dyDescent="0.25">
      <c r="A951" s="290" t="s">
        <v>754</v>
      </c>
      <c r="B951" s="295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260</v>
      </c>
      <c r="O951" s="65">
        <v>36</v>
      </c>
    </row>
    <row r="952" spans="1:15" s="65" customFormat="1" x14ac:dyDescent="0.25">
      <c r="A952" s="290" t="s">
        <v>754</v>
      </c>
      <c r="B952" s="295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260</v>
      </c>
      <c r="O952" s="65">
        <v>36</v>
      </c>
    </row>
    <row r="953" spans="1:15" s="65" customFormat="1" x14ac:dyDescent="0.25">
      <c r="A953" s="290" t="s">
        <v>754</v>
      </c>
      <c r="B953" s="295">
        <v>18</v>
      </c>
      <c r="C953" s="65">
        <v>6</v>
      </c>
      <c r="D953" s="65">
        <v>3</v>
      </c>
      <c r="H953" s="65">
        <v>0</v>
      </c>
      <c r="M953" s="65" t="s">
        <v>16</v>
      </c>
      <c r="N953" s="65" t="s">
        <v>260</v>
      </c>
      <c r="O953" s="65">
        <v>36</v>
      </c>
    </row>
    <row r="954" spans="1:15" s="65" customFormat="1" x14ac:dyDescent="0.25">
      <c r="A954" s="290" t="s">
        <v>754</v>
      </c>
      <c r="B954" s="295">
        <v>18</v>
      </c>
      <c r="C954" s="65">
        <v>7</v>
      </c>
      <c r="D954" s="65">
        <v>3</v>
      </c>
      <c r="H954" s="65">
        <v>0</v>
      </c>
      <c r="M954" s="65" t="s">
        <v>16</v>
      </c>
      <c r="N954" s="65" t="s">
        <v>260</v>
      </c>
      <c r="O954" s="65">
        <v>36</v>
      </c>
    </row>
    <row r="955" spans="1:15" s="65" customFormat="1" x14ac:dyDescent="0.25">
      <c r="A955" s="290" t="s">
        <v>754</v>
      </c>
      <c r="B955" s="295">
        <v>18</v>
      </c>
      <c r="C955" s="65">
        <v>8</v>
      </c>
      <c r="D955" s="65">
        <v>3</v>
      </c>
      <c r="H955" s="65">
        <v>0</v>
      </c>
      <c r="M955" s="65" t="s">
        <v>16</v>
      </c>
      <c r="N955" s="65" t="s">
        <v>260</v>
      </c>
      <c r="O955" s="65">
        <v>36</v>
      </c>
    </row>
    <row r="956" spans="1:15" s="65" customFormat="1" x14ac:dyDescent="0.25">
      <c r="A956" s="290" t="s">
        <v>754</v>
      </c>
      <c r="B956" s="295">
        <v>18</v>
      </c>
      <c r="C956" s="65">
        <v>9</v>
      </c>
      <c r="D956" s="65">
        <v>3</v>
      </c>
      <c r="H956" s="65">
        <v>0</v>
      </c>
      <c r="M956" s="65" t="s">
        <v>16</v>
      </c>
      <c r="N956" s="65" t="s">
        <v>260</v>
      </c>
      <c r="O956" s="65">
        <v>36</v>
      </c>
    </row>
    <row r="957" spans="1:15" s="65" customFormat="1" x14ac:dyDescent="0.25">
      <c r="A957" s="290" t="s">
        <v>754</v>
      </c>
      <c r="B957" s="295">
        <v>18</v>
      </c>
      <c r="C957" s="65">
        <v>10</v>
      </c>
      <c r="D957" s="65">
        <v>3</v>
      </c>
      <c r="H957" s="65">
        <v>0</v>
      </c>
      <c r="M957" s="65" t="s">
        <v>16</v>
      </c>
      <c r="N957" s="65" t="s">
        <v>260</v>
      </c>
      <c r="O957" s="65">
        <v>36</v>
      </c>
    </row>
    <row r="958" spans="1:15" s="65" customFormat="1" x14ac:dyDescent="0.25">
      <c r="A958" s="290" t="s">
        <v>754</v>
      </c>
      <c r="B958" s="295">
        <v>18</v>
      </c>
      <c r="C958" s="65">
        <v>11</v>
      </c>
      <c r="D958" s="65">
        <v>3</v>
      </c>
      <c r="H958" s="65">
        <v>0</v>
      </c>
      <c r="M958" s="65" t="s">
        <v>16</v>
      </c>
      <c r="N958" s="65" t="s">
        <v>260</v>
      </c>
      <c r="O958" s="65">
        <v>36</v>
      </c>
    </row>
    <row r="959" spans="1:15" s="65" customFormat="1" x14ac:dyDescent="0.25">
      <c r="A959" s="290" t="s">
        <v>754</v>
      </c>
      <c r="B959" s="295">
        <v>18</v>
      </c>
      <c r="C959" s="65">
        <v>12</v>
      </c>
      <c r="D959" s="65">
        <v>4</v>
      </c>
      <c r="H959" s="65">
        <v>0</v>
      </c>
      <c r="M959" s="65" t="s">
        <v>16</v>
      </c>
      <c r="N959" s="65" t="s">
        <v>260</v>
      </c>
      <c r="O959" s="65">
        <v>36</v>
      </c>
    </row>
    <row r="960" spans="1:15" s="65" customFormat="1" x14ac:dyDescent="0.25">
      <c r="A960" s="290" t="s">
        <v>754</v>
      </c>
      <c r="B960" s="295">
        <v>18</v>
      </c>
      <c r="C960" s="65">
        <v>13</v>
      </c>
      <c r="D960" s="65">
        <v>3</v>
      </c>
      <c r="H960" s="65">
        <v>0</v>
      </c>
      <c r="M960" s="65" t="s">
        <v>16</v>
      </c>
      <c r="N960" s="65" t="s">
        <v>260</v>
      </c>
      <c r="O960" s="65">
        <v>36</v>
      </c>
    </row>
    <row r="961" spans="1:15" s="65" customFormat="1" x14ac:dyDescent="0.25">
      <c r="A961" s="290" t="s">
        <v>754</v>
      </c>
      <c r="B961" s="295">
        <v>18</v>
      </c>
      <c r="C961" s="65">
        <v>14</v>
      </c>
      <c r="D961" s="65">
        <v>3</v>
      </c>
      <c r="H961" s="65">
        <v>0</v>
      </c>
      <c r="M961" s="65" t="s">
        <v>16</v>
      </c>
      <c r="N961" s="65" t="s">
        <v>260</v>
      </c>
      <c r="O961" s="65">
        <v>36</v>
      </c>
    </row>
    <row r="962" spans="1:15" s="65" customFormat="1" x14ac:dyDescent="0.25">
      <c r="A962" s="290" t="s">
        <v>754</v>
      </c>
      <c r="B962" s="295">
        <v>18</v>
      </c>
      <c r="C962" s="65">
        <v>15</v>
      </c>
      <c r="D962" s="65">
        <v>3</v>
      </c>
      <c r="H962" s="65">
        <v>0</v>
      </c>
      <c r="M962" s="65" t="s">
        <v>16</v>
      </c>
      <c r="N962" s="65" t="s">
        <v>260</v>
      </c>
      <c r="O962" s="65">
        <v>36</v>
      </c>
    </row>
    <row r="963" spans="1:15" s="65" customFormat="1" x14ac:dyDescent="0.25">
      <c r="A963" s="290" t="s">
        <v>754</v>
      </c>
      <c r="B963" s="295">
        <v>18</v>
      </c>
      <c r="C963" s="65">
        <v>16</v>
      </c>
      <c r="D963" s="65">
        <v>3</v>
      </c>
      <c r="H963" s="65">
        <v>0</v>
      </c>
      <c r="M963" s="65" t="s">
        <v>16</v>
      </c>
      <c r="N963" s="65" t="s">
        <v>260</v>
      </c>
      <c r="O963" s="65">
        <v>36</v>
      </c>
    </row>
    <row r="964" spans="1:15" s="65" customFormat="1" x14ac:dyDescent="0.25">
      <c r="A964" s="290" t="s">
        <v>754</v>
      </c>
      <c r="B964" s="295">
        <v>18</v>
      </c>
      <c r="C964" s="65">
        <v>17</v>
      </c>
      <c r="D964" s="65">
        <v>4</v>
      </c>
      <c r="H964" s="65">
        <v>0</v>
      </c>
      <c r="M964" s="65" t="s">
        <v>16</v>
      </c>
      <c r="N964" s="65" t="s">
        <v>260</v>
      </c>
      <c r="O964" s="65">
        <v>36</v>
      </c>
    </row>
    <row r="965" spans="1:15" s="65" customFormat="1" x14ac:dyDescent="0.25">
      <c r="A965" s="290" t="s">
        <v>754</v>
      </c>
      <c r="B965" s="295">
        <v>18</v>
      </c>
      <c r="C965" s="65">
        <v>18</v>
      </c>
      <c r="D965" s="65">
        <v>3</v>
      </c>
      <c r="H965" s="65">
        <v>0</v>
      </c>
      <c r="M965" s="65" t="s">
        <v>16</v>
      </c>
      <c r="N965" s="65" t="s">
        <v>260</v>
      </c>
      <c r="O965" s="65">
        <v>36</v>
      </c>
    </row>
    <row r="966" spans="1:15" s="65" customFormat="1" x14ac:dyDescent="0.25">
      <c r="A966" s="290" t="s">
        <v>754</v>
      </c>
      <c r="B966" s="295">
        <v>18</v>
      </c>
      <c r="C966" s="65">
        <v>19</v>
      </c>
      <c r="D966" s="65">
        <v>3</v>
      </c>
      <c r="H966" s="65">
        <v>0</v>
      </c>
      <c r="M966" s="65" t="s">
        <v>16</v>
      </c>
      <c r="N966" s="65" t="s">
        <v>260</v>
      </c>
      <c r="O966" s="65">
        <v>36</v>
      </c>
    </row>
    <row r="967" spans="1:15" s="65" customFormat="1" x14ac:dyDescent="0.25">
      <c r="A967" s="290" t="s">
        <v>754</v>
      </c>
      <c r="B967" s="295">
        <v>18</v>
      </c>
      <c r="C967" s="65">
        <v>20</v>
      </c>
      <c r="D967" s="65" t="s">
        <v>56</v>
      </c>
      <c r="H967" s="65">
        <v>0</v>
      </c>
      <c r="M967" s="65" t="s">
        <v>16</v>
      </c>
      <c r="N967" s="65" t="s">
        <v>260</v>
      </c>
      <c r="O967" s="65">
        <v>36</v>
      </c>
    </row>
    <row r="968" spans="1:15" s="65" customFormat="1" x14ac:dyDescent="0.25">
      <c r="A968" s="290" t="s">
        <v>754</v>
      </c>
      <c r="B968" s="295">
        <v>18</v>
      </c>
      <c r="C968" s="65">
        <v>21</v>
      </c>
      <c r="D968" s="65" t="s">
        <v>56</v>
      </c>
      <c r="H968" s="65">
        <v>0</v>
      </c>
      <c r="M968" s="65" t="s">
        <v>16</v>
      </c>
      <c r="N968" s="65" t="s">
        <v>260</v>
      </c>
      <c r="O968" s="65">
        <v>36</v>
      </c>
    </row>
    <row r="969" spans="1:15" s="65" customFormat="1" x14ac:dyDescent="0.25">
      <c r="A969" s="290" t="s">
        <v>754</v>
      </c>
      <c r="B969" s="295">
        <v>18</v>
      </c>
      <c r="C969" s="65">
        <v>22</v>
      </c>
      <c r="D969" s="65" t="s">
        <v>56</v>
      </c>
      <c r="H969" s="65">
        <v>0</v>
      </c>
      <c r="M969" s="65" t="s">
        <v>16</v>
      </c>
      <c r="N969" s="65" t="s">
        <v>260</v>
      </c>
      <c r="O969" s="65">
        <v>36</v>
      </c>
    </row>
    <row r="970" spans="1:15" s="65" customFormat="1" x14ac:dyDescent="0.25">
      <c r="A970" s="290" t="s">
        <v>754</v>
      </c>
      <c r="B970" s="295">
        <v>18</v>
      </c>
      <c r="C970" s="65">
        <v>23</v>
      </c>
      <c r="D970" s="65" t="s">
        <v>56</v>
      </c>
      <c r="H970" s="65">
        <v>0</v>
      </c>
      <c r="M970" s="65" t="s">
        <v>16</v>
      </c>
      <c r="N970" s="65" t="s">
        <v>260</v>
      </c>
      <c r="O970" s="65">
        <v>36</v>
      </c>
    </row>
    <row r="971" spans="1:15" s="65" customFormat="1" x14ac:dyDescent="0.25">
      <c r="A971" s="290" t="s">
        <v>754</v>
      </c>
      <c r="B971" s="295">
        <v>18</v>
      </c>
      <c r="C971" s="65">
        <v>24</v>
      </c>
      <c r="D971" s="65" t="s">
        <v>56</v>
      </c>
      <c r="H971" s="65">
        <v>0</v>
      </c>
      <c r="M971" s="65" t="s">
        <v>16</v>
      </c>
      <c r="N971" s="65" t="s">
        <v>260</v>
      </c>
      <c r="O971" s="65">
        <v>36</v>
      </c>
    </row>
    <row r="972" spans="1:15" s="65" customFormat="1" x14ac:dyDescent="0.25">
      <c r="A972" s="290" t="s">
        <v>754</v>
      </c>
      <c r="B972" s="295">
        <v>18</v>
      </c>
      <c r="C972" s="65">
        <v>25</v>
      </c>
      <c r="D972" s="65" t="s">
        <v>56</v>
      </c>
      <c r="H972" s="65">
        <v>0</v>
      </c>
      <c r="M972" s="65" t="s">
        <v>16</v>
      </c>
      <c r="N972" s="65" t="s">
        <v>260</v>
      </c>
      <c r="O972" s="65">
        <v>36</v>
      </c>
    </row>
    <row r="973" spans="1:15" s="65" customFormat="1" x14ac:dyDescent="0.25">
      <c r="A973" s="290" t="s">
        <v>754</v>
      </c>
      <c r="B973" s="295">
        <v>18</v>
      </c>
      <c r="C973" s="65">
        <v>26</v>
      </c>
      <c r="D973" s="65" t="s">
        <v>56</v>
      </c>
      <c r="H973" s="65">
        <v>0</v>
      </c>
      <c r="M973" s="65" t="s">
        <v>16</v>
      </c>
      <c r="N973" s="65" t="s">
        <v>260</v>
      </c>
      <c r="O973" s="65">
        <v>36</v>
      </c>
    </row>
    <row r="974" spans="1:15" s="65" customFormat="1" x14ac:dyDescent="0.25">
      <c r="A974" s="290" t="s">
        <v>754</v>
      </c>
      <c r="B974" s="295">
        <v>18</v>
      </c>
      <c r="C974" s="65">
        <v>27</v>
      </c>
      <c r="D974" s="65" t="s">
        <v>56</v>
      </c>
      <c r="H974" s="65">
        <v>0</v>
      </c>
      <c r="M974" s="65" t="s">
        <v>16</v>
      </c>
      <c r="N974" s="65" t="s">
        <v>260</v>
      </c>
      <c r="O974" s="65">
        <v>36</v>
      </c>
    </row>
    <row r="975" spans="1:15" s="65" customFormat="1" ht="15" customHeight="1" x14ac:dyDescent="0.25">
      <c r="A975" s="290" t="s">
        <v>754</v>
      </c>
      <c r="B975" s="295">
        <v>18</v>
      </c>
      <c r="C975" s="65">
        <v>1</v>
      </c>
      <c r="D975" s="65">
        <v>3</v>
      </c>
      <c r="H975" s="65">
        <v>1</v>
      </c>
      <c r="I975" s="65">
        <v>12</v>
      </c>
      <c r="J975" s="65">
        <v>39</v>
      </c>
      <c r="K975" s="65" t="e">
        <v>#N/A</v>
      </c>
      <c r="L975" s="65" t="e">
        <v>#N/A</v>
      </c>
      <c r="M975" s="65" t="s">
        <v>16</v>
      </c>
      <c r="N975" s="65" t="s">
        <v>260</v>
      </c>
      <c r="O975" s="65">
        <v>36</v>
      </c>
    </row>
    <row r="976" spans="1:15" s="65" customFormat="1" x14ac:dyDescent="0.25">
      <c r="A976" s="290" t="s">
        <v>754</v>
      </c>
      <c r="B976" s="295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260</v>
      </c>
      <c r="O976" s="65">
        <v>36</v>
      </c>
    </row>
    <row r="977" spans="1:15" s="65" customFormat="1" x14ac:dyDescent="0.25">
      <c r="A977" s="290" t="s">
        <v>754</v>
      </c>
      <c r="B977" s="295">
        <v>18</v>
      </c>
      <c r="C977" s="65">
        <v>3</v>
      </c>
      <c r="D977" s="65">
        <v>3</v>
      </c>
      <c r="H977" s="65">
        <v>0</v>
      </c>
      <c r="M977" s="65" t="s">
        <v>16</v>
      </c>
      <c r="N977" s="65" t="s">
        <v>260</v>
      </c>
      <c r="O977" s="65">
        <v>36</v>
      </c>
    </row>
    <row r="978" spans="1:15" s="65" customFormat="1" x14ac:dyDescent="0.25">
      <c r="A978" s="290" t="s">
        <v>754</v>
      </c>
      <c r="B978" s="295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260</v>
      </c>
      <c r="O978" s="65">
        <v>36</v>
      </c>
    </row>
    <row r="979" spans="1:15" s="65" customFormat="1" x14ac:dyDescent="0.25">
      <c r="A979" s="290" t="s">
        <v>754</v>
      </c>
      <c r="B979" s="295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260</v>
      </c>
      <c r="O979" s="65">
        <v>36</v>
      </c>
    </row>
    <row r="980" spans="1:15" s="65" customFormat="1" x14ac:dyDescent="0.25">
      <c r="A980" s="290" t="s">
        <v>754</v>
      </c>
      <c r="B980" s="295">
        <v>18</v>
      </c>
      <c r="C980" s="65">
        <v>6</v>
      </c>
      <c r="D980" s="65">
        <v>3</v>
      </c>
      <c r="H980" s="65">
        <v>0</v>
      </c>
      <c r="M980" s="65" t="s">
        <v>16</v>
      </c>
      <c r="N980" s="65" t="s">
        <v>260</v>
      </c>
      <c r="O980" s="65">
        <v>36</v>
      </c>
    </row>
    <row r="981" spans="1:15" s="65" customFormat="1" x14ac:dyDescent="0.25">
      <c r="A981" s="290" t="s">
        <v>754</v>
      </c>
      <c r="B981" s="295">
        <v>18</v>
      </c>
      <c r="C981" s="65">
        <v>7</v>
      </c>
      <c r="D981" s="65">
        <v>3</v>
      </c>
      <c r="H981" s="65">
        <v>0</v>
      </c>
      <c r="M981" s="65" t="s">
        <v>16</v>
      </c>
      <c r="N981" s="65" t="s">
        <v>260</v>
      </c>
      <c r="O981" s="65">
        <v>36</v>
      </c>
    </row>
    <row r="982" spans="1:15" s="65" customFormat="1" x14ac:dyDescent="0.25">
      <c r="A982" s="290" t="s">
        <v>754</v>
      </c>
      <c r="B982" s="295">
        <v>18</v>
      </c>
      <c r="C982" s="65">
        <v>8</v>
      </c>
      <c r="D982" s="65">
        <v>3</v>
      </c>
      <c r="H982" s="65">
        <v>0</v>
      </c>
      <c r="M982" s="65" t="s">
        <v>16</v>
      </c>
      <c r="N982" s="65" t="s">
        <v>260</v>
      </c>
      <c r="O982" s="65">
        <v>36</v>
      </c>
    </row>
    <row r="983" spans="1:15" s="65" customFormat="1" x14ac:dyDescent="0.25">
      <c r="A983" s="290" t="s">
        <v>754</v>
      </c>
      <c r="B983" s="295">
        <v>18</v>
      </c>
      <c r="C983" s="65">
        <v>9</v>
      </c>
      <c r="D983" s="65">
        <v>3</v>
      </c>
      <c r="H983" s="65">
        <v>0</v>
      </c>
      <c r="M983" s="65" t="s">
        <v>16</v>
      </c>
      <c r="N983" s="65" t="s">
        <v>260</v>
      </c>
      <c r="O983" s="65">
        <v>36</v>
      </c>
    </row>
    <row r="984" spans="1:15" s="65" customFormat="1" x14ac:dyDescent="0.25">
      <c r="A984" s="290" t="s">
        <v>754</v>
      </c>
      <c r="B984" s="295">
        <v>18</v>
      </c>
      <c r="C984" s="65">
        <v>10</v>
      </c>
      <c r="D984" s="65">
        <v>3</v>
      </c>
      <c r="H984" s="65">
        <v>0</v>
      </c>
      <c r="M984" s="65" t="s">
        <v>16</v>
      </c>
      <c r="N984" s="65" t="s">
        <v>260</v>
      </c>
      <c r="O984" s="65">
        <v>36</v>
      </c>
    </row>
    <row r="985" spans="1:15" s="65" customFormat="1" x14ac:dyDescent="0.25">
      <c r="A985" s="290" t="s">
        <v>754</v>
      </c>
      <c r="B985" s="295">
        <v>18</v>
      </c>
      <c r="C985" s="65">
        <v>11</v>
      </c>
      <c r="D985" s="65">
        <v>3</v>
      </c>
      <c r="H985" s="65">
        <v>0</v>
      </c>
      <c r="M985" s="65" t="s">
        <v>16</v>
      </c>
      <c r="N985" s="65" t="s">
        <v>260</v>
      </c>
      <c r="O985" s="65">
        <v>36</v>
      </c>
    </row>
    <row r="986" spans="1:15" s="65" customFormat="1" x14ac:dyDescent="0.25">
      <c r="A986" s="290" t="s">
        <v>754</v>
      </c>
      <c r="B986" s="295">
        <v>18</v>
      </c>
      <c r="C986" s="65">
        <v>12</v>
      </c>
      <c r="D986" s="65">
        <v>4</v>
      </c>
      <c r="H986" s="65">
        <v>0</v>
      </c>
      <c r="M986" s="65" t="s">
        <v>16</v>
      </c>
      <c r="N986" s="65" t="s">
        <v>260</v>
      </c>
      <c r="O986" s="65">
        <v>36</v>
      </c>
    </row>
    <row r="987" spans="1:15" s="65" customFormat="1" x14ac:dyDescent="0.25">
      <c r="A987" s="290" t="s">
        <v>754</v>
      </c>
      <c r="B987" s="295">
        <v>18</v>
      </c>
      <c r="C987" s="65">
        <v>13</v>
      </c>
      <c r="D987" s="65">
        <v>3</v>
      </c>
      <c r="H987" s="65">
        <v>0</v>
      </c>
      <c r="M987" s="65" t="s">
        <v>16</v>
      </c>
      <c r="N987" s="65" t="s">
        <v>260</v>
      </c>
      <c r="O987" s="65">
        <v>36</v>
      </c>
    </row>
    <row r="988" spans="1:15" s="65" customFormat="1" x14ac:dyDescent="0.25">
      <c r="A988" s="290" t="s">
        <v>754</v>
      </c>
      <c r="B988" s="295">
        <v>18</v>
      </c>
      <c r="C988" s="65">
        <v>14</v>
      </c>
      <c r="D988" s="65">
        <v>3</v>
      </c>
      <c r="H988" s="65">
        <v>0</v>
      </c>
      <c r="M988" s="65" t="s">
        <v>16</v>
      </c>
      <c r="N988" s="65" t="s">
        <v>260</v>
      </c>
      <c r="O988" s="65">
        <v>36</v>
      </c>
    </row>
    <row r="989" spans="1:15" s="65" customFormat="1" x14ac:dyDescent="0.25">
      <c r="A989" s="290" t="s">
        <v>754</v>
      </c>
      <c r="B989" s="295">
        <v>18</v>
      </c>
      <c r="C989" s="65">
        <v>15</v>
      </c>
      <c r="D989" s="65">
        <v>3</v>
      </c>
      <c r="H989" s="65">
        <v>0</v>
      </c>
      <c r="M989" s="65" t="s">
        <v>16</v>
      </c>
      <c r="N989" s="65" t="s">
        <v>260</v>
      </c>
      <c r="O989" s="65">
        <v>36</v>
      </c>
    </row>
    <row r="990" spans="1:15" s="65" customFormat="1" x14ac:dyDescent="0.25">
      <c r="A990" s="290" t="s">
        <v>754</v>
      </c>
      <c r="B990" s="295">
        <v>18</v>
      </c>
      <c r="C990" s="65">
        <v>16</v>
      </c>
      <c r="D990" s="65">
        <v>3</v>
      </c>
      <c r="H990" s="65">
        <v>0</v>
      </c>
      <c r="M990" s="65" t="s">
        <v>16</v>
      </c>
      <c r="N990" s="65" t="s">
        <v>260</v>
      </c>
      <c r="O990" s="65">
        <v>36</v>
      </c>
    </row>
    <row r="991" spans="1:15" s="65" customFormat="1" x14ac:dyDescent="0.25">
      <c r="A991" s="290" t="s">
        <v>754</v>
      </c>
      <c r="B991" s="295">
        <v>18</v>
      </c>
      <c r="C991" s="65">
        <v>17</v>
      </c>
      <c r="D991" s="65">
        <v>4</v>
      </c>
      <c r="H991" s="65">
        <v>0</v>
      </c>
      <c r="M991" s="65" t="s">
        <v>16</v>
      </c>
      <c r="N991" s="65" t="s">
        <v>260</v>
      </c>
      <c r="O991" s="65">
        <v>36</v>
      </c>
    </row>
    <row r="992" spans="1:15" s="65" customFormat="1" x14ac:dyDescent="0.25">
      <c r="A992" s="290" t="s">
        <v>754</v>
      </c>
      <c r="B992" s="295">
        <v>18</v>
      </c>
      <c r="C992" s="65">
        <v>18</v>
      </c>
      <c r="D992" s="65">
        <v>3</v>
      </c>
      <c r="H992" s="65">
        <v>0</v>
      </c>
      <c r="M992" s="65" t="s">
        <v>16</v>
      </c>
      <c r="N992" s="65" t="s">
        <v>260</v>
      </c>
      <c r="O992" s="65">
        <v>36</v>
      </c>
    </row>
    <row r="993" spans="1:15" s="65" customFormat="1" x14ac:dyDescent="0.25">
      <c r="A993" s="290" t="s">
        <v>754</v>
      </c>
      <c r="B993" s="295">
        <v>18</v>
      </c>
      <c r="C993" s="65">
        <v>19</v>
      </c>
      <c r="D993" s="65">
        <v>3</v>
      </c>
      <c r="H993" s="65">
        <v>0</v>
      </c>
      <c r="M993" s="65" t="s">
        <v>16</v>
      </c>
      <c r="N993" s="65" t="s">
        <v>260</v>
      </c>
      <c r="O993" s="65">
        <v>36</v>
      </c>
    </row>
    <row r="994" spans="1:15" s="65" customFormat="1" x14ac:dyDescent="0.25">
      <c r="A994" s="290" t="s">
        <v>754</v>
      </c>
      <c r="B994" s="295">
        <v>18</v>
      </c>
      <c r="C994" s="65">
        <v>20</v>
      </c>
      <c r="D994" s="65" t="s">
        <v>56</v>
      </c>
      <c r="H994" s="65">
        <v>0</v>
      </c>
      <c r="M994" s="65" t="s">
        <v>16</v>
      </c>
      <c r="N994" s="65" t="s">
        <v>260</v>
      </c>
      <c r="O994" s="65">
        <v>36</v>
      </c>
    </row>
    <row r="995" spans="1:15" s="65" customFormat="1" x14ac:dyDescent="0.25">
      <c r="A995" s="290" t="s">
        <v>754</v>
      </c>
      <c r="B995" s="295">
        <v>18</v>
      </c>
      <c r="C995" s="65">
        <v>21</v>
      </c>
      <c r="D995" s="65" t="s">
        <v>56</v>
      </c>
      <c r="H995" s="65">
        <v>0</v>
      </c>
      <c r="M995" s="65" t="s">
        <v>16</v>
      </c>
      <c r="N995" s="65" t="s">
        <v>260</v>
      </c>
      <c r="O995" s="65">
        <v>36</v>
      </c>
    </row>
    <row r="996" spans="1:15" s="65" customFormat="1" x14ac:dyDescent="0.25">
      <c r="A996" s="290" t="s">
        <v>754</v>
      </c>
      <c r="B996" s="295">
        <v>18</v>
      </c>
      <c r="C996" s="65">
        <v>22</v>
      </c>
      <c r="D996" s="65" t="s">
        <v>56</v>
      </c>
      <c r="H996" s="65">
        <v>0</v>
      </c>
      <c r="M996" s="65" t="s">
        <v>16</v>
      </c>
      <c r="N996" s="65" t="s">
        <v>260</v>
      </c>
      <c r="O996" s="65">
        <v>36</v>
      </c>
    </row>
    <row r="997" spans="1:15" s="65" customFormat="1" x14ac:dyDescent="0.25">
      <c r="A997" s="290" t="s">
        <v>754</v>
      </c>
      <c r="B997" s="295">
        <v>18</v>
      </c>
      <c r="C997" s="65">
        <v>23</v>
      </c>
      <c r="D997" s="65" t="s">
        <v>56</v>
      </c>
      <c r="H997" s="65">
        <v>0</v>
      </c>
      <c r="M997" s="65" t="s">
        <v>16</v>
      </c>
      <c r="N997" s="65" t="s">
        <v>260</v>
      </c>
      <c r="O997" s="65">
        <v>36</v>
      </c>
    </row>
    <row r="998" spans="1:15" s="65" customFormat="1" x14ac:dyDescent="0.25">
      <c r="A998" s="290" t="s">
        <v>754</v>
      </c>
      <c r="B998" s="295">
        <v>18</v>
      </c>
      <c r="C998" s="65">
        <v>24</v>
      </c>
      <c r="D998" s="65" t="s">
        <v>56</v>
      </c>
      <c r="H998" s="65">
        <v>0</v>
      </c>
      <c r="M998" s="65" t="s">
        <v>16</v>
      </c>
      <c r="N998" s="65" t="s">
        <v>260</v>
      </c>
      <c r="O998" s="65">
        <v>36</v>
      </c>
    </row>
    <row r="999" spans="1:15" s="65" customFormat="1" x14ac:dyDescent="0.25">
      <c r="A999" s="290" t="s">
        <v>754</v>
      </c>
      <c r="B999" s="295">
        <v>18</v>
      </c>
      <c r="C999" s="65">
        <v>25</v>
      </c>
      <c r="D999" s="65" t="s">
        <v>56</v>
      </c>
      <c r="H999" s="65">
        <v>0</v>
      </c>
      <c r="M999" s="65" t="s">
        <v>16</v>
      </c>
      <c r="N999" s="65" t="s">
        <v>260</v>
      </c>
      <c r="O999" s="65">
        <v>36</v>
      </c>
    </row>
    <row r="1000" spans="1:15" s="65" customFormat="1" x14ac:dyDescent="0.25">
      <c r="A1000" s="290" t="s">
        <v>754</v>
      </c>
      <c r="B1000" s="295">
        <v>18</v>
      </c>
      <c r="C1000" s="65">
        <v>26</v>
      </c>
      <c r="D1000" s="65" t="s">
        <v>56</v>
      </c>
      <c r="H1000" s="65">
        <v>0</v>
      </c>
      <c r="M1000" s="65" t="s">
        <v>16</v>
      </c>
      <c r="N1000" s="65" t="s">
        <v>260</v>
      </c>
      <c r="O1000" s="65">
        <v>36</v>
      </c>
    </row>
    <row r="1001" spans="1:15" s="65" customFormat="1" x14ac:dyDescent="0.25">
      <c r="A1001" s="290" t="s">
        <v>754</v>
      </c>
      <c r="B1001" s="295">
        <v>18</v>
      </c>
      <c r="C1001" s="65">
        <v>27</v>
      </c>
      <c r="D1001" s="65" t="s">
        <v>56</v>
      </c>
      <c r="H1001" s="65">
        <v>0</v>
      </c>
      <c r="M1001" s="65" t="s">
        <v>16</v>
      </c>
      <c r="N1001" s="65" t="s">
        <v>260</v>
      </c>
      <c r="O1001" s="65">
        <v>36</v>
      </c>
    </row>
    <row r="1002" spans="1:15" s="65" customFormat="1" ht="15" customHeight="1" x14ac:dyDescent="0.25">
      <c r="A1002" s="290" t="s">
        <v>754</v>
      </c>
      <c r="B1002" s="295">
        <v>18</v>
      </c>
      <c r="C1002" s="65">
        <v>1</v>
      </c>
      <c r="D1002" s="65">
        <v>3</v>
      </c>
      <c r="H1002" s="65">
        <v>1</v>
      </c>
      <c r="I1002" s="65">
        <v>13</v>
      </c>
      <c r="J1002" s="65">
        <v>39</v>
      </c>
      <c r="K1002" s="65" t="e">
        <v>#N/A</v>
      </c>
      <c r="L1002" s="65" t="e">
        <v>#N/A</v>
      </c>
      <c r="M1002" s="65" t="s">
        <v>16</v>
      </c>
      <c r="N1002" s="65" t="s">
        <v>260</v>
      </c>
      <c r="O1002" s="65">
        <v>36</v>
      </c>
    </row>
    <row r="1003" spans="1:15" s="65" customFormat="1" x14ac:dyDescent="0.25">
      <c r="A1003" s="290" t="s">
        <v>754</v>
      </c>
      <c r="B1003" s="295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260</v>
      </c>
      <c r="O1003" s="65">
        <v>36</v>
      </c>
    </row>
    <row r="1004" spans="1:15" s="65" customFormat="1" x14ac:dyDescent="0.25">
      <c r="A1004" s="290" t="s">
        <v>754</v>
      </c>
      <c r="B1004" s="295">
        <v>18</v>
      </c>
      <c r="C1004" s="65">
        <v>3</v>
      </c>
      <c r="D1004" s="65">
        <v>3</v>
      </c>
      <c r="H1004" s="65">
        <v>0</v>
      </c>
      <c r="M1004" s="65" t="s">
        <v>16</v>
      </c>
      <c r="N1004" s="65" t="s">
        <v>260</v>
      </c>
      <c r="O1004" s="65">
        <v>36</v>
      </c>
    </row>
    <row r="1005" spans="1:15" s="65" customFormat="1" x14ac:dyDescent="0.25">
      <c r="A1005" s="290" t="s">
        <v>754</v>
      </c>
      <c r="B1005" s="295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260</v>
      </c>
      <c r="O1005" s="65">
        <v>36</v>
      </c>
    </row>
    <row r="1006" spans="1:15" s="65" customFormat="1" x14ac:dyDescent="0.25">
      <c r="A1006" s="290" t="s">
        <v>754</v>
      </c>
      <c r="B1006" s="295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260</v>
      </c>
      <c r="O1006" s="65">
        <v>36</v>
      </c>
    </row>
    <row r="1007" spans="1:15" s="65" customFormat="1" x14ac:dyDescent="0.25">
      <c r="A1007" s="290" t="s">
        <v>754</v>
      </c>
      <c r="B1007" s="295">
        <v>18</v>
      </c>
      <c r="C1007" s="65">
        <v>6</v>
      </c>
      <c r="D1007" s="65">
        <v>3</v>
      </c>
      <c r="H1007" s="65">
        <v>0</v>
      </c>
      <c r="M1007" s="65" t="s">
        <v>16</v>
      </c>
      <c r="N1007" s="65" t="s">
        <v>260</v>
      </c>
      <c r="O1007" s="65">
        <v>36</v>
      </c>
    </row>
    <row r="1008" spans="1:15" s="65" customFormat="1" x14ac:dyDescent="0.25">
      <c r="A1008" s="290" t="s">
        <v>754</v>
      </c>
      <c r="B1008" s="295">
        <v>18</v>
      </c>
      <c r="C1008" s="65">
        <v>7</v>
      </c>
      <c r="D1008" s="65">
        <v>3</v>
      </c>
      <c r="H1008" s="65">
        <v>0</v>
      </c>
      <c r="M1008" s="65" t="s">
        <v>16</v>
      </c>
      <c r="N1008" s="65" t="s">
        <v>260</v>
      </c>
      <c r="O1008" s="65">
        <v>36</v>
      </c>
    </row>
    <row r="1009" spans="1:15" s="65" customFormat="1" x14ac:dyDescent="0.25">
      <c r="A1009" s="290" t="s">
        <v>754</v>
      </c>
      <c r="B1009" s="295">
        <v>18</v>
      </c>
      <c r="C1009" s="65">
        <v>8</v>
      </c>
      <c r="D1009" s="65">
        <v>3</v>
      </c>
      <c r="H1009" s="65">
        <v>0</v>
      </c>
      <c r="M1009" s="65" t="s">
        <v>16</v>
      </c>
      <c r="N1009" s="65" t="s">
        <v>260</v>
      </c>
      <c r="O1009" s="65">
        <v>36</v>
      </c>
    </row>
    <row r="1010" spans="1:15" s="65" customFormat="1" x14ac:dyDescent="0.25">
      <c r="A1010" s="290" t="s">
        <v>754</v>
      </c>
      <c r="B1010" s="295">
        <v>18</v>
      </c>
      <c r="C1010" s="65">
        <v>9</v>
      </c>
      <c r="D1010" s="65">
        <v>3</v>
      </c>
      <c r="H1010" s="65">
        <v>0</v>
      </c>
      <c r="M1010" s="65" t="s">
        <v>16</v>
      </c>
      <c r="N1010" s="65" t="s">
        <v>260</v>
      </c>
      <c r="O1010" s="65">
        <v>36</v>
      </c>
    </row>
    <row r="1011" spans="1:15" s="65" customFormat="1" x14ac:dyDescent="0.25">
      <c r="A1011" s="290" t="s">
        <v>754</v>
      </c>
      <c r="B1011" s="295">
        <v>18</v>
      </c>
      <c r="C1011" s="65">
        <v>10</v>
      </c>
      <c r="D1011" s="65">
        <v>3</v>
      </c>
      <c r="H1011" s="65">
        <v>0</v>
      </c>
      <c r="M1011" s="65" t="s">
        <v>16</v>
      </c>
      <c r="N1011" s="65" t="s">
        <v>260</v>
      </c>
      <c r="O1011" s="65">
        <v>36</v>
      </c>
    </row>
    <row r="1012" spans="1:15" s="65" customFormat="1" x14ac:dyDescent="0.25">
      <c r="A1012" s="290" t="s">
        <v>754</v>
      </c>
      <c r="B1012" s="295">
        <v>18</v>
      </c>
      <c r="C1012" s="65">
        <v>11</v>
      </c>
      <c r="D1012" s="65">
        <v>3</v>
      </c>
      <c r="H1012" s="65">
        <v>0</v>
      </c>
      <c r="M1012" s="65" t="s">
        <v>16</v>
      </c>
      <c r="N1012" s="65" t="s">
        <v>260</v>
      </c>
      <c r="O1012" s="65">
        <v>36</v>
      </c>
    </row>
    <row r="1013" spans="1:15" s="65" customFormat="1" x14ac:dyDescent="0.25">
      <c r="A1013" s="290" t="s">
        <v>754</v>
      </c>
      <c r="B1013" s="295">
        <v>18</v>
      </c>
      <c r="C1013" s="65">
        <v>12</v>
      </c>
      <c r="D1013" s="65">
        <v>4</v>
      </c>
      <c r="H1013" s="65">
        <v>0</v>
      </c>
      <c r="M1013" s="65" t="s">
        <v>16</v>
      </c>
      <c r="N1013" s="65" t="s">
        <v>260</v>
      </c>
      <c r="O1013" s="65">
        <v>36</v>
      </c>
    </row>
    <row r="1014" spans="1:15" s="65" customFormat="1" x14ac:dyDescent="0.25">
      <c r="A1014" s="290" t="s">
        <v>754</v>
      </c>
      <c r="B1014" s="295">
        <v>18</v>
      </c>
      <c r="C1014" s="65">
        <v>13</v>
      </c>
      <c r="D1014" s="65">
        <v>3</v>
      </c>
      <c r="H1014" s="65">
        <v>0</v>
      </c>
      <c r="M1014" s="65" t="s">
        <v>16</v>
      </c>
      <c r="N1014" s="65" t="s">
        <v>260</v>
      </c>
      <c r="O1014" s="65">
        <v>36</v>
      </c>
    </row>
    <row r="1015" spans="1:15" s="65" customFormat="1" x14ac:dyDescent="0.25">
      <c r="A1015" s="290" t="s">
        <v>754</v>
      </c>
      <c r="B1015" s="295">
        <v>18</v>
      </c>
      <c r="C1015" s="65">
        <v>14</v>
      </c>
      <c r="D1015" s="65">
        <v>3</v>
      </c>
      <c r="H1015" s="65">
        <v>0</v>
      </c>
      <c r="M1015" s="65" t="s">
        <v>16</v>
      </c>
      <c r="N1015" s="65" t="s">
        <v>260</v>
      </c>
      <c r="O1015" s="65">
        <v>36</v>
      </c>
    </row>
    <row r="1016" spans="1:15" s="65" customFormat="1" x14ac:dyDescent="0.25">
      <c r="A1016" s="290" t="s">
        <v>754</v>
      </c>
      <c r="B1016" s="295">
        <v>18</v>
      </c>
      <c r="C1016" s="65">
        <v>15</v>
      </c>
      <c r="D1016" s="65">
        <v>3</v>
      </c>
      <c r="H1016" s="65">
        <v>0</v>
      </c>
      <c r="M1016" s="65" t="s">
        <v>16</v>
      </c>
      <c r="N1016" s="65" t="s">
        <v>260</v>
      </c>
      <c r="O1016" s="65">
        <v>36</v>
      </c>
    </row>
    <row r="1017" spans="1:15" s="65" customFormat="1" x14ac:dyDescent="0.25">
      <c r="A1017" s="290" t="s">
        <v>754</v>
      </c>
      <c r="B1017" s="295">
        <v>18</v>
      </c>
      <c r="C1017" s="65">
        <v>16</v>
      </c>
      <c r="D1017" s="65">
        <v>3</v>
      </c>
      <c r="H1017" s="65">
        <v>0</v>
      </c>
      <c r="M1017" s="65" t="s">
        <v>16</v>
      </c>
      <c r="N1017" s="65" t="s">
        <v>260</v>
      </c>
      <c r="O1017" s="65">
        <v>36</v>
      </c>
    </row>
    <row r="1018" spans="1:15" s="65" customFormat="1" x14ac:dyDescent="0.25">
      <c r="A1018" s="290" t="s">
        <v>754</v>
      </c>
      <c r="B1018" s="295">
        <v>18</v>
      </c>
      <c r="C1018" s="65">
        <v>17</v>
      </c>
      <c r="D1018" s="65">
        <v>4</v>
      </c>
      <c r="H1018" s="65">
        <v>0</v>
      </c>
      <c r="M1018" s="65" t="s">
        <v>16</v>
      </c>
      <c r="N1018" s="65" t="s">
        <v>260</v>
      </c>
      <c r="O1018" s="65">
        <v>36</v>
      </c>
    </row>
    <row r="1019" spans="1:15" s="65" customFormat="1" x14ac:dyDescent="0.25">
      <c r="A1019" s="290" t="s">
        <v>754</v>
      </c>
      <c r="B1019" s="295">
        <v>18</v>
      </c>
      <c r="C1019" s="65">
        <v>18</v>
      </c>
      <c r="D1019" s="65">
        <v>3</v>
      </c>
      <c r="H1019" s="65">
        <v>0</v>
      </c>
      <c r="M1019" s="65" t="s">
        <v>16</v>
      </c>
      <c r="N1019" s="65" t="s">
        <v>260</v>
      </c>
      <c r="O1019" s="65">
        <v>36</v>
      </c>
    </row>
    <row r="1020" spans="1:15" s="65" customFormat="1" x14ac:dyDescent="0.25">
      <c r="A1020" s="290" t="s">
        <v>754</v>
      </c>
      <c r="B1020" s="295">
        <v>18</v>
      </c>
      <c r="C1020" s="65">
        <v>19</v>
      </c>
      <c r="D1020" s="65">
        <v>3</v>
      </c>
      <c r="H1020" s="65">
        <v>0</v>
      </c>
      <c r="M1020" s="65" t="s">
        <v>16</v>
      </c>
      <c r="N1020" s="65" t="s">
        <v>260</v>
      </c>
      <c r="O1020" s="65">
        <v>36</v>
      </c>
    </row>
    <row r="1021" spans="1:15" s="65" customFormat="1" x14ac:dyDescent="0.25">
      <c r="A1021" s="290" t="s">
        <v>754</v>
      </c>
      <c r="B1021" s="295">
        <v>18</v>
      </c>
      <c r="C1021" s="65">
        <v>20</v>
      </c>
      <c r="D1021" s="65" t="s">
        <v>56</v>
      </c>
      <c r="H1021" s="65">
        <v>0</v>
      </c>
      <c r="M1021" s="65" t="s">
        <v>16</v>
      </c>
      <c r="N1021" s="65" t="s">
        <v>260</v>
      </c>
      <c r="O1021" s="65">
        <v>36</v>
      </c>
    </row>
    <row r="1022" spans="1:15" s="65" customFormat="1" x14ac:dyDescent="0.25">
      <c r="A1022" s="290" t="s">
        <v>754</v>
      </c>
      <c r="B1022" s="295">
        <v>18</v>
      </c>
      <c r="C1022" s="65">
        <v>21</v>
      </c>
      <c r="D1022" s="65" t="s">
        <v>56</v>
      </c>
      <c r="H1022" s="65">
        <v>0</v>
      </c>
      <c r="M1022" s="65" t="s">
        <v>16</v>
      </c>
      <c r="N1022" s="65" t="s">
        <v>260</v>
      </c>
      <c r="O1022" s="65">
        <v>36</v>
      </c>
    </row>
    <row r="1023" spans="1:15" s="65" customFormat="1" x14ac:dyDescent="0.25">
      <c r="A1023" s="290" t="s">
        <v>754</v>
      </c>
      <c r="B1023" s="295">
        <v>18</v>
      </c>
      <c r="C1023" s="65">
        <v>22</v>
      </c>
      <c r="D1023" s="65" t="s">
        <v>56</v>
      </c>
      <c r="H1023" s="65">
        <v>0</v>
      </c>
      <c r="M1023" s="65" t="s">
        <v>16</v>
      </c>
      <c r="N1023" s="65" t="s">
        <v>260</v>
      </c>
      <c r="O1023" s="65">
        <v>36</v>
      </c>
    </row>
    <row r="1024" spans="1:15" s="65" customFormat="1" x14ac:dyDescent="0.25">
      <c r="A1024" s="290" t="s">
        <v>754</v>
      </c>
      <c r="B1024" s="295">
        <v>18</v>
      </c>
      <c r="C1024" s="65">
        <v>23</v>
      </c>
      <c r="D1024" s="65" t="s">
        <v>56</v>
      </c>
      <c r="H1024" s="65">
        <v>0</v>
      </c>
      <c r="M1024" s="65" t="s">
        <v>16</v>
      </c>
      <c r="N1024" s="65" t="s">
        <v>260</v>
      </c>
      <c r="O1024" s="65">
        <v>36</v>
      </c>
    </row>
    <row r="1025" spans="1:15" s="65" customFormat="1" x14ac:dyDescent="0.25">
      <c r="A1025" s="290" t="s">
        <v>754</v>
      </c>
      <c r="B1025" s="295">
        <v>18</v>
      </c>
      <c r="C1025" s="65">
        <v>24</v>
      </c>
      <c r="D1025" s="65" t="s">
        <v>56</v>
      </c>
      <c r="H1025" s="65">
        <v>0</v>
      </c>
      <c r="M1025" s="65" t="s">
        <v>16</v>
      </c>
      <c r="N1025" s="65" t="s">
        <v>260</v>
      </c>
      <c r="O1025" s="65">
        <v>36</v>
      </c>
    </row>
    <row r="1026" spans="1:15" s="65" customFormat="1" x14ac:dyDescent="0.25">
      <c r="A1026" s="290" t="s">
        <v>754</v>
      </c>
      <c r="B1026" s="295">
        <v>18</v>
      </c>
      <c r="C1026" s="65">
        <v>25</v>
      </c>
      <c r="D1026" s="65" t="s">
        <v>56</v>
      </c>
      <c r="H1026" s="65">
        <v>0</v>
      </c>
      <c r="M1026" s="65" t="s">
        <v>16</v>
      </c>
      <c r="N1026" s="65" t="s">
        <v>260</v>
      </c>
      <c r="O1026" s="65">
        <v>36</v>
      </c>
    </row>
    <row r="1027" spans="1:15" s="65" customFormat="1" x14ac:dyDescent="0.25">
      <c r="A1027" s="290" t="s">
        <v>754</v>
      </c>
      <c r="B1027" s="295">
        <v>18</v>
      </c>
      <c r="C1027" s="65">
        <v>26</v>
      </c>
      <c r="D1027" s="65" t="s">
        <v>56</v>
      </c>
      <c r="H1027" s="65">
        <v>0</v>
      </c>
      <c r="M1027" s="65" t="s">
        <v>16</v>
      </c>
      <c r="N1027" s="65" t="s">
        <v>260</v>
      </c>
      <c r="O1027" s="65">
        <v>36</v>
      </c>
    </row>
    <row r="1028" spans="1:15" s="65" customFormat="1" x14ac:dyDescent="0.25">
      <c r="A1028" s="290" t="s">
        <v>754</v>
      </c>
      <c r="B1028" s="295">
        <v>18</v>
      </c>
      <c r="C1028" s="65">
        <v>27</v>
      </c>
      <c r="D1028" s="65" t="s">
        <v>56</v>
      </c>
      <c r="H1028" s="65">
        <v>0</v>
      </c>
      <c r="M1028" s="65" t="s">
        <v>16</v>
      </c>
      <c r="N1028" s="65" t="s">
        <v>260</v>
      </c>
      <c r="O1028" s="65">
        <v>36</v>
      </c>
    </row>
    <row r="1029" spans="1:15" s="78" customFormat="1" ht="15" customHeight="1" x14ac:dyDescent="0.25">
      <c r="A1029" s="78" t="s">
        <v>756</v>
      </c>
      <c r="B1029" s="298"/>
      <c r="C1029" s="78">
        <v>1</v>
      </c>
      <c r="D1029" s="78">
        <v>3</v>
      </c>
      <c r="E1029" s="78">
        <v>4</v>
      </c>
      <c r="F1029" s="78">
        <v>14</v>
      </c>
      <c r="G1029" s="78">
        <v>17</v>
      </c>
      <c r="H1029" s="78">
        <v>0</v>
      </c>
      <c r="K1029" s="78" t="s">
        <v>1048</v>
      </c>
      <c r="L1029" s="78" t="s">
        <v>1070</v>
      </c>
      <c r="M1029" s="78" t="s">
        <v>16</v>
      </c>
      <c r="N1029" s="78" t="s">
        <v>260</v>
      </c>
      <c r="O1029" s="78">
        <v>36</v>
      </c>
    </row>
    <row r="1030" spans="1:15" s="78" customFormat="1" x14ac:dyDescent="0.25">
      <c r="A1030" s="78" t="s">
        <v>756</v>
      </c>
      <c r="B1030" s="298"/>
      <c r="C1030" s="78">
        <v>2</v>
      </c>
      <c r="D1030" s="78">
        <v>3</v>
      </c>
      <c r="E1030" s="78">
        <v>4</v>
      </c>
      <c r="F1030" s="78">
        <v>13</v>
      </c>
      <c r="G1030" s="78">
        <v>17</v>
      </c>
      <c r="H1030" s="78">
        <v>0</v>
      </c>
      <c r="K1030" s="78" t="s">
        <v>1048</v>
      </c>
      <c r="L1030" s="78" t="s">
        <v>1071</v>
      </c>
      <c r="M1030" s="78" t="s">
        <v>16</v>
      </c>
      <c r="N1030" s="78" t="s">
        <v>260</v>
      </c>
      <c r="O1030" s="78">
        <v>36</v>
      </c>
    </row>
    <row r="1031" spans="1:15" s="78" customFormat="1" x14ac:dyDescent="0.25">
      <c r="A1031" s="78" t="s">
        <v>756</v>
      </c>
      <c r="B1031" s="298"/>
      <c r="C1031" s="78">
        <v>3</v>
      </c>
      <c r="D1031" s="78">
        <v>3</v>
      </c>
      <c r="E1031" s="78">
        <v>4</v>
      </c>
      <c r="F1031" s="78">
        <v>12</v>
      </c>
      <c r="G1031" s="78">
        <v>15</v>
      </c>
      <c r="H1031" s="78">
        <v>0</v>
      </c>
      <c r="K1031" s="78" t="s">
        <v>1048</v>
      </c>
      <c r="L1031" s="78" t="s">
        <v>1072</v>
      </c>
      <c r="M1031" s="78" t="s">
        <v>16</v>
      </c>
      <c r="N1031" s="78" t="s">
        <v>260</v>
      </c>
      <c r="O1031" s="78">
        <v>36</v>
      </c>
    </row>
    <row r="1032" spans="1:15" s="78" customFormat="1" x14ac:dyDescent="0.25">
      <c r="A1032" s="78" t="s">
        <v>756</v>
      </c>
      <c r="B1032" s="298"/>
      <c r="C1032" s="78">
        <v>4</v>
      </c>
      <c r="D1032" s="78">
        <v>3</v>
      </c>
      <c r="E1032" s="78">
        <v>3</v>
      </c>
      <c r="F1032" s="78">
        <v>10</v>
      </c>
      <c r="G1032" s="78">
        <v>15</v>
      </c>
      <c r="H1032" s="78">
        <v>0</v>
      </c>
      <c r="K1032" s="78" t="s">
        <v>1048</v>
      </c>
      <c r="L1032" s="78" t="s">
        <v>758</v>
      </c>
      <c r="M1032" s="78" t="s">
        <v>16</v>
      </c>
      <c r="N1032" s="78" t="s">
        <v>260</v>
      </c>
      <c r="O1032" s="78">
        <v>36</v>
      </c>
    </row>
    <row r="1033" spans="1:15" s="78" customFormat="1" x14ac:dyDescent="0.25">
      <c r="A1033" s="78" t="s">
        <v>756</v>
      </c>
      <c r="B1033" s="298"/>
      <c r="C1033" s="78">
        <v>5</v>
      </c>
      <c r="D1033" s="78">
        <v>3</v>
      </c>
      <c r="E1033" s="78">
        <v>3</v>
      </c>
      <c r="F1033" s="78">
        <v>10</v>
      </c>
      <c r="G1033" s="78">
        <v>11</v>
      </c>
      <c r="H1033" s="78">
        <v>0</v>
      </c>
      <c r="K1033" s="78" t="s">
        <v>1048</v>
      </c>
      <c r="L1033" s="78" t="s">
        <v>758</v>
      </c>
      <c r="M1033" s="78" t="s">
        <v>16</v>
      </c>
      <c r="N1033" s="78" t="s">
        <v>260</v>
      </c>
      <c r="O1033" s="78">
        <v>36</v>
      </c>
    </row>
    <row r="1034" spans="1:15" s="78" customFormat="1" x14ac:dyDescent="0.25">
      <c r="A1034" s="78" t="s">
        <v>756</v>
      </c>
      <c r="B1034" s="298"/>
      <c r="C1034" s="78">
        <v>6</v>
      </c>
      <c r="D1034" s="78">
        <v>3</v>
      </c>
      <c r="E1034" s="78">
        <v>3</v>
      </c>
      <c r="F1034" s="78">
        <v>8</v>
      </c>
      <c r="G1034" s="78">
        <v>12</v>
      </c>
      <c r="H1034" s="78">
        <v>0</v>
      </c>
      <c r="K1034" s="78" t="s">
        <v>1048</v>
      </c>
      <c r="L1034" s="78" t="s">
        <v>1073</v>
      </c>
      <c r="M1034" s="78" t="s">
        <v>16</v>
      </c>
      <c r="N1034" s="78" t="s">
        <v>260</v>
      </c>
      <c r="O1034" s="78">
        <v>36</v>
      </c>
    </row>
    <row r="1035" spans="1:15" s="78" customFormat="1" x14ac:dyDescent="0.25">
      <c r="A1035" s="78" t="s">
        <v>756</v>
      </c>
      <c r="B1035" s="298"/>
      <c r="C1035" s="78">
        <v>7</v>
      </c>
      <c r="D1035" s="78">
        <v>3</v>
      </c>
      <c r="E1035" s="78">
        <v>3</v>
      </c>
      <c r="F1035" s="78">
        <v>9</v>
      </c>
      <c r="G1035" s="78">
        <v>11</v>
      </c>
      <c r="H1035" s="78">
        <v>0</v>
      </c>
      <c r="K1035" s="78" t="s">
        <v>1048</v>
      </c>
      <c r="L1035" s="78" t="s">
        <v>1074</v>
      </c>
      <c r="M1035" s="78" t="s">
        <v>16</v>
      </c>
      <c r="N1035" s="78" t="s">
        <v>260</v>
      </c>
      <c r="O1035" s="78">
        <v>36</v>
      </c>
    </row>
    <row r="1036" spans="1:15" s="78" customFormat="1" x14ac:dyDescent="0.25">
      <c r="A1036" s="78" t="s">
        <v>756</v>
      </c>
      <c r="B1036" s="298"/>
      <c r="C1036" s="78">
        <v>8</v>
      </c>
      <c r="D1036" s="78">
        <v>3</v>
      </c>
      <c r="E1036" s="78">
        <v>3</v>
      </c>
      <c r="F1036" s="78">
        <v>10</v>
      </c>
      <c r="G1036" s="78">
        <v>13</v>
      </c>
      <c r="H1036" s="78">
        <v>0</v>
      </c>
      <c r="K1036" s="78" t="s">
        <v>1048</v>
      </c>
      <c r="L1036" s="78" t="s">
        <v>758</v>
      </c>
      <c r="M1036" s="78" t="s">
        <v>16</v>
      </c>
      <c r="N1036" s="78" t="s">
        <v>260</v>
      </c>
      <c r="O1036" s="78">
        <v>36</v>
      </c>
    </row>
    <row r="1037" spans="1:15" s="78" customFormat="1" x14ac:dyDescent="0.25">
      <c r="A1037" s="78" t="s">
        <v>756</v>
      </c>
      <c r="B1037" s="298"/>
      <c r="C1037" s="78">
        <v>9</v>
      </c>
      <c r="D1037" s="78">
        <v>3</v>
      </c>
      <c r="E1037" s="78">
        <v>3</v>
      </c>
      <c r="F1037" s="78">
        <v>6</v>
      </c>
      <c r="G1037" s="78">
        <v>11</v>
      </c>
      <c r="H1037" s="78">
        <v>0</v>
      </c>
      <c r="K1037" s="78" t="s">
        <v>1048</v>
      </c>
      <c r="L1037" s="78" t="s">
        <v>1075</v>
      </c>
      <c r="M1037" s="78" t="s">
        <v>16</v>
      </c>
      <c r="N1037" s="78" t="s">
        <v>260</v>
      </c>
      <c r="O1037" s="78">
        <v>36</v>
      </c>
    </row>
    <row r="1038" spans="1:15" s="78" customFormat="1" x14ac:dyDescent="0.25">
      <c r="A1038" s="78" t="s">
        <v>756</v>
      </c>
      <c r="B1038" s="298"/>
      <c r="C1038" s="78">
        <v>10</v>
      </c>
      <c r="D1038" s="78">
        <v>3</v>
      </c>
      <c r="E1038" s="78">
        <v>4</v>
      </c>
      <c r="F1038" s="78">
        <v>12</v>
      </c>
      <c r="G1038" s="78">
        <v>15</v>
      </c>
      <c r="H1038" s="78">
        <v>0</v>
      </c>
      <c r="K1038" s="78" t="s">
        <v>1048</v>
      </c>
      <c r="L1038" s="78" t="s">
        <v>1072</v>
      </c>
      <c r="M1038" s="78" t="s">
        <v>16</v>
      </c>
      <c r="N1038" s="78" t="s">
        <v>260</v>
      </c>
      <c r="O1038" s="78">
        <v>36</v>
      </c>
    </row>
    <row r="1039" spans="1:15" s="78" customFormat="1" x14ac:dyDescent="0.25">
      <c r="A1039" s="78" t="s">
        <v>756</v>
      </c>
      <c r="B1039" s="298"/>
      <c r="C1039" s="78">
        <v>11</v>
      </c>
      <c r="D1039" s="78">
        <v>3</v>
      </c>
      <c r="E1039" s="78">
        <v>4</v>
      </c>
      <c r="F1039" s="78">
        <v>12</v>
      </c>
      <c r="G1039" s="78">
        <v>14</v>
      </c>
      <c r="H1039" s="78">
        <v>0</v>
      </c>
      <c r="K1039" s="78" t="s">
        <v>1048</v>
      </c>
      <c r="L1039" s="78" t="s">
        <v>1072</v>
      </c>
      <c r="M1039" s="78" t="s">
        <v>16</v>
      </c>
      <c r="N1039" s="78" t="s">
        <v>260</v>
      </c>
      <c r="O1039" s="78">
        <v>36</v>
      </c>
    </row>
    <row r="1040" spans="1:15" s="78" customFormat="1" x14ac:dyDescent="0.25">
      <c r="A1040" s="78" t="s">
        <v>756</v>
      </c>
      <c r="B1040" s="298"/>
      <c r="C1040" s="78">
        <v>12</v>
      </c>
      <c r="D1040" s="78">
        <v>4</v>
      </c>
      <c r="E1040" s="78">
        <v>4</v>
      </c>
      <c r="F1040" s="78">
        <v>17</v>
      </c>
      <c r="G1040" s="78">
        <v>22</v>
      </c>
      <c r="H1040" s="78">
        <v>0</v>
      </c>
      <c r="K1040" s="78" t="s">
        <v>1048</v>
      </c>
      <c r="L1040" s="78" t="s">
        <v>1076</v>
      </c>
      <c r="M1040" s="78" t="s">
        <v>16</v>
      </c>
      <c r="N1040" s="78" t="s">
        <v>260</v>
      </c>
      <c r="O1040" s="78">
        <v>36</v>
      </c>
    </row>
    <row r="1041" spans="1:16" s="78" customFormat="1" x14ac:dyDescent="0.25">
      <c r="A1041" s="78" t="s">
        <v>756</v>
      </c>
      <c r="B1041" s="298"/>
      <c r="C1041" s="78">
        <v>13</v>
      </c>
      <c r="D1041" s="78">
        <v>3</v>
      </c>
      <c r="E1041" s="78">
        <v>3</v>
      </c>
      <c r="F1041" s="78">
        <v>11</v>
      </c>
      <c r="G1041" s="78">
        <v>11</v>
      </c>
      <c r="H1041" s="78">
        <v>0</v>
      </c>
      <c r="K1041" s="78" t="s">
        <v>1048</v>
      </c>
      <c r="L1041" s="78" t="s">
        <v>1077</v>
      </c>
      <c r="M1041" s="78" t="s">
        <v>16</v>
      </c>
      <c r="N1041" s="78" t="s">
        <v>260</v>
      </c>
      <c r="O1041" s="78">
        <v>36</v>
      </c>
    </row>
    <row r="1042" spans="1:16" s="78" customFormat="1" x14ac:dyDescent="0.25">
      <c r="A1042" s="78" t="s">
        <v>756</v>
      </c>
      <c r="B1042" s="298"/>
      <c r="C1042" s="78">
        <v>14</v>
      </c>
      <c r="D1042" s="78">
        <v>3</v>
      </c>
      <c r="E1042" s="78">
        <v>4</v>
      </c>
      <c r="F1042" s="78">
        <v>13</v>
      </c>
      <c r="G1042" s="78">
        <v>15</v>
      </c>
      <c r="H1042" s="78">
        <v>0</v>
      </c>
      <c r="K1042" s="78" t="s">
        <v>1048</v>
      </c>
      <c r="L1042" s="78" t="s">
        <v>1071</v>
      </c>
      <c r="M1042" s="78" t="s">
        <v>16</v>
      </c>
      <c r="N1042" s="78" t="s">
        <v>260</v>
      </c>
      <c r="O1042" s="78">
        <v>36</v>
      </c>
    </row>
    <row r="1043" spans="1:16" s="78" customFormat="1" x14ac:dyDescent="0.25">
      <c r="A1043" s="78" t="s">
        <v>756</v>
      </c>
      <c r="B1043" s="298"/>
      <c r="C1043" s="78">
        <v>15</v>
      </c>
      <c r="D1043" s="78">
        <v>3</v>
      </c>
      <c r="E1043" s="78">
        <v>4</v>
      </c>
      <c r="F1043" s="78">
        <v>14</v>
      </c>
      <c r="G1043" s="78">
        <v>16</v>
      </c>
      <c r="H1043" s="78">
        <v>0</v>
      </c>
      <c r="K1043" s="78" t="s">
        <v>1048</v>
      </c>
      <c r="L1043" s="78" t="s">
        <v>1070</v>
      </c>
      <c r="M1043" s="78" t="s">
        <v>16</v>
      </c>
      <c r="N1043" s="78" t="s">
        <v>260</v>
      </c>
      <c r="O1043" s="78">
        <v>36</v>
      </c>
    </row>
    <row r="1044" spans="1:16" s="78" customFormat="1" x14ac:dyDescent="0.25">
      <c r="A1044" s="78" t="s">
        <v>756</v>
      </c>
      <c r="B1044" s="298"/>
      <c r="C1044" s="78">
        <v>16</v>
      </c>
      <c r="D1044" s="78">
        <v>3</v>
      </c>
      <c r="E1044" s="78">
        <v>3</v>
      </c>
      <c r="F1044" s="78">
        <v>10</v>
      </c>
      <c r="G1044" s="78">
        <v>15</v>
      </c>
      <c r="H1044" s="78">
        <v>0</v>
      </c>
      <c r="K1044" s="78" t="s">
        <v>1048</v>
      </c>
      <c r="L1044" s="78" t="s">
        <v>758</v>
      </c>
      <c r="M1044" s="78" t="s">
        <v>16</v>
      </c>
      <c r="N1044" s="78" t="s">
        <v>260</v>
      </c>
      <c r="O1044" s="78">
        <v>36</v>
      </c>
    </row>
    <row r="1045" spans="1:16" s="78" customFormat="1" x14ac:dyDescent="0.25">
      <c r="A1045" s="78" t="s">
        <v>756</v>
      </c>
      <c r="B1045" s="298"/>
      <c r="C1045" s="78">
        <v>17</v>
      </c>
      <c r="D1045" s="78">
        <v>4</v>
      </c>
      <c r="E1045" s="78">
        <v>3</v>
      </c>
      <c r="F1045" s="78">
        <v>10</v>
      </c>
      <c r="G1045" s="78">
        <v>18</v>
      </c>
      <c r="H1045" s="78">
        <v>1</v>
      </c>
      <c r="K1045" s="78" t="s">
        <v>441</v>
      </c>
      <c r="L1045" s="78" t="s">
        <v>758</v>
      </c>
      <c r="M1045" s="78" t="s">
        <v>16</v>
      </c>
      <c r="N1045" s="78" t="s">
        <v>260</v>
      </c>
      <c r="O1045" s="78">
        <v>37</v>
      </c>
      <c r="P1045" s="78" t="s">
        <v>757</v>
      </c>
    </row>
    <row r="1046" spans="1:16" s="78" customFormat="1" x14ac:dyDescent="0.25">
      <c r="A1046" s="78" t="s">
        <v>756</v>
      </c>
      <c r="B1046" s="298"/>
      <c r="C1046" s="78">
        <v>18</v>
      </c>
      <c r="D1046" s="78">
        <v>3</v>
      </c>
      <c r="E1046" s="78">
        <v>4</v>
      </c>
      <c r="F1046" s="78">
        <v>14</v>
      </c>
      <c r="G1046" s="78">
        <v>19</v>
      </c>
      <c r="H1046" s="78">
        <v>0</v>
      </c>
      <c r="K1046" s="78" t="s">
        <v>1048</v>
      </c>
      <c r="L1046" s="78" t="s">
        <v>1070</v>
      </c>
      <c r="M1046" s="78" t="s">
        <v>16</v>
      </c>
      <c r="N1046" s="78" t="s">
        <v>260</v>
      </c>
      <c r="O1046" s="78">
        <v>37</v>
      </c>
    </row>
    <row r="1047" spans="1:16" s="78" customFormat="1" x14ac:dyDescent="0.25">
      <c r="A1047" s="78" t="s">
        <v>756</v>
      </c>
      <c r="B1047" s="298"/>
      <c r="C1047" s="78">
        <v>19</v>
      </c>
      <c r="D1047" s="78">
        <v>3</v>
      </c>
      <c r="E1047" s="78">
        <v>3</v>
      </c>
      <c r="F1047" s="78">
        <v>8</v>
      </c>
      <c r="G1047" s="78">
        <v>11</v>
      </c>
      <c r="H1047" s="78">
        <v>0</v>
      </c>
      <c r="K1047" s="78" t="s">
        <v>1048</v>
      </c>
      <c r="L1047" s="78" t="s">
        <v>1073</v>
      </c>
      <c r="M1047" s="78" t="s">
        <v>16</v>
      </c>
      <c r="N1047" s="78" t="s">
        <v>260</v>
      </c>
      <c r="O1047" s="78">
        <v>37</v>
      </c>
    </row>
    <row r="1048" spans="1:16" s="78" customFormat="1" x14ac:dyDescent="0.25">
      <c r="A1048" s="78" t="s">
        <v>756</v>
      </c>
      <c r="B1048" s="298"/>
      <c r="C1048" s="78">
        <v>20</v>
      </c>
      <c r="D1048" s="78" t="s">
        <v>56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1048</v>
      </c>
      <c r="L1048" s="78" t="s">
        <v>1078</v>
      </c>
      <c r="M1048" s="78" t="s">
        <v>16</v>
      </c>
      <c r="N1048" s="78" t="s">
        <v>260</v>
      </c>
      <c r="O1048" s="78">
        <v>37</v>
      </c>
    </row>
    <row r="1049" spans="1:16" s="78" customFormat="1" x14ac:dyDescent="0.25">
      <c r="A1049" s="78" t="s">
        <v>756</v>
      </c>
      <c r="B1049" s="298"/>
      <c r="C1049" s="78">
        <v>21</v>
      </c>
      <c r="D1049" s="78" t="s">
        <v>56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1048</v>
      </c>
      <c r="L1049" s="78" t="s">
        <v>1078</v>
      </c>
      <c r="M1049" s="78" t="s">
        <v>16</v>
      </c>
      <c r="N1049" s="78" t="s">
        <v>260</v>
      </c>
      <c r="O1049" s="78">
        <v>37</v>
      </c>
    </row>
    <row r="1050" spans="1:16" s="78" customFormat="1" x14ac:dyDescent="0.25">
      <c r="A1050" s="78" t="s">
        <v>756</v>
      </c>
      <c r="B1050" s="298"/>
      <c r="C1050" s="78">
        <v>22</v>
      </c>
      <c r="D1050" s="78" t="s">
        <v>56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1048</v>
      </c>
      <c r="L1050" s="78" t="s">
        <v>1078</v>
      </c>
      <c r="M1050" s="78" t="s">
        <v>16</v>
      </c>
      <c r="N1050" s="78" t="s">
        <v>260</v>
      </c>
      <c r="O1050" s="78">
        <v>37</v>
      </c>
    </row>
    <row r="1051" spans="1:16" s="78" customFormat="1" x14ac:dyDescent="0.25">
      <c r="A1051" s="78" t="s">
        <v>756</v>
      </c>
      <c r="B1051" s="298"/>
      <c r="C1051" s="78">
        <v>23</v>
      </c>
      <c r="D1051" s="78" t="s">
        <v>56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1048</v>
      </c>
      <c r="L1051" s="78" t="s">
        <v>1078</v>
      </c>
      <c r="M1051" s="78" t="s">
        <v>16</v>
      </c>
      <c r="N1051" s="78" t="s">
        <v>260</v>
      </c>
      <c r="O1051" s="78">
        <v>37</v>
      </c>
    </row>
    <row r="1052" spans="1:16" s="78" customFormat="1" x14ac:dyDescent="0.25">
      <c r="A1052" s="78" t="s">
        <v>756</v>
      </c>
      <c r="B1052" s="298"/>
      <c r="C1052" s="78">
        <v>24</v>
      </c>
      <c r="D1052" s="78" t="s">
        <v>56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1048</v>
      </c>
      <c r="L1052" s="78" t="s">
        <v>1078</v>
      </c>
      <c r="M1052" s="78" t="s">
        <v>16</v>
      </c>
      <c r="N1052" s="78" t="s">
        <v>260</v>
      </c>
      <c r="O1052" s="78">
        <v>37</v>
      </c>
    </row>
    <row r="1053" spans="1:16" s="78" customFormat="1" x14ac:dyDescent="0.25">
      <c r="A1053" s="78" t="s">
        <v>756</v>
      </c>
      <c r="B1053" s="298"/>
      <c r="C1053" s="78">
        <v>25</v>
      </c>
      <c r="D1053" s="78" t="s">
        <v>56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1048</v>
      </c>
      <c r="L1053" s="78" t="s">
        <v>1078</v>
      </c>
      <c r="M1053" s="78" t="s">
        <v>16</v>
      </c>
      <c r="N1053" s="78" t="s">
        <v>260</v>
      </c>
      <c r="O1053" s="78">
        <v>37</v>
      </c>
    </row>
    <row r="1054" spans="1:16" s="78" customFormat="1" x14ac:dyDescent="0.25">
      <c r="A1054" s="78" t="s">
        <v>756</v>
      </c>
      <c r="B1054" s="298"/>
      <c r="C1054" s="78">
        <v>26</v>
      </c>
      <c r="D1054" s="78" t="s">
        <v>56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1048</v>
      </c>
      <c r="L1054" s="78" t="s">
        <v>1078</v>
      </c>
      <c r="M1054" s="78" t="s">
        <v>16</v>
      </c>
      <c r="N1054" s="78" t="s">
        <v>260</v>
      </c>
      <c r="O1054" s="78">
        <v>37</v>
      </c>
    </row>
    <row r="1055" spans="1:16" s="78" customFormat="1" x14ac:dyDescent="0.25">
      <c r="A1055" s="78" t="s">
        <v>756</v>
      </c>
      <c r="B1055" s="298"/>
      <c r="C1055" s="78">
        <v>27</v>
      </c>
      <c r="D1055" s="78" t="s">
        <v>56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1048</v>
      </c>
      <c r="L1055" s="78" t="s">
        <v>1078</v>
      </c>
      <c r="M1055" s="78" t="s">
        <v>16</v>
      </c>
      <c r="N1055" s="78" t="s">
        <v>260</v>
      </c>
      <c r="O1055" s="78">
        <v>37</v>
      </c>
    </row>
    <row r="1056" spans="1:16" s="65" customFormat="1" x14ac:dyDescent="0.25">
      <c r="A1056" s="289" t="s">
        <v>264</v>
      </c>
      <c r="B1056" s="289"/>
      <c r="D1056" s="65">
        <v>0.57894736842105265</v>
      </c>
      <c r="H1056" s="65">
        <v>1</v>
      </c>
      <c r="I1056" s="65">
        <v>70</v>
      </c>
      <c r="J1056" s="65">
        <v>59</v>
      </c>
      <c r="K1056" s="65" t="s">
        <v>443</v>
      </c>
      <c r="L1056" s="65" t="s">
        <v>759</v>
      </c>
      <c r="M1056" s="65" t="s">
        <v>265</v>
      </c>
      <c r="N1056" s="65" t="s">
        <v>260</v>
      </c>
      <c r="O1056" s="65">
        <v>37</v>
      </c>
    </row>
    <row r="1057" spans="1:15" s="65" customFormat="1" x14ac:dyDescent="0.25">
      <c r="A1057" s="289" t="s">
        <v>266</v>
      </c>
      <c r="B1057" s="289"/>
      <c r="D1057" s="65">
        <v>-4.3157894736842106</v>
      </c>
      <c r="H1057" s="65">
        <v>1</v>
      </c>
      <c r="I1057" s="65">
        <v>0</v>
      </c>
      <c r="J1057" s="65">
        <v>82</v>
      </c>
      <c r="K1057" s="65" t="s">
        <v>436</v>
      </c>
      <c r="L1057" s="65" t="s">
        <v>1088</v>
      </c>
      <c r="M1057" s="65" t="s">
        <v>265</v>
      </c>
      <c r="N1057" s="65" t="s">
        <v>260</v>
      </c>
      <c r="O1057" s="65">
        <v>37</v>
      </c>
    </row>
    <row r="1058" spans="1:15" s="65" customFormat="1" x14ac:dyDescent="0.25">
      <c r="A1058" s="289" t="s">
        <v>267</v>
      </c>
      <c r="B1058" s="289"/>
      <c r="D1058" s="65">
        <v>0.57894736842105265</v>
      </c>
      <c r="H1058" s="65">
        <v>1</v>
      </c>
      <c r="I1058" s="65">
        <v>70</v>
      </c>
      <c r="J1058" s="65">
        <v>59</v>
      </c>
      <c r="K1058" s="65" t="s">
        <v>443</v>
      </c>
      <c r="L1058" s="65" t="s">
        <v>759</v>
      </c>
      <c r="M1058" s="65" t="s">
        <v>265</v>
      </c>
      <c r="N1058" s="65" t="s">
        <v>260</v>
      </c>
      <c r="O1058" s="65">
        <v>37</v>
      </c>
    </row>
    <row r="1059" spans="1:15" s="65" customFormat="1" x14ac:dyDescent="0.25">
      <c r="A1059" s="289" t="s">
        <v>268</v>
      </c>
      <c r="B1059" s="289"/>
      <c r="D1059" s="65">
        <v>-4.3157894736842106</v>
      </c>
      <c r="H1059" s="65">
        <v>1</v>
      </c>
      <c r="I1059" s="65">
        <v>0</v>
      </c>
      <c r="J1059" s="65">
        <v>82</v>
      </c>
      <c r="K1059" s="65" t="s">
        <v>436</v>
      </c>
      <c r="L1059" s="65" t="s">
        <v>1088</v>
      </c>
      <c r="M1059" s="65" t="s">
        <v>265</v>
      </c>
      <c r="N1059" s="65" t="s">
        <v>260</v>
      </c>
      <c r="O1059" s="65">
        <v>37</v>
      </c>
    </row>
    <row r="1060" spans="1:15" s="65" customFormat="1" x14ac:dyDescent="0.25">
      <c r="A1060" s="289" t="s">
        <v>269</v>
      </c>
      <c r="B1060" s="289"/>
      <c r="D1060" s="65">
        <v>0.26315789473684159</v>
      </c>
      <c r="H1060" s="65">
        <v>1</v>
      </c>
      <c r="I1060" s="65">
        <v>96</v>
      </c>
      <c r="J1060" s="65">
        <v>91</v>
      </c>
      <c r="K1060" s="65" t="s">
        <v>381</v>
      </c>
      <c r="L1060" s="65" t="s">
        <v>795</v>
      </c>
      <c r="M1060" s="65" t="s">
        <v>265</v>
      </c>
      <c r="N1060" s="65" t="s">
        <v>260</v>
      </c>
      <c r="O1060" s="65">
        <v>37</v>
      </c>
    </row>
    <row r="1061" spans="1:15" s="65" customFormat="1" x14ac:dyDescent="0.25">
      <c r="A1061" s="289" t="s">
        <v>270</v>
      </c>
      <c r="B1061" s="289"/>
      <c r="D1061" s="65">
        <v>0</v>
      </c>
      <c r="H1061" s="65">
        <v>2</v>
      </c>
      <c r="I1061" s="65">
        <v>62</v>
      </c>
      <c r="J1061" s="65">
        <v>56</v>
      </c>
      <c r="K1061" s="65" t="s">
        <v>1050</v>
      </c>
      <c r="L1061" s="65" t="s">
        <v>802</v>
      </c>
      <c r="M1061" s="65" t="s">
        <v>265</v>
      </c>
      <c r="N1061" s="65" t="s">
        <v>260</v>
      </c>
      <c r="O1061" s="65">
        <v>37</v>
      </c>
    </row>
    <row r="1062" spans="1:15" s="65" customFormat="1" x14ac:dyDescent="0.25">
      <c r="A1062" s="289" t="s">
        <v>1089</v>
      </c>
      <c r="B1062" s="289"/>
      <c r="D1062" s="65">
        <v>0.57894736842105265</v>
      </c>
      <c r="H1062" s="65">
        <v>1</v>
      </c>
      <c r="I1062" s="65">
        <v>70</v>
      </c>
      <c r="J1062" s="65">
        <v>59</v>
      </c>
      <c r="K1062" s="65" t="s">
        <v>443</v>
      </c>
      <c r="L1062" s="65" t="s">
        <v>759</v>
      </c>
      <c r="M1062" s="65" t="s">
        <v>265</v>
      </c>
      <c r="N1062" s="65" t="s">
        <v>260</v>
      </c>
      <c r="O1062" s="65">
        <v>37</v>
      </c>
    </row>
    <row r="1063" spans="1:15" s="65" customFormat="1" x14ac:dyDescent="0.25">
      <c r="A1063" s="289" t="s">
        <v>1090</v>
      </c>
      <c r="B1063" s="289"/>
      <c r="D1063" s="65">
        <v>-0.36842105263157876</v>
      </c>
      <c r="H1063" s="65">
        <v>1</v>
      </c>
      <c r="I1063" s="65">
        <v>60</v>
      </c>
      <c r="J1063" s="65">
        <v>67</v>
      </c>
      <c r="K1063" s="65" t="s">
        <v>682</v>
      </c>
      <c r="L1063" s="65" t="s">
        <v>784</v>
      </c>
      <c r="M1063" s="65" t="s">
        <v>265</v>
      </c>
      <c r="N1063" s="65" t="s">
        <v>260</v>
      </c>
      <c r="O1063" s="65">
        <v>37</v>
      </c>
    </row>
    <row r="1064" spans="1:15" s="65" customFormat="1" x14ac:dyDescent="0.25">
      <c r="A1064" s="289" t="s">
        <v>1091</v>
      </c>
      <c r="B1064" s="289"/>
      <c r="D1064" s="65">
        <v>0.21052631578947389</v>
      </c>
      <c r="H1064" s="65">
        <v>2</v>
      </c>
      <c r="I1064" s="65">
        <v>63</v>
      </c>
      <c r="J1064" s="65">
        <v>59</v>
      </c>
      <c r="K1064" s="65" t="s">
        <v>1050</v>
      </c>
      <c r="L1064" s="65" t="s">
        <v>799</v>
      </c>
      <c r="M1064" s="65" t="s">
        <v>265</v>
      </c>
      <c r="N1064" s="65" t="s">
        <v>260</v>
      </c>
      <c r="O1064" s="65">
        <v>37</v>
      </c>
    </row>
    <row r="1065" spans="1:15" s="65" customFormat="1" x14ac:dyDescent="0.25">
      <c r="A1065" s="289" t="s">
        <v>1092</v>
      </c>
      <c r="B1065" s="289"/>
      <c r="D1065" s="65">
        <v>0</v>
      </c>
      <c r="H1065" s="65">
        <v>2</v>
      </c>
      <c r="I1065" s="65">
        <v>62</v>
      </c>
      <c r="J1065" s="65">
        <v>56</v>
      </c>
      <c r="K1065" s="65" t="s">
        <v>1050</v>
      </c>
      <c r="L1065" s="65" t="s">
        <v>802</v>
      </c>
      <c r="M1065" s="65" t="s">
        <v>265</v>
      </c>
      <c r="N1065" s="65" t="s">
        <v>260</v>
      </c>
      <c r="O1065" s="65">
        <v>37</v>
      </c>
    </row>
    <row r="1066" spans="1:15" s="78" customFormat="1" x14ac:dyDescent="0.25">
      <c r="A1066" s="291" t="s">
        <v>271</v>
      </c>
      <c r="B1066" s="292"/>
      <c r="D1066" s="78">
        <v>0.68421052631578938</v>
      </c>
      <c r="H1066" s="78">
        <v>1</v>
      </c>
      <c r="I1066" s="78">
        <v>71</v>
      </c>
      <c r="J1066" s="78">
        <v>58</v>
      </c>
      <c r="K1066" s="78" t="s">
        <v>213</v>
      </c>
      <c r="L1066" s="78" t="s">
        <v>760</v>
      </c>
      <c r="M1066" s="78" t="s">
        <v>265</v>
      </c>
      <c r="N1066" s="78" t="s">
        <v>260</v>
      </c>
      <c r="O1066" s="78">
        <v>37</v>
      </c>
    </row>
    <row r="1067" spans="1:15" s="78" customFormat="1" x14ac:dyDescent="0.25">
      <c r="A1067" s="292" t="s">
        <v>272</v>
      </c>
      <c r="B1067" s="292"/>
      <c r="D1067" s="78">
        <v>-0.78947368421052611</v>
      </c>
      <c r="H1067" s="78">
        <v>1</v>
      </c>
      <c r="I1067" s="78">
        <v>74</v>
      </c>
      <c r="J1067" s="78">
        <v>89</v>
      </c>
      <c r="K1067" s="78" t="s">
        <v>691</v>
      </c>
      <c r="L1067" s="78" t="s">
        <v>1093</v>
      </c>
      <c r="M1067" s="78" t="s">
        <v>265</v>
      </c>
      <c r="N1067" s="78" t="s">
        <v>260</v>
      </c>
      <c r="O1067" s="78">
        <v>37</v>
      </c>
    </row>
    <row r="1068" spans="1:15" s="78" customFormat="1" x14ac:dyDescent="0.25">
      <c r="A1068" s="292" t="s">
        <v>273</v>
      </c>
      <c r="B1068" s="292"/>
      <c r="D1068" s="78">
        <v>0.68421052631578938</v>
      </c>
      <c r="H1068" s="78">
        <v>1</v>
      </c>
      <c r="I1068" s="78">
        <v>71</v>
      </c>
      <c r="J1068" s="78">
        <v>58</v>
      </c>
      <c r="K1068" s="78" t="s">
        <v>213</v>
      </c>
      <c r="L1068" s="78" t="s">
        <v>760</v>
      </c>
      <c r="M1068" s="78" t="s">
        <v>265</v>
      </c>
      <c r="N1068" s="78" t="s">
        <v>260</v>
      </c>
      <c r="O1068" s="78">
        <v>37</v>
      </c>
    </row>
    <row r="1069" spans="1:15" s="78" customFormat="1" x14ac:dyDescent="0.25">
      <c r="A1069" s="292" t="s">
        <v>274</v>
      </c>
      <c r="B1069" s="292"/>
      <c r="D1069" s="78">
        <v>-0.78947368421052611</v>
      </c>
      <c r="H1069" s="78">
        <v>1</v>
      </c>
      <c r="I1069" s="78">
        <v>74</v>
      </c>
      <c r="J1069" s="78">
        <v>89</v>
      </c>
      <c r="K1069" s="78" t="s">
        <v>691</v>
      </c>
      <c r="L1069" s="78" t="s">
        <v>1093</v>
      </c>
      <c r="M1069" s="78" t="s">
        <v>265</v>
      </c>
      <c r="N1069" s="78" t="s">
        <v>260</v>
      </c>
      <c r="O1069" s="78">
        <v>37</v>
      </c>
    </row>
    <row r="1070" spans="1:15" s="78" customFormat="1" x14ac:dyDescent="0.25">
      <c r="A1070" s="292" t="s">
        <v>275</v>
      </c>
      <c r="B1070" s="292"/>
      <c r="D1070" s="78">
        <v>0.36842105263157876</v>
      </c>
      <c r="H1070" s="78">
        <v>1</v>
      </c>
      <c r="I1070" s="78">
        <v>91</v>
      </c>
      <c r="J1070" s="78">
        <v>84</v>
      </c>
      <c r="K1070" s="78" t="s">
        <v>381</v>
      </c>
      <c r="L1070" s="78" t="s">
        <v>796</v>
      </c>
      <c r="M1070" s="78" t="s">
        <v>265</v>
      </c>
      <c r="N1070" s="78" t="s">
        <v>260</v>
      </c>
      <c r="O1070" s="78">
        <v>37</v>
      </c>
    </row>
    <row r="1071" spans="1:15" s="78" customFormat="1" x14ac:dyDescent="0.25">
      <c r="A1071" s="292" t="s">
        <v>276</v>
      </c>
      <c r="B1071" s="292"/>
      <c r="D1071" s="78">
        <v>-0.57894736842105221</v>
      </c>
      <c r="H1071" s="78">
        <v>1</v>
      </c>
      <c r="I1071" s="78">
        <v>61</v>
      </c>
      <c r="J1071" s="78">
        <v>72</v>
      </c>
      <c r="K1071" s="78" t="s">
        <v>598</v>
      </c>
      <c r="L1071" s="78" t="s">
        <v>803</v>
      </c>
      <c r="M1071" s="78" t="s">
        <v>265</v>
      </c>
      <c r="N1071" s="78" t="s">
        <v>260</v>
      </c>
      <c r="O1071" s="78">
        <v>37</v>
      </c>
    </row>
    <row r="1072" spans="1:15" s="78" customFormat="1" x14ac:dyDescent="0.25">
      <c r="A1072" s="292" t="s">
        <v>1094</v>
      </c>
      <c r="B1072" s="292"/>
      <c r="D1072" s="78">
        <v>0.68421052631578938</v>
      </c>
      <c r="H1072" s="78">
        <v>1</v>
      </c>
      <c r="I1072" s="78">
        <v>71</v>
      </c>
      <c r="J1072" s="78">
        <v>58</v>
      </c>
      <c r="K1072" s="78" t="s">
        <v>213</v>
      </c>
      <c r="L1072" s="78" t="s">
        <v>760</v>
      </c>
      <c r="M1072" s="78" t="s">
        <v>265</v>
      </c>
      <c r="N1072" s="78" t="s">
        <v>260</v>
      </c>
      <c r="O1072" s="78">
        <v>37</v>
      </c>
    </row>
    <row r="1073" spans="1:15" s="78" customFormat="1" x14ac:dyDescent="0.25">
      <c r="A1073" s="292" t="s">
        <v>1095</v>
      </c>
      <c r="B1073" s="292"/>
      <c r="D1073" s="78">
        <v>-0.47368421052631593</v>
      </c>
      <c r="H1073" s="78">
        <v>2</v>
      </c>
      <c r="I1073" s="78">
        <v>60</v>
      </c>
      <c r="J1073" s="78">
        <v>69</v>
      </c>
      <c r="K1073" s="78" t="s">
        <v>1050</v>
      </c>
      <c r="L1073" s="78" t="s">
        <v>785</v>
      </c>
      <c r="M1073" s="78" t="s">
        <v>265</v>
      </c>
      <c r="N1073" s="78" t="s">
        <v>260</v>
      </c>
      <c r="O1073" s="78">
        <v>37</v>
      </c>
    </row>
    <row r="1074" spans="1:15" s="78" customFormat="1" x14ac:dyDescent="0.25">
      <c r="A1074" s="292" t="s">
        <v>1096</v>
      </c>
      <c r="B1074" s="292"/>
      <c r="D1074" s="78">
        <v>0.15789473684210531</v>
      </c>
      <c r="H1074" s="78">
        <v>1</v>
      </c>
      <c r="I1074" s="78">
        <v>70</v>
      </c>
      <c r="J1074" s="78">
        <v>67</v>
      </c>
      <c r="K1074" s="78" t="s">
        <v>441</v>
      </c>
      <c r="L1074" s="78" t="s">
        <v>800</v>
      </c>
      <c r="M1074" s="78" t="s">
        <v>265</v>
      </c>
      <c r="N1074" s="78" t="s">
        <v>260</v>
      </c>
      <c r="O1074" s="78">
        <v>37</v>
      </c>
    </row>
    <row r="1075" spans="1:15" s="78" customFormat="1" x14ac:dyDescent="0.25">
      <c r="A1075" s="292" t="s">
        <v>1097</v>
      </c>
      <c r="B1075" s="292"/>
      <c r="D1075" s="78">
        <v>-0.57894736842105221</v>
      </c>
      <c r="H1075" s="78">
        <v>1</v>
      </c>
      <c r="I1075" s="78">
        <v>61</v>
      </c>
      <c r="J1075" s="78">
        <v>72</v>
      </c>
      <c r="K1075" s="78" t="s">
        <v>598</v>
      </c>
      <c r="L1075" s="78" t="s">
        <v>803</v>
      </c>
      <c r="M1075" s="78" t="s">
        <v>265</v>
      </c>
      <c r="N1075" s="78" t="s">
        <v>260</v>
      </c>
      <c r="O1075" s="78">
        <v>37</v>
      </c>
    </row>
    <row r="1076" spans="1:15" s="65" customFormat="1" x14ac:dyDescent="0.25">
      <c r="A1076" s="289" t="s">
        <v>277</v>
      </c>
      <c r="B1076" s="289"/>
      <c r="D1076" s="65">
        <v>0.66666666666666652</v>
      </c>
      <c r="H1076" s="65">
        <v>2</v>
      </c>
      <c r="I1076" s="65">
        <v>33</v>
      </c>
      <c r="J1076" s="65">
        <v>27</v>
      </c>
      <c r="K1076" s="65" t="s">
        <v>1050</v>
      </c>
      <c r="L1076" s="65" t="s">
        <v>761</v>
      </c>
      <c r="M1076" s="65" t="s">
        <v>265</v>
      </c>
      <c r="N1076" s="65" t="s">
        <v>260</v>
      </c>
      <c r="O1076" s="65">
        <v>37</v>
      </c>
    </row>
    <row r="1077" spans="1:15" s="65" customFormat="1" x14ac:dyDescent="0.25">
      <c r="A1077" s="289" t="s">
        <v>278</v>
      </c>
      <c r="B1077" s="289"/>
      <c r="D1077" s="65">
        <v>-0.66666666666666652</v>
      </c>
      <c r="H1077" s="65">
        <v>1</v>
      </c>
      <c r="I1077" s="65">
        <v>28</v>
      </c>
      <c r="J1077" s="65">
        <v>34</v>
      </c>
      <c r="K1077" s="65" t="s">
        <v>19</v>
      </c>
      <c r="L1077" s="65" t="s">
        <v>786</v>
      </c>
      <c r="M1077" s="65" t="s">
        <v>265</v>
      </c>
      <c r="N1077" s="65" t="s">
        <v>260</v>
      </c>
      <c r="O1077" s="65">
        <v>37</v>
      </c>
    </row>
    <row r="1078" spans="1:15" s="65" customFormat="1" x14ac:dyDescent="0.25">
      <c r="A1078" s="289" t="s">
        <v>279</v>
      </c>
      <c r="B1078" s="289"/>
      <c r="D1078" s="65">
        <v>0.66666666666666652</v>
      </c>
      <c r="H1078" s="65">
        <v>1</v>
      </c>
      <c r="I1078" s="65">
        <v>33</v>
      </c>
      <c r="J1078" s="65">
        <v>27</v>
      </c>
      <c r="K1078" s="65" t="s">
        <v>597</v>
      </c>
      <c r="L1078" s="65" t="s">
        <v>781</v>
      </c>
      <c r="M1078" s="65" t="s">
        <v>265</v>
      </c>
      <c r="N1078" s="65" t="s">
        <v>260</v>
      </c>
      <c r="O1078" s="65">
        <v>37</v>
      </c>
    </row>
    <row r="1079" spans="1:15" s="65" customFormat="1" x14ac:dyDescent="0.25">
      <c r="A1079" s="289" t="s">
        <v>280</v>
      </c>
      <c r="B1079" s="289"/>
      <c r="D1079" s="65">
        <v>-0.66666666666666652</v>
      </c>
      <c r="H1079" s="65">
        <v>1</v>
      </c>
      <c r="I1079" s="65">
        <v>28</v>
      </c>
      <c r="J1079" s="65">
        <v>34</v>
      </c>
      <c r="K1079" s="65" t="s">
        <v>19</v>
      </c>
      <c r="L1079" s="65" t="s">
        <v>786</v>
      </c>
      <c r="M1079" s="65" t="s">
        <v>265</v>
      </c>
      <c r="N1079" s="65" t="s">
        <v>260</v>
      </c>
      <c r="O1079" s="65">
        <v>37</v>
      </c>
    </row>
    <row r="1080" spans="1:15" s="65" customFormat="1" x14ac:dyDescent="0.25">
      <c r="A1080" s="289" t="s">
        <v>281</v>
      </c>
      <c r="B1080" s="289"/>
      <c r="D1080" s="65">
        <v>0.66666666666666652</v>
      </c>
      <c r="H1080" s="65">
        <v>1</v>
      </c>
      <c r="I1080" s="65">
        <v>36</v>
      </c>
      <c r="J1080" s="65">
        <v>30</v>
      </c>
      <c r="K1080" s="65" t="s">
        <v>598</v>
      </c>
      <c r="L1080" s="65" t="s">
        <v>797</v>
      </c>
      <c r="M1080" s="65" t="s">
        <v>265</v>
      </c>
      <c r="N1080" s="65" t="s">
        <v>260</v>
      </c>
      <c r="O1080" s="65">
        <v>37</v>
      </c>
    </row>
    <row r="1081" spans="1:15" s="65" customFormat="1" x14ac:dyDescent="0.25">
      <c r="A1081" s="289" t="s">
        <v>282</v>
      </c>
      <c r="B1081" s="289"/>
      <c r="D1081" s="65">
        <v>-0.11111111111111116</v>
      </c>
      <c r="H1081" s="65">
        <v>2</v>
      </c>
      <c r="I1081" s="65">
        <v>34</v>
      </c>
      <c r="J1081" s="65">
        <v>35</v>
      </c>
      <c r="K1081" s="65" t="s">
        <v>1050</v>
      </c>
      <c r="L1081" s="65" t="s">
        <v>804</v>
      </c>
      <c r="M1081" s="65" t="s">
        <v>265</v>
      </c>
      <c r="N1081" s="65" t="s">
        <v>260</v>
      </c>
      <c r="O1081" s="65">
        <v>37</v>
      </c>
    </row>
    <row r="1082" spans="1:15" s="65" customFormat="1" x14ac:dyDescent="0.25">
      <c r="A1082" s="289" t="s">
        <v>1098</v>
      </c>
      <c r="B1082" s="289"/>
      <c r="D1082" s="65">
        <v>0.66666666666666652</v>
      </c>
      <c r="H1082" s="65">
        <v>1</v>
      </c>
      <c r="I1082" s="65">
        <v>33</v>
      </c>
      <c r="J1082" s="65">
        <v>27</v>
      </c>
      <c r="K1082" s="65" t="s">
        <v>597</v>
      </c>
      <c r="L1082" s="65" t="s">
        <v>781</v>
      </c>
      <c r="M1082" s="65" t="s">
        <v>265</v>
      </c>
      <c r="N1082" s="65" t="s">
        <v>260</v>
      </c>
      <c r="O1082" s="65">
        <v>37</v>
      </c>
    </row>
    <row r="1083" spans="1:15" s="65" customFormat="1" x14ac:dyDescent="0.25">
      <c r="A1083" s="289" t="s">
        <v>1099</v>
      </c>
      <c r="B1083" s="289"/>
      <c r="D1083" s="65">
        <v>-0.66666666666666652</v>
      </c>
      <c r="H1083" s="65">
        <v>1</v>
      </c>
      <c r="I1083" s="65">
        <v>28</v>
      </c>
      <c r="J1083" s="65">
        <v>34</v>
      </c>
      <c r="K1083" s="65" t="s">
        <v>19</v>
      </c>
      <c r="L1083" s="65" t="s">
        <v>786</v>
      </c>
      <c r="M1083" s="65" t="s">
        <v>265</v>
      </c>
      <c r="N1083" s="65" t="s">
        <v>260</v>
      </c>
      <c r="O1083" s="65">
        <v>37</v>
      </c>
    </row>
    <row r="1084" spans="1:15" s="65" customFormat="1" x14ac:dyDescent="0.25">
      <c r="A1084" s="289" t="s">
        <v>1100</v>
      </c>
      <c r="B1084" s="289"/>
      <c r="D1084" s="65">
        <v>0.66666666666666652</v>
      </c>
      <c r="H1084" s="65">
        <v>1</v>
      </c>
      <c r="I1084" s="65">
        <v>36</v>
      </c>
      <c r="J1084" s="65">
        <v>30</v>
      </c>
      <c r="K1084" s="65" t="s">
        <v>598</v>
      </c>
      <c r="L1084" s="65" t="s">
        <v>797</v>
      </c>
      <c r="M1084" s="65" t="s">
        <v>265</v>
      </c>
      <c r="N1084" s="65" t="s">
        <v>260</v>
      </c>
      <c r="O1084" s="65">
        <v>37</v>
      </c>
    </row>
    <row r="1085" spans="1:15" s="65" customFormat="1" x14ac:dyDescent="0.25">
      <c r="A1085" s="289" t="s">
        <v>1101</v>
      </c>
      <c r="B1085" s="289"/>
      <c r="D1085" s="65">
        <v>-0.11111111111111116</v>
      </c>
      <c r="H1085" s="65">
        <v>2</v>
      </c>
      <c r="I1085" s="65">
        <v>34</v>
      </c>
      <c r="J1085" s="65">
        <v>35</v>
      </c>
      <c r="K1085" s="65" t="s">
        <v>1050</v>
      </c>
      <c r="L1085" s="65" t="s">
        <v>804</v>
      </c>
      <c r="M1085" s="65" t="s">
        <v>265</v>
      </c>
      <c r="N1085" s="65" t="s">
        <v>260</v>
      </c>
      <c r="O1085" s="65">
        <v>37</v>
      </c>
    </row>
    <row r="1086" spans="1:15" s="78" customFormat="1" x14ac:dyDescent="0.25">
      <c r="A1086" s="292" t="s">
        <v>283</v>
      </c>
      <c r="B1086" s="292"/>
      <c r="D1086" s="78">
        <v>55</v>
      </c>
      <c r="F1086" s="78">
        <v>55</v>
      </c>
      <c r="H1086" s="78">
        <v>1</v>
      </c>
      <c r="K1086" s="78" t="s">
        <v>597</v>
      </c>
      <c r="L1086" s="78" t="s">
        <v>762</v>
      </c>
      <c r="M1086" s="78" t="s">
        <v>265</v>
      </c>
      <c r="N1086" s="78" t="s">
        <v>260</v>
      </c>
      <c r="O1086" s="78">
        <v>37</v>
      </c>
    </row>
    <row r="1087" spans="1:15" s="78" customFormat="1" x14ac:dyDescent="0.25">
      <c r="A1087" s="292" t="s">
        <v>284</v>
      </c>
      <c r="B1087" s="292"/>
      <c r="D1087" s="78">
        <v>54</v>
      </c>
      <c r="F1087" s="78">
        <v>54</v>
      </c>
      <c r="H1087" s="78">
        <v>1</v>
      </c>
      <c r="K1087" s="78" t="s">
        <v>203</v>
      </c>
      <c r="L1087" s="78" t="s">
        <v>763</v>
      </c>
      <c r="M1087" s="78" t="s">
        <v>265</v>
      </c>
      <c r="N1087" s="78" t="s">
        <v>260</v>
      </c>
      <c r="O1087" s="78">
        <v>37</v>
      </c>
    </row>
    <row r="1088" spans="1:15" s="78" customFormat="1" x14ac:dyDescent="0.25">
      <c r="A1088" s="292" t="s">
        <v>285</v>
      </c>
      <c r="B1088" s="292"/>
      <c r="D1088" s="78">
        <v>54</v>
      </c>
      <c r="F1088" s="78">
        <v>54</v>
      </c>
      <c r="H1088" s="78">
        <v>2</v>
      </c>
      <c r="K1088" s="78" t="s">
        <v>1050</v>
      </c>
      <c r="L1088" s="78" t="s">
        <v>764</v>
      </c>
      <c r="M1088" s="78" t="s">
        <v>265</v>
      </c>
      <c r="N1088" s="78" t="s">
        <v>260</v>
      </c>
      <c r="O1088" s="78">
        <v>37</v>
      </c>
    </row>
    <row r="1089" spans="1:15" s="78" customFormat="1" x14ac:dyDescent="0.25">
      <c r="A1089" s="292" t="s">
        <v>286</v>
      </c>
      <c r="B1089" s="292"/>
      <c r="D1089" s="78">
        <v>27</v>
      </c>
      <c r="F1089" s="78">
        <v>999</v>
      </c>
      <c r="H1089" s="78">
        <v>4</v>
      </c>
      <c r="K1089" s="78" t="s">
        <v>1052</v>
      </c>
      <c r="L1089" s="78" t="s">
        <v>765</v>
      </c>
      <c r="M1089" s="78" t="s">
        <v>265</v>
      </c>
      <c r="N1089" s="78" t="s">
        <v>260</v>
      </c>
      <c r="O1089" s="78">
        <v>37</v>
      </c>
    </row>
    <row r="1090" spans="1:15" s="65" customFormat="1" x14ac:dyDescent="0.25">
      <c r="A1090" s="289" t="s">
        <v>295</v>
      </c>
      <c r="B1090" s="289"/>
      <c r="D1090" s="65">
        <v>96</v>
      </c>
      <c r="H1090" s="65">
        <v>1</v>
      </c>
      <c r="L1090" s="65" t="s">
        <v>1102</v>
      </c>
      <c r="M1090" s="65" t="s">
        <v>265</v>
      </c>
      <c r="N1090" s="65" t="s">
        <v>260</v>
      </c>
      <c r="O1090" s="65">
        <v>37</v>
      </c>
    </row>
    <row r="1091" spans="1:15" s="65" customFormat="1" x14ac:dyDescent="0.25">
      <c r="A1091" s="289" t="s">
        <v>296</v>
      </c>
      <c r="B1091" s="289"/>
      <c r="D1091" s="65">
        <v>91</v>
      </c>
      <c r="H1091" s="65">
        <v>1</v>
      </c>
      <c r="L1091" s="65" t="s">
        <v>1103</v>
      </c>
      <c r="M1091" s="65" t="s">
        <v>265</v>
      </c>
      <c r="N1091" s="65" t="s">
        <v>260</v>
      </c>
      <c r="O1091" s="65">
        <v>37</v>
      </c>
    </row>
    <row r="1092" spans="1:15" s="65" customFormat="1" x14ac:dyDescent="0.25">
      <c r="A1092" s="289" t="s">
        <v>297</v>
      </c>
      <c r="B1092" s="289"/>
      <c r="D1092" s="65">
        <v>89</v>
      </c>
      <c r="H1092" s="65">
        <v>1</v>
      </c>
      <c r="L1092" s="65" t="s">
        <v>1104</v>
      </c>
      <c r="M1092" s="65" t="s">
        <v>265</v>
      </c>
      <c r="N1092" s="65" t="s">
        <v>260</v>
      </c>
      <c r="O1092" s="65">
        <v>37</v>
      </c>
    </row>
    <row r="1093" spans="1:15" s="65" customFormat="1" x14ac:dyDescent="0.25">
      <c r="A1093" s="289" t="s">
        <v>298</v>
      </c>
      <c r="B1093" s="289"/>
      <c r="D1093" s="65">
        <v>35</v>
      </c>
      <c r="H1093" s="65">
        <v>2</v>
      </c>
      <c r="L1093" s="65" t="s">
        <v>812</v>
      </c>
      <c r="M1093" s="65" t="s">
        <v>265</v>
      </c>
      <c r="N1093" s="65" t="s">
        <v>260</v>
      </c>
      <c r="O1093" s="65">
        <v>37</v>
      </c>
    </row>
    <row r="1094" spans="1:15" s="65" customFormat="1" x14ac:dyDescent="0.25">
      <c r="A1094" s="288" t="s">
        <v>1105</v>
      </c>
      <c r="B1094" s="289"/>
      <c r="D1094" s="65">
        <v>71</v>
      </c>
      <c r="H1094" s="65">
        <v>1</v>
      </c>
      <c r="L1094" s="65" t="s">
        <v>788</v>
      </c>
      <c r="M1094" s="65" t="s">
        <v>265</v>
      </c>
      <c r="N1094" s="65" t="s">
        <v>260</v>
      </c>
      <c r="O1094" s="65">
        <v>37</v>
      </c>
    </row>
    <row r="1095" spans="1:15" s="65" customFormat="1" x14ac:dyDescent="0.25">
      <c r="A1095" s="288" t="s">
        <v>1106</v>
      </c>
      <c r="B1095" s="289"/>
      <c r="D1095" s="65">
        <v>71</v>
      </c>
      <c r="H1095" s="65">
        <v>1</v>
      </c>
      <c r="L1095" s="65" t="s">
        <v>789</v>
      </c>
      <c r="M1095" s="65" t="s">
        <v>265</v>
      </c>
      <c r="N1095" s="65" t="s">
        <v>260</v>
      </c>
      <c r="O1095" s="65">
        <v>37</v>
      </c>
    </row>
    <row r="1096" spans="1:15" s="65" customFormat="1" x14ac:dyDescent="0.25">
      <c r="A1096" s="288" t="s">
        <v>1107</v>
      </c>
      <c r="B1096" s="289"/>
      <c r="D1096" s="65">
        <v>70</v>
      </c>
      <c r="H1096" s="65">
        <v>1</v>
      </c>
      <c r="L1096" s="65" t="s">
        <v>790</v>
      </c>
      <c r="M1096" s="65" t="s">
        <v>265</v>
      </c>
      <c r="N1096" s="65" t="s">
        <v>260</v>
      </c>
      <c r="O1096" s="65">
        <v>37</v>
      </c>
    </row>
    <row r="1097" spans="1:15" s="65" customFormat="1" x14ac:dyDescent="0.25">
      <c r="A1097" s="288" t="s">
        <v>1108</v>
      </c>
      <c r="B1097" s="289"/>
      <c r="D1097" s="65">
        <v>34</v>
      </c>
      <c r="H1097" s="65">
        <v>1</v>
      </c>
      <c r="L1097" s="65" t="s">
        <v>791</v>
      </c>
      <c r="M1097" s="65" t="s">
        <v>265</v>
      </c>
      <c r="N1097" s="65" t="s">
        <v>260</v>
      </c>
      <c r="O1097" s="65">
        <v>37</v>
      </c>
    </row>
    <row r="1098" spans="1:15" s="65" customFormat="1" x14ac:dyDescent="0.25">
      <c r="A1098" s="288" t="s">
        <v>1109</v>
      </c>
      <c r="B1098" s="289"/>
      <c r="D1098" s="65">
        <v>81</v>
      </c>
      <c r="H1098" s="65">
        <v>1</v>
      </c>
      <c r="L1098" s="65" t="s">
        <v>810</v>
      </c>
      <c r="M1098" s="65" t="s">
        <v>265</v>
      </c>
      <c r="N1098" s="65" t="s">
        <v>260</v>
      </c>
      <c r="O1098" s="65">
        <v>37</v>
      </c>
    </row>
    <row r="1099" spans="1:15" s="65" customFormat="1" x14ac:dyDescent="0.25">
      <c r="A1099" s="288" t="s">
        <v>1110</v>
      </c>
      <c r="B1099" s="289"/>
      <c r="D1099" s="65">
        <v>81</v>
      </c>
      <c r="H1099" s="65">
        <v>1</v>
      </c>
      <c r="L1099" s="65" t="s">
        <v>810</v>
      </c>
      <c r="M1099" s="65" t="s">
        <v>265</v>
      </c>
      <c r="N1099" s="65" t="s">
        <v>260</v>
      </c>
      <c r="O1099" s="65">
        <v>37</v>
      </c>
    </row>
    <row r="1100" spans="1:15" s="65" customFormat="1" x14ac:dyDescent="0.25">
      <c r="A1100" s="288" t="s">
        <v>1111</v>
      </c>
      <c r="B1100" s="289"/>
      <c r="D1100" s="65">
        <v>80</v>
      </c>
      <c r="H1100" s="65">
        <v>1</v>
      </c>
      <c r="L1100" s="65" t="s">
        <v>811</v>
      </c>
      <c r="M1100" s="65" t="s">
        <v>265</v>
      </c>
      <c r="N1100" s="65" t="s">
        <v>260</v>
      </c>
      <c r="O1100" s="65">
        <v>37</v>
      </c>
    </row>
    <row r="1101" spans="1:15" s="65" customFormat="1" x14ac:dyDescent="0.25">
      <c r="A1101" s="288" t="s">
        <v>1112</v>
      </c>
      <c r="B1101" s="289"/>
      <c r="D1101" s="65">
        <v>35</v>
      </c>
      <c r="H1101" s="65">
        <v>2</v>
      </c>
      <c r="L1101" s="65" t="s">
        <v>812</v>
      </c>
      <c r="M1101" s="65" t="s">
        <v>265</v>
      </c>
      <c r="N1101" s="65" t="s">
        <v>260</v>
      </c>
      <c r="O1101" s="65">
        <v>37</v>
      </c>
    </row>
    <row r="1102" spans="1:15" s="78" customFormat="1" x14ac:dyDescent="0.25">
      <c r="A1102" s="291" t="s">
        <v>301</v>
      </c>
      <c r="B1102" s="292"/>
      <c r="D1102" s="78">
        <v>6</v>
      </c>
      <c r="H1102" s="78">
        <v>6</v>
      </c>
      <c r="L1102" s="78" t="s">
        <v>766</v>
      </c>
      <c r="M1102" s="78" t="s">
        <v>265</v>
      </c>
      <c r="N1102" s="78" t="s">
        <v>260</v>
      </c>
      <c r="O1102" s="78">
        <v>37</v>
      </c>
    </row>
    <row r="1103" spans="1:15" s="78" customFormat="1" x14ac:dyDescent="0.25">
      <c r="A1103" s="291" t="s">
        <v>302</v>
      </c>
      <c r="B1103" s="292"/>
      <c r="D1103" s="78">
        <v>2</v>
      </c>
      <c r="H1103" s="78">
        <v>3</v>
      </c>
      <c r="L1103" s="78" t="s">
        <v>770</v>
      </c>
      <c r="M1103" s="78" t="s">
        <v>265</v>
      </c>
      <c r="N1103" s="78" t="s">
        <v>260</v>
      </c>
      <c r="O1103" s="78">
        <v>37</v>
      </c>
    </row>
    <row r="1104" spans="1:15" s="78" customFormat="1" x14ac:dyDescent="0.25">
      <c r="A1104" s="291" t="s">
        <v>303</v>
      </c>
      <c r="B1104" s="292"/>
      <c r="D1104" s="78">
        <v>8</v>
      </c>
      <c r="H1104" s="78">
        <v>1</v>
      </c>
      <c r="L1104" s="78" t="s">
        <v>767</v>
      </c>
      <c r="M1104" s="78" t="s">
        <v>265</v>
      </c>
      <c r="N1104" s="78" t="s">
        <v>260</v>
      </c>
      <c r="O1104" s="78">
        <v>37</v>
      </c>
    </row>
    <row r="1105" spans="1:15" s="78" customFormat="1" x14ac:dyDescent="0.25">
      <c r="A1105" s="291" t="s">
        <v>304</v>
      </c>
      <c r="B1105" s="292"/>
      <c r="D1105" s="78">
        <v>0</v>
      </c>
      <c r="H1105" s="78">
        <v>1</v>
      </c>
      <c r="L1105" s="78" t="s">
        <v>771</v>
      </c>
      <c r="M1105" s="78" t="s">
        <v>265</v>
      </c>
      <c r="N1105" s="78" t="s">
        <v>260</v>
      </c>
      <c r="O1105" s="78">
        <v>37</v>
      </c>
    </row>
    <row r="1106" spans="1:15" s="78" customFormat="1" x14ac:dyDescent="0.25">
      <c r="A1106" s="291" t="s">
        <v>305</v>
      </c>
      <c r="B1106" s="292"/>
      <c r="D1106" s="78">
        <v>8</v>
      </c>
      <c r="H1106" s="78">
        <v>2</v>
      </c>
      <c r="L1106" s="78" t="s">
        <v>768</v>
      </c>
      <c r="M1106" s="78" t="s">
        <v>265</v>
      </c>
      <c r="N1106" s="78" t="s">
        <v>260</v>
      </c>
      <c r="O1106" s="78">
        <v>37</v>
      </c>
    </row>
    <row r="1107" spans="1:15" s="78" customFormat="1" x14ac:dyDescent="0.25">
      <c r="A1107" s="291" t="s">
        <v>306</v>
      </c>
      <c r="B1107" s="292"/>
      <c r="D1107" s="78">
        <v>1</v>
      </c>
      <c r="H1107" s="78">
        <v>1</v>
      </c>
      <c r="L1107" s="78" t="s">
        <v>772</v>
      </c>
      <c r="M1107" s="78" t="s">
        <v>265</v>
      </c>
      <c r="N1107" s="78" t="s">
        <v>260</v>
      </c>
      <c r="O1107" s="78">
        <v>37</v>
      </c>
    </row>
    <row r="1108" spans="1:15" s="78" customFormat="1" x14ac:dyDescent="0.25">
      <c r="A1108" s="291" t="s">
        <v>307</v>
      </c>
      <c r="B1108" s="292"/>
      <c r="D1108" s="78">
        <v>4</v>
      </c>
      <c r="H1108" s="78">
        <v>1</v>
      </c>
      <c r="L1108" s="78" t="s">
        <v>769</v>
      </c>
      <c r="M1108" s="78" t="s">
        <v>265</v>
      </c>
      <c r="N1108" s="78" t="s">
        <v>260</v>
      </c>
      <c r="O1108" s="78">
        <v>37</v>
      </c>
    </row>
    <row r="1109" spans="1:15" s="78" customFormat="1" x14ac:dyDescent="0.25">
      <c r="A1109" s="291" t="s">
        <v>308</v>
      </c>
      <c r="B1109" s="292"/>
      <c r="D1109" s="78">
        <v>1</v>
      </c>
      <c r="H1109" s="78">
        <v>8</v>
      </c>
      <c r="L1109" s="78" t="s">
        <v>773</v>
      </c>
      <c r="M1109" s="78" t="s">
        <v>265</v>
      </c>
      <c r="N1109" s="78" t="s">
        <v>260</v>
      </c>
      <c r="O1109" s="78">
        <v>37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230:R677 A786:R840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F1" sqref="F1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32</v>
      </c>
      <c r="B1">
        <v>19</v>
      </c>
    </row>
    <row r="2" spans="1:28" x14ac:dyDescent="0.25">
      <c r="A2" t="s">
        <v>33</v>
      </c>
      <c r="B2" s="2">
        <v>19</v>
      </c>
    </row>
    <row r="3" spans="1:28" x14ac:dyDescent="0.25">
      <c r="A3" t="s">
        <v>34</v>
      </c>
      <c r="B3" s="2">
        <v>19</v>
      </c>
    </row>
    <row r="4" spans="1:28" x14ac:dyDescent="0.25">
      <c r="A4" t="s">
        <v>35</v>
      </c>
      <c r="B4" s="2">
        <v>9</v>
      </c>
    </row>
    <row r="5" spans="1:28" x14ac:dyDescent="0.25">
      <c r="A5" t="s">
        <v>55</v>
      </c>
      <c r="B5" s="2">
        <v>0</v>
      </c>
      <c r="C5" t="s">
        <v>168</v>
      </c>
      <c r="D5" s="2" t="s">
        <v>168</v>
      </c>
    </row>
    <row r="6" spans="1:28" x14ac:dyDescent="0.25">
      <c r="A6" t="s">
        <v>57</v>
      </c>
      <c r="B6">
        <v>19</v>
      </c>
    </row>
    <row r="7" spans="1:28" x14ac:dyDescent="0.25">
      <c r="A7" t="s">
        <v>79</v>
      </c>
      <c r="B7">
        <v>67</v>
      </c>
      <c r="C7" s="2">
        <v>60</v>
      </c>
      <c r="D7" s="2">
        <v>7</v>
      </c>
      <c r="E7" s="2">
        <v>58</v>
      </c>
      <c r="F7" s="2">
        <v>7</v>
      </c>
    </row>
    <row r="8" spans="1:28" s="2" customFormat="1" x14ac:dyDescent="0.25">
      <c r="A8" s="2" t="s">
        <v>39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455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25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4</v>
      </c>
      <c r="N10" s="2">
        <v>3</v>
      </c>
      <c r="O10" s="2">
        <v>3</v>
      </c>
      <c r="P10" s="2">
        <v>3</v>
      </c>
      <c r="Q10" s="2">
        <v>3</v>
      </c>
      <c r="R10" s="2">
        <v>4</v>
      </c>
      <c r="S10" s="2">
        <v>3</v>
      </c>
      <c r="T10" s="2">
        <v>3</v>
      </c>
      <c r="U10" s="2" t="s">
        <v>56</v>
      </c>
      <c r="V10" s="2" t="s">
        <v>56</v>
      </c>
      <c r="W10" s="2" t="s">
        <v>56</v>
      </c>
      <c r="X10" s="2" t="s">
        <v>56</v>
      </c>
      <c r="Y10" s="2" t="s">
        <v>56</v>
      </c>
      <c r="Z10" s="2" t="s">
        <v>56</v>
      </c>
      <c r="AA10" s="2" t="s">
        <v>56</v>
      </c>
      <c r="AB10" s="2" t="s">
        <v>56</v>
      </c>
    </row>
    <row r="11" spans="1:28" s="2" customFormat="1" x14ac:dyDescent="0.25">
      <c r="A11" s="2" t="s">
        <v>32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34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35</v>
      </c>
      <c r="B14" s="2">
        <v>1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1</v>
      </c>
      <c r="M14" s="2">
        <v>1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402</v>
      </c>
    </row>
    <row r="17" spans="1:28" s="2" customFormat="1" x14ac:dyDescent="0.25">
      <c r="A17" s="2" t="s">
        <v>410</v>
      </c>
    </row>
    <row r="18" spans="1:28" s="2" customFormat="1" x14ac:dyDescent="0.25">
      <c r="A18" s="2" t="s">
        <v>413</v>
      </c>
    </row>
    <row r="19" spans="1:28" s="2" customFormat="1" x14ac:dyDescent="0.25">
      <c r="A19" s="2" t="s">
        <v>403</v>
      </c>
    </row>
    <row r="20" spans="1:28" s="2" customFormat="1" x14ac:dyDescent="0.25">
      <c r="A20" s="2" t="s">
        <v>404</v>
      </c>
    </row>
    <row r="21" spans="1:28" s="2" customFormat="1" x14ac:dyDescent="0.25">
      <c r="A21" s="2" t="s">
        <v>405</v>
      </c>
    </row>
    <row r="22" spans="1:28" s="2" customFormat="1" x14ac:dyDescent="0.25">
      <c r="A22" s="2" t="s">
        <v>406</v>
      </c>
    </row>
    <row r="23" spans="1:28" s="2" customFormat="1" x14ac:dyDescent="0.25">
      <c r="A23" s="2" t="s">
        <v>412</v>
      </c>
    </row>
    <row r="24" spans="1:28" s="2" customFormat="1" x14ac:dyDescent="0.25">
      <c r="A24" s="2" t="s">
        <v>407</v>
      </c>
    </row>
    <row r="25" spans="1:28" s="2" customFormat="1" x14ac:dyDescent="0.25">
      <c r="A25" s="2" t="s">
        <v>408</v>
      </c>
    </row>
    <row r="26" spans="1:28" s="340" customFormat="1" x14ac:dyDescent="0.25">
      <c r="A26" s="340" t="s">
        <v>409</v>
      </c>
    </row>
    <row r="27" spans="1:28" s="2" customFormat="1" x14ac:dyDescent="0.25">
      <c r="A27" s="2" t="s">
        <v>411</v>
      </c>
    </row>
    <row r="28" spans="1:28" ht="15" customHeight="1" x14ac:dyDescent="0.25">
      <c r="A28" s="250" t="s">
        <v>130</v>
      </c>
      <c r="B28" s="509" t="s">
        <v>600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</row>
    <row r="29" spans="1:28" x14ac:dyDescent="0.25">
      <c r="B29" s="510" t="s">
        <v>601</v>
      </c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</row>
    <row r="30" spans="1:28" x14ac:dyDescent="0.25">
      <c r="A30" s="2" t="s">
        <v>232</v>
      </c>
      <c r="B30" s="2">
        <v>173.2</v>
      </c>
      <c r="H30" s="2"/>
    </row>
    <row r="31" spans="1:28" x14ac:dyDescent="0.25">
      <c r="A31" s="2" t="s">
        <v>233</v>
      </c>
      <c r="B31" s="2">
        <v>1010</v>
      </c>
    </row>
    <row r="32" spans="1:28" x14ac:dyDescent="0.25">
      <c r="A32" s="2" t="s">
        <v>320</v>
      </c>
      <c r="B32">
        <v>850</v>
      </c>
    </row>
    <row r="33" spans="1:2" x14ac:dyDescent="0.25">
      <c r="A33" s="2" t="s">
        <v>321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91</v>
      </c>
      <c r="C1" s="2" t="s">
        <v>90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26</v>
      </c>
      <c r="B2" s="2">
        <v>37</v>
      </c>
      <c r="C2" s="2">
        <v>66</v>
      </c>
      <c r="D2" s="2">
        <v>0</v>
      </c>
      <c r="E2" s="2">
        <v>0.20895522388059717</v>
      </c>
      <c r="F2" s="2">
        <v>0.79104477611940327</v>
      </c>
      <c r="G2" s="2">
        <v>1.1044776119402986</v>
      </c>
      <c r="H2" s="2">
        <v>1.4626865671641793</v>
      </c>
      <c r="I2" s="2">
        <v>1.8208955223880601</v>
      </c>
      <c r="J2" s="2">
        <v>2.283582089552239</v>
      </c>
      <c r="K2" s="2">
        <v>2.5373134328358211</v>
      </c>
      <c r="L2" s="2">
        <v>3.3582089552238807</v>
      </c>
      <c r="M2" s="2">
        <v>3.4776119402985075</v>
      </c>
      <c r="N2" s="2">
        <v>3.8358208955223883</v>
      </c>
      <c r="O2" s="2">
        <v>3.91044776119403</v>
      </c>
      <c r="P2" s="2">
        <v>4.4029850746268657</v>
      </c>
      <c r="Q2" s="2">
        <v>4.7014925373134329</v>
      </c>
      <c r="R2" s="2">
        <v>5.1940298507462686</v>
      </c>
      <c r="S2" s="2">
        <v>5.4477611940298507</v>
      </c>
      <c r="T2" s="2">
        <v>6.2238805970149258</v>
      </c>
      <c r="U2" s="2">
        <v>6.7014925373134329</v>
      </c>
      <c r="V2" s="2">
        <v>7.6268656716417915</v>
      </c>
      <c r="W2" s="2">
        <v>7.8955223880597014</v>
      </c>
      <c r="X2" s="2">
        <v>8.0149253731343286</v>
      </c>
      <c r="Y2" s="2">
        <v>8.567164179104477</v>
      </c>
      <c r="Z2" s="2">
        <v>8.7910447761194028</v>
      </c>
      <c r="AA2" s="2">
        <v>9.2985074626865671</v>
      </c>
      <c r="AB2" s="2">
        <v>9.6119402985074629</v>
      </c>
      <c r="AC2" s="2">
        <v>10.17910447761194</v>
      </c>
      <c r="AD2" s="2">
        <v>10.283582089552239</v>
      </c>
      <c r="AE2" s="2">
        <v>11.059701492537313</v>
      </c>
      <c r="AF2" s="2">
        <v>11.014925373134329</v>
      </c>
      <c r="AG2" s="2">
        <v>11.283582089552239</v>
      </c>
      <c r="AH2" s="2">
        <v>11.432835820895523</v>
      </c>
      <c r="AI2" s="2">
        <v>12.119402985074627</v>
      </c>
      <c r="AJ2" s="2">
        <v>12.17910447761194</v>
      </c>
      <c r="AK2" s="2">
        <v>12.791044776119403</v>
      </c>
      <c r="AL2" s="2">
        <v>13.134328358208954</v>
      </c>
      <c r="AM2" s="2">
        <v>13.940298507462686</v>
      </c>
      <c r="AN2" s="2">
        <v>14.208955223880597</v>
      </c>
      <c r="AO2" s="2">
        <v>15.074626865671641</v>
      </c>
      <c r="AP2" s="2">
        <v>15.119402985074625</v>
      </c>
      <c r="AQ2" s="2">
        <v>15.411710677382317</v>
      </c>
      <c r="AR2" s="2">
        <v>16.027095292766933</v>
      </c>
      <c r="AS2" s="2">
        <v>16.273249138920779</v>
      </c>
      <c r="AT2" s="2">
        <v>16.673249138920777</v>
      </c>
      <c r="AU2" s="2">
        <v>16.904018369690007</v>
      </c>
      <c r="AV2" s="2">
        <v>17.227095292766929</v>
      </c>
      <c r="AW2" s="2">
        <v>17.396326061997698</v>
      </c>
      <c r="AX2" s="2">
        <v>18.042479908151545</v>
      </c>
      <c r="AY2" s="2">
        <v>18.088633754305391</v>
      </c>
      <c r="AZ2" s="2">
        <v>18.396326061997698</v>
      </c>
      <c r="BA2" s="2">
        <v>18.565556831228466</v>
      </c>
      <c r="BB2" s="2">
        <v>19.180941446613083</v>
      </c>
      <c r="BC2" s="2">
        <v>19.288633754305391</v>
      </c>
      <c r="BD2" s="2">
        <v>19.919402985074623</v>
      </c>
      <c r="BE2" s="2">
        <v>20.088633754305391</v>
      </c>
      <c r="BF2" s="2">
        <v>20.611710677382312</v>
      </c>
      <c r="BG2" s="2">
        <v>20.827095292766927</v>
      </c>
      <c r="BH2" s="2">
        <v>21.611710677382312</v>
      </c>
      <c r="BI2" s="2">
        <v>21.842479908151542</v>
      </c>
      <c r="BJ2" s="2">
        <v>22.224832849328013</v>
      </c>
      <c r="BK2" s="2">
        <v>22.636597555210365</v>
      </c>
      <c r="BL2" s="2">
        <v>22.5777740257986</v>
      </c>
      <c r="BM2" s="2">
        <v>22.489538731680952</v>
      </c>
      <c r="BN2" s="2">
        <v>22.5777740257986</v>
      </c>
      <c r="BO2" s="2">
        <v>22.901303437563307</v>
      </c>
      <c r="BP2" s="2">
        <v>23.401303437563307</v>
      </c>
      <c r="BQ2" s="2">
        <v>23.430715202269191</v>
      </c>
      <c r="BR2" s="2">
        <v>23.901303437563307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89</v>
      </c>
      <c r="B3" s="2">
        <v>58</v>
      </c>
      <c r="C3" s="2">
        <v>66</v>
      </c>
      <c r="D3" s="2">
        <v>0</v>
      </c>
      <c r="E3" s="2">
        <v>0.71428571428571441</v>
      </c>
      <c r="F3" s="2">
        <v>1.7142857142857144</v>
      </c>
      <c r="G3" s="2">
        <v>2.285714285714286</v>
      </c>
      <c r="H3" s="2">
        <v>3.1428571428571432</v>
      </c>
      <c r="I3" s="2">
        <v>4</v>
      </c>
      <c r="J3" s="2">
        <v>4.7142857142857144</v>
      </c>
      <c r="K3" s="2">
        <v>4.8571428571428577</v>
      </c>
      <c r="L3" s="2">
        <v>6.4285714285714288</v>
      </c>
      <c r="M3" s="2">
        <v>6.7142857142857144</v>
      </c>
      <c r="N3" s="2">
        <v>7.4285714285714288</v>
      </c>
      <c r="O3" s="2">
        <v>8</v>
      </c>
      <c r="P3" s="2">
        <v>8.5714285714285712</v>
      </c>
      <c r="Q3" s="2">
        <v>9.2857142857142847</v>
      </c>
      <c r="R3" s="2">
        <v>10.285714285714285</v>
      </c>
      <c r="S3" s="2">
        <v>11</v>
      </c>
      <c r="T3" s="2">
        <v>11.857142857142858</v>
      </c>
      <c r="U3" s="2">
        <v>12.571428571428573</v>
      </c>
      <c r="V3" s="2">
        <v>13.857142857142858</v>
      </c>
      <c r="W3" s="2">
        <v>14.285714285714286</v>
      </c>
      <c r="X3" s="2">
        <v>14.857142857142858</v>
      </c>
      <c r="Y3" s="2">
        <v>16.142857142857142</v>
      </c>
      <c r="Z3" s="2">
        <v>16.857142857142858</v>
      </c>
      <c r="AA3" s="2">
        <v>17.857142857142858</v>
      </c>
      <c r="AB3" s="2">
        <v>18.571428571428573</v>
      </c>
      <c r="AC3" s="2">
        <v>19.428571428571431</v>
      </c>
      <c r="AD3" s="2">
        <v>19.714285714285715</v>
      </c>
      <c r="AE3" s="2">
        <v>20.714285714285715</v>
      </c>
      <c r="AF3" s="2">
        <v>20.714285714285715</v>
      </c>
      <c r="AG3" s="2">
        <v>20.571428571428573</v>
      </c>
      <c r="AH3" s="2">
        <v>21.142857142857146</v>
      </c>
      <c r="AI3" s="2">
        <v>22.285714285714288</v>
      </c>
      <c r="AJ3" s="2">
        <v>22.571428571428573</v>
      </c>
      <c r="AK3" s="2">
        <v>23.285714285714288</v>
      </c>
      <c r="AL3" s="2">
        <v>24.000000000000004</v>
      </c>
      <c r="AM3" s="2">
        <v>24.571428571428577</v>
      </c>
      <c r="AN3" s="2">
        <v>25.285714285714292</v>
      </c>
      <c r="AO3" s="2">
        <v>26.142857142857149</v>
      </c>
      <c r="AP3" s="2">
        <v>26.285714285714292</v>
      </c>
      <c r="AQ3" s="2">
        <v>27.571428571428577</v>
      </c>
      <c r="AR3" s="2">
        <v>28.714285714285719</v>
      </c>
      <c r="AS3" s="2">
        <v>29.285714285714292</v>
      </c>
      <c r="AT3" s="2">
        <v>29.857142857142865</v>
      </c>
      <c r="AU3" s="2">
        <v>30.714285714285722</v>
      </c>
      <c r="AV3" s="2">
        <v>31.428571428571438</v>
      </c>
      <c r="AW3" s="2">
        <v>31.714285714285722</v>
      </c>
      <c r="AX3" s="2">
        <v>32.428571428571438</v>
      </c>
      <c r="AY3" s="2">
        <v>32.000000000000007</v>
      </c>
      <c r="AZ3" s="2">
        <v>32.571428571428577</v>
      </c>
      <c r="BA3" s="2">
        <v>33.000000000000007</v>
      </c>
      <c r="BB3" s="2">
        <v>34.142857142857153</v>
      </c>
      <c r="BC3" s="2">
        <v>34.714285714285722</v>
      </c>
      <c r="BD3" s="2">
        <v>35.142857142857153</v>
      </c>
      <c r="BE3" s="2">
        <v>35.714285714285722</v>
      </c>
      <c r="BF3" s="2">
        <v>36.857142857142868</v>
      </c>
      <c r="BG3" s="2">
        <v>37.571428571428584</v>
      </c>
      <c r="BH3" s="2">
        <v>38.71428571428573</v>
      </c>
      <c r="BI3" s="2">
        <v>39.14285714285716</v>
      </c>
      <c r="BJ3" s="2">
        <v>39.89285714285716</v>
      </c>
      <c r="BK3" s="2">
        <v>40.89285714285716</v>
      </c>
      <c r="BL3" s="2">
        <v>41.39285714285716</v>
      </c>
      <c r="BM3" s="2">
        <v>41.39285714285716</v>
      </c>
      <c r="BN3" s="2">
        <v>41.64285714285716</v>
      </c>
      <c r="BO3" s="2">
        <v>42.14285714285716</v>
      </c>
      <c r="BP3" s="2">
        <v>42.64285714285716</v>
      </c>
      <c r="BQ3" s="2">
        <v>43.14285714285716</v>
      </c>
      <c r="BR3" s="2">
        <v>43.64285714285716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86</v>
      </c>
      <c r="B4" s="2">
        <v>55</v>
      </c>
      <c r="C4" s="2">
        <v>66</v>
      </c>
      <c r="D4" s="2">
        <v>0</v>
      </c>
      <c r="E4" s="2">
        <v>0.14999999999999991</v>
      </c>
      <c r="F4" s="2">
        <v>0.68333333333333313</v>
      </c>
      <c r="G4" s="2">
        <v>0.96666666666666634</v>
      </c>
      <c r="H4" s="2">
        <v>1.2666666666666662</v>
      </c>
      <c r="I4" s="2">
        <v>1.566666666666666</v>
      </c>
      <c r="J4" s="2">
        <v>1.9999999999999991</v>
      </c>
      <c r="K4" s="2">
        <v>2.2666666666666657</v>
      </c>
      <c r="L4" s="2">
        <v>2.9999999999999991</v>
      </c>
      <c r="M4" s="2">
        <v>3.0999999999999992</v>
      </c>
      <c r="N4" s="2">
        <v>3.4166666666666661</v>
      </c>
      <c r="O4" s="2">
        <v>3.4333333333333327</v>
      </c>
      <c r="P4" s="2">
        <v>3.9166666666666661</v>
      </c>
      <c r="Q4" s="2">
        <v>4.1666666666666661</v>
      </c>
      <c r="R4" s="2">
        <v>4.5999999999999996</v>
      </c>
      <c r="S4" s="2">
        <v>4.8</v>
      </c>
      <c r="T4" s="2">
        <v>5.5666666666666664</v>
      </c>
      <c r="U4" s="2">
        <v>6.0166666666666666</v>
      </c>
      <c r="V4" s="2">
        <v>6.9</v>
      </c>
      <c r="W4" s="2">
        <v>7.15</v>
      </c>
      <c r="X4" s="2">
        <v>7.2166666666666668</v>
      </c>
      <c r="Y4" s="2">
        <v>7.6833333333333336</v>
      </c>
      <c r="Z4" s="2">
        <v>7.85</v>
      </c>
      <c r="AA4" s="2">
        <v>8.3000000000000007</v>
      </c>
      <c r="AB4" s="2">
        <v>8.5666666666666664</v>
      </c>
      <c r="AC4" s="2">
        <v>9.1</v>
      </c>
      <c r="AD4" s="2">
        <v>9.1833333333333336</v>
      </c>
      <c r="AE4" s="2">
        <v>9.9333333333333336</v>
      </c>
      <c r="AF4" s="2">
        <v>9.8833333333333329</v>
      </c>
      <c r="AG4" s="2">
        <v>10.199999999999999</v>
      </c>
      <c r="AH4" s="2">
        <v>10.299999999999999</v>
      </c>
      <c r="AI4" s="2">
        <v>10.933333333333334</v>
      </c>
      <c r="AJ4" s="2">
        <v>10.966666666666667</v>
      </c>
      <c r="AK4" s="2">
        <v>11.566666666666666</v>
      </c>
      <c r="AL4" s="2">
        <v>11.866666666666667</v>
      </c>
      <c r="AM4" s="2">
        <v>12.700000000000001</v>
      </c>
      <c r="AN4" s="2">
        <v>12.916666666666668</v>
      </c>
      <c r="AO4" s="2">
        <v>13.783333333333335</v>
      </c>
      <c r="AP4" s="2">
        <v>13.816666666666668</v>
      </c>
      <c r="AQ4" s="2">
        <v>13.989080459770117</v>
      </c>
      <c r="AR4" s="2">
        <v>14.54080459770115</v>
      </c>
      <c r="AS4" s="2">
        <v>14.747701149425289</v>
      </c>
      <c r="AT4" s="2">
        <v>15.127011494252876</v>
      </c>
      <c r="AU4" s="2">
        <v>15.28218390804598</v>
      </c>
      <c r="AV4" s="2">
        <v>15.558045977011497</v>
      </c>
      <c r="AW4" s="2">
        <v>15.713218390804601</v>
      </c>
      <c r="AX4" s="2">
        <v>16.35114942528736</v>
      </c>
      <c r="AY4" s="2">
        <v>16.454597701149428</v>
      </c>
      <c r="AZ4" s="2">
        <v>16.730459770114944</v>
      </c>
      <c r="BA4" s="2">
        <v>16.868390804597702</v>
      </c>
      <c r="BB4" s="2">
        <v>17.420114942528738</v>
      </c>
      <c r="BC4" s="2">
        <v>17.471839080459773</v>
      </c>
      <c r="BD4" s="2">
        <v>18.127011494252876</v>
      </c>
      <c r="BE4" s="2">
        <v>18.247701149425289</v>
      </c>
      <c r="BF4" s="2">
        <v>18.695977011494254</v>
      </c>
      <c r="BG4" s="2">
        <v>18.851149425287357</v>
      </c>
      <c r="BH4" s="2">
        <v>19.592528735632186</v>
      </c>
      <c r="BI4" s="2">
        <v>19.799425287356325</v>
      </c>
      <c r="BJ4" s="2">
        <v>20.132758620689657</v>
      </c>
      <c r="BK4" s="2">
        <v>20.466091954022989</v>
      </c>
      <c r="BL4" s="2">
        <v>20.332758620689656</v>
      </c>
      <c r="BM4" s="2">
        <v>20.232758620689655</v>
      </c>
      <c r="BN4" s="2">
        <v>20.299425287356321</v>
      </c>
      <c r="BO4" s="2">
        <v>20.599425287356322</v>
      </c>
      <c r="BP4" s="2">
        <v>21.099425287356322</v>
      </c>
      <c r="BQ4" s="2">
        <v>21.066091954022987</v>
      </c>
      <c r="BR4" s="2">
        <v>21.532758620689656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151</v>
      </c>
      <c r="B5" s="2">
        <v>82</v>
      </c>
      <c r="C5" s="2">
        <v>66</v>
      </c>
      <c r="D5" s="2">
        <v>0</v>
      </c>
      <c r="E5" s="2">
        <v>0.71428571428571441</v>
      </c>
      <c r="F5" s="2">
        <v>1.7142857142857144</v>
      </c>
      <c r="G5" s="2">
        <v>2.285714285714286</v>
      </c>
      <c r="H5" s="2">
        <v>3.1428571428571432</v>
      </c>
      <c r="I5" s="2">
        <v>4</v>
      </c>
      <c r="J5" s="2">
        <v>4.7142857142857144</v>
      </c>
      <c r="K5" s="2">
        <v>4.8571428571428577</v>
      </c>
      <c r="L5" s="2">
        <v>6.4285714285714288</v>
      </c>
      <c r="M5" s="2">
        <v>6.7142857142857144</v>
      </c>
      <c r="N5" s="2">
        <v>7.4285714285714288</v>
      </c>
      <c r="O5" s="2">
        <v>8</v>
      </c>
      <c r="P5" s="2">
        <v>8.5714285714285712</v>
      </c>
      <c r="Q5" s="2">
        <v>9.2857142857142847</v>
      </c>
      <c r="R5" s="2">
        <v>10.285714285714285</v>
      </c>
      <c r="S5" s="2">
        <v>11</v>
      </c>
      <c r="T5" s="2">
        <v>11.857142857142858</v>
      </c>
      <c r="U5" s="2">
        <v>12.571428571428573</v>
      </c>
      <c r="V5" s="2">
        <v>13.857142857142858</v>
      </c>
      <c r="W5" s="2">
        <v>14.285714285714286</v>
      </c>
      <c r="X5" s="2">
        <v>14.857142857142858</v>
      </c>
      <c r="Y5" s="2">
        <v>16.142857142857142</v>
      </c>
      <c r="Z5" s="2">
        <v>16.857142857142858</v>
      </c>
      <c r="AA5" s="2">
        <v>17.857142857142858</v>
      </c>
      <c r="AB5" s="2">
        <v>18.571428571428573</v>
      </c>
      <c r="AC5" s="2">
        <v>19.428571428571431</v>
      </c>
      <c r="AD5" s="2">
        <v>19.714285714285715</v>
      </c>
      <c r="AE5" s="2">
        <v>20.714285714285715</v>
      </c>
      <c r="AF5" s="2">
        <v>20.714285714285715</v>
      </c>
      <c r="AG5" s="2">
        <v>20.571428571428573</v>
      </c>
      <c r="AH5" s="2">
        <v>21.142857142857146</v>
      </c>
      <c r="AI5" s="2">
        <v>22.285714285714288</v>
      </c>
      <c r="AJ5" s="2">
        <v>22.571428571428573</v>
      </c>
      <c r="AK5" s="2">
        <v>23.285714285714288</v>
      </c>
      <c r="AL5" s="2">
        <v>24.000000000000004</v>
      </c>
      <c r="AM5" s="2">
        <v>24.571428571428577</v>
      </c>
      <c r="AN5" s="2">
        <v>25.285714285714292</v>
      </c>
      <c r="AO5" s="2">
        <v>26.142857142857149</v>
      </c>
      <c r="AP5" s="2">
        <v>26.285714285714292</v>
      </c>
      <c r="AQ5" s="2">
        <v>27.571428571428577</v>
      </c>
      <c r="AR5" s="2">
        <v>28.714285714285719</v>
      </c>
      <c r="AS5" s="2">
        <v>29.285714285714292</v>
      </c>
      <c r="AT5" s="2">
        <v>29.857142857142865</v>
      </c>
      <c r="AU5" s="2">
        <v>30.714285714285722</v>
      </c>
      <c r="AV5" s="2">
        <v>31.428571428571438</v>
      </c>
      <c r="AW5" s="2">
        <v>31.714285714285722</v>
      </c>
      <c r="AX5" s="2">
        <v>32.428571428571438</v>
      </c>
      <c r="AY5" s="2">
        <v>32.000000000000007</v>
      </c>
      <c r="AZ5" s="2">
        <v>32.571428571428577</v>
      </c>
      <c r="BA5" s="2">
        <v>33.000000000000007</v>
      </c>
      <c r="BB5" s="2">
        <v>34.142857142857153</v>
      </c>
      <c r="BC5" s="2">
        <v>34.714285714285722</v>
      </c>
      <c r="BD5" s="2">
        <v>35.142857142857153</v>
      </c>
      <c r="BE5" s="2">
        <v>35.714285714285722</v>
      </c>
      <c r="BF5" s="2">
        <v>36.857142857142868</v>
      </c>
      <c r="BG5" s="2">
        <v>37.571428571428584</v>
      </c>
      <c r="BH5" s="2">
        <v>38.71428571428573</v>
      </c>
      <c r="BI5" s="2">
        <v>39.14285714285716</v>
      </c>
      <c r="BJ5" s="2">
        <v>39.89285714285716</v>
      </c>
      <c r="BK5" s="2">
        <v>40.89285714285716</v>
      </c>
      <c r="BL5" s="2">
        <v>41.39285714285716</v>
      </c>
      <c r="BM5" s="2">
        <v>41.39285714285716</v>
      </c>
      <c r="BN5" s="2">
        <v>41.64285714285716</v>
      </c>
      <c r="BO5" s="2">
        <v>42.14285714285716</v>
      </c>
      <c r="BP5" s="2">
        <v>42.64285714285716</v>
      </c>
      <c r="BQ5" s="2">
        <v>43.14285714285716</v>
      </c>
      <c r="BR5" s="2">
        <v>43.64285714285716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142</v>
      </c>
      <c r="B6" s="2">
        <v>67</v>
      </c>
      <c r="C6" s="2">
        <v>66</v>
      </c>
      <c r="D6" s="2">
        <v>0</v>
      </c>
      <c r="E6" s="2">
        <v>9.0909090909090828E-2</v>
      </c>
      <c r="F6" s="2">
        <v>9.0909090909090828E-2</v>
      </c>
      <c r="G6" s="2">
        <v>0</v>
      </c>
      <c r="H6" s="2">
        <v>0</v>
      </c>
      <c r="I6" s="2">
        <v>0</v>
      </c>
      <c r="J6" s="2">
        <v>0</v>
      </c>
      <c r="K6" s="2">
        <v>-0.36363636363636376</v>
      </c>
      <c r="L6" s="2">
        <v>-0.1818181818181821</v>
      </c>
      <c r="M6" s="2">
        <v>-0.63636363636363669</v>
      </c>
      <c r="N6" s="2">
        <v>-0.81818181818181834</v>
      </c>
      <c r="O6" s="2">
        <v>-1.0909090909090913</v>
      </c>
      <c r="P6" s="2">
        <v>-1.3636363636363642</v>
      </c>
      <c r="Q6" s="2">
        <v>-1.454545454545455</v>
      </c>
      <c r="R6" s="2">
        <v>-1.3636363636363642</v>
      </c>
      <c r="S6" s="2">
        <v>-1.454545454545455</v>
      </c>
      <c r="T6" s="2">
        <v>-0.90909090909090962</v>
      </c>
      <c r="U6" s="2">
        <v>-0.72727272727272796</v>
      </c>
      <c r="V6" s="2">
        <v>-0.27272727272727337</v>
      </c>
      <c r="W6" s="2">
        <v>-0.27272727272727337</v>
      </c>
      <c r="X6" s="2">
        <v>-0.72727272727272796</v>
      </c>
      <c r="Y6" s="2">
        <v>-0.63636363636363713</v>
      </c>
      <c r="Z6" s="2">
        <v>-0.81818181818181879</v>
      </c>
      <c r="AA6" s="2">
        <v>-0.72727272727272796</v>
      </c>
      <c r="AB6" s="2">
        <v>-0.81818181818181879</v>
      </c>
      <c r="AC6" s="2">
        <v>-0.72727272727272796</v>
      </c>
      <c r="AD6" s="2">
        <v>-0.81818181818181879</v>
      </c>
      <c r="AE6" s="2">
        <v>-0.63636363636363713</v>
      </c>
      <c r="AF6" s="2">
        <v>-0.81818181818181879</v>
      </c>
      <c r="AG6" s="2">
        <v>-0.81818181818181879</v>
      </c>
      <c r="AH6" s="2">
        <v>-1.0000000000000004</v>
      </c>
      <c r="AI6" s="2">
        <v>-1.0000000000000004</v>
      </c>
      <c r="AJ6" s="2">
        <v>-1.3636363636363642</v>
      </c>
      <c r="AK6" s="2">
        <v>-1.2727272727272734</v>
      </c>
      <c r="AL6" s="2">
        <v>-1.5454545454545463</v>
      </c>
      <c r="AM6" s="2">
        <v>-1.1818181818181825</v>
      </c>
      <c r="AN6" s="2">
        <v>-1.5454545454545463</v>
      </c>
      <c r="AO6" s="2">
        <v>-1.1818181818181825</v>
      </c>
      <c r="AP6" s="2">
        <v>-1.5454545454545463</v>
      </c>
      <c r="AQ6" s="2">
        <v>-1.8181818181818192</v>
      </c>
      <c r="AR6" s="2">
        <v>-1.6363636363636376</v>
      </c>
      <c r="AS6" s="2">
        <v>-1.7272727272727284</v>
      </c>
      <c r="AT6" s="2">
        <v>-1.5454545454545467</v>
      </c>
      <c r="AU6" s="2">
        <v>-1.6363636363636376</v>
      </c>
      <c r="AV6" s="2">
        <v>-1.7272727272727284</v>
      </c>
      <c r="AW6" s="2">
        <v>-1.5454545454545467</v>
      </c>
      <c r="AX6" s="2">
        <v>-1.3636363636363651</v>
      </c>
      <c r="AY6" s="2">
        <v>-1.4545454545454559</v>
      </c>
      <c r="AZ6" s="2">
        <v>-1.8181818181818197</v>
      </c>
      <c r="BA6" s="2">
        <v>-1.9090909090909105</v>
      </c>
      <c r="BB6" s="2">
        <v>-1.7272727272727288</v>
      </c>
      <c r="BC6" s="2">
        <v>-2.0909090909090926</v>
      </c>
      <c r="BD6" s="2">
        <v>-1.9090909090909109</v>
      </c>
      <c r="BE6" s="2">
        <v>-2.1818181818181839</v>
      </c>
      <c r="BF6" s="2">
        <v>-1.8181818181818201</v>
      </c>
      <c r="BG6" s="2">
        <v>-1.8181818181818201</v>
      </c>
      <c r="BH6" s="2">
        <v>-1.3636363636363655</v>
      </c>
      <c r="BI6" s="2">
        <v>-1.9090909090909109</v>
      </c>
      <c r="BJ6" s="2">
        <v>-2.0000000000000018</v>
      </c>
      <c r="BK6" s="2">
        <v>-1.636363636363638</v>
      </c>
      <c r="BL6" s="2">
        <v>-2.0000000000000018</v>
      </c>
      <c r="BM6" s="2">
        <v>-2.2727272727272747</v>
      </c>
      <c r="BN6" s="2">
        <v>-2.1818181818181839</v>
      </c>
      <c r="BO6" s="2">
        <v>-2.0000000000000022</v>
      </c>
      <c r="BP6" s="2">
        <v>-1.9090909090909114</v>
      </c>
      <c r="BQ6" s="2">
        <v>-2.0000000000000022</v>
      </c>
      <c r="BR6" s="2">
        <v>-1.5454545454545476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154</v>
      </c>
      <c r="B7" s="2">
        <v>85</v>
      </c>
      <c r="C7" s="2">
        <v>66</v>
      </c>
      <c r="D7" s="2">
        <v>0</v>
      </c>
      <c r="E7" s="2">
        <v>0.71428571428571441</v>
      </c>
      <c r="F7" s="2">
        <v>1.7142857142857144</v>
      </c>
      <c r="G7" s="2">
        <v>2.285714285714286</v>
      </c>
      <c r="H7" s="2">
        <v>3.1428571428571432</v>
      </c>
      <c r="I7" s="2">
        <v>4</v>
      </c>
      <c r="J7" s="2">
        <v>4.7142857142857144</v>
      </c>
      <c r="K7" s="2">
        <v>4.8571428571428577</v>
      </c>
      <c r="L7" s="2">
        <v>6.4285714285714288</v>
      </c>
      <c r="M7" s="2">
        <v>6.7142857142857144</v>
      </c>
      <c r="N7" s="2">
        <v>7.4285714285714288</v>
      </c>
      <c r="O7" s="2">
        <v>8</v>
      </c>
      <c r="P7" s="2">
        <v>8.5714285714285712</v>
      </c>
      <c r="Q7" s="2">
        <v>9.2857142857142847</v>
      </c>
      <c r="R7" s="2">
        <v>10.285714285714285</v>
      </c>
      <c r="S7" s="2">
        <v>11</v>
      </c>
      <c r="T7" s="2">
        <v>11.857142857142858</v>
      </c>
      <c r="U7" s="2">
        <v>12.571428571428573</v>
      </c>
      <c r="V7" s="2">
        <v>13.857142857142858</v>
      </c>
      <c r="W7" s="2">
        <v>14.285714285714286</v>
      </c>
      <c r="X7" s="2">
        <v>14.857142857142858</v>
      </c>
      <c r="Y7" s="2">
        <v>16.142857142857142</v>
      </c>
      <c r="Z7" s="2">
        <v>16.857142857142858</v>
      </c>
      <c r="AA7" s="2">
        <v>17.857142857142858</v>
      </c>
      <c r="AB7" s="2">
        <v>18.571428571428573</v>
      </c>
      <c r="AC7" s="2">
        <v>19.428571428571431</v>
      </c>
      <c r="AD7" s="2">
        <v>19.714285714285715</v>
      </c>
      <c r="AE7" s="2">
        <v>20.714285714285715</v>
      </c>
      <c r="AF7" s="2">
        <v>20.714285714285715</v>
      </c>
      <c r="AG7" s="2">
        <v>20.571428571428573</v>
      </c>
      <c r="AH7" s="2">
        <v>21.142857142857146</v>
      </c>
      <c r="AI7" s="2">
        <v>22.285714285714288</v>
      </c>
      <c r="AJ7" s="2">
        <v>22.571428571428573</v>
      </c>
      <c r="AK7" s="2">
        <v>23.285714285714288</v>
      </c>
      <c r="AL7" s="2">
        <v>24.000000000000004</v>
      </c>
      <c r="AM7" s="2">
        <v>24.571428571428577</v>
      </c>
      <c r="AN7" s="2">
        <v>25.285714285714292</v>
      </c>
      <c r="AO7" s="2">
        <v>26.142857142857149</v>
      </c>
      <c r="AP7" s="2">
        <v>26.285714285714292</v>
      </c>
      <c r="AQ7" s="2">
        <v>27.571428571428577</v>
      </c>
      <c r="AR7" s="2">
        <v>28.714285714285719</v>
      </c>
      <c r="AS7" s="2">
        <v>29.285714285714292</v>
      </c>
      <c r="AT7" s="2">
        <v>29.857142857142865</v>
      </c>
      <c r="AU7" s="2">
        <v>30.714285714285722</v>
      </c>
      <c r="AV7" s="2">
        <v>31.428571428571438</v>
      </c>
      <c r="AW7" s="2">
        <v>31.714285714285722</v>
      </c>
      <c r="AX7" s="2">
        <v>32.428571428571438</v>
      </c>
      <c r="AY7" s="2">
        <v>32.000000000000007</v>
      </c>
      <c r="AZ7" s="2">
        <v>32.571428571428577</v>
      </c>
      <c r="BA7" s="2">
        <v>33.000000000000007</v>
      </c>
      <c r="BB7" s="2">
        <v>34.142857142857153</v>
      </c>
      <c r="BC7" s="2">
        <v>34.714285714285722</v>
      </c>
      <c r="BD7" s="2">
        <v>35.142857142857153</v>
      </c>
      <c r="BE7" s="2">
        <v>35.714285714285722</v>
      </c>
      <c r="BF7" s="2">
        <v>36.857142857142868</v>
      </c>
      <c r="BG7" s="2">
        <v>37.571428571428584</v>
      </c>
      <c r="BH7" s="2">
        <v>38.71428571428573</v>
      </c>
      <c r="BI7" s="2">
        <v>39.14285714285716</v>
      </c>
      <c r="BJ7" s="2">
        <v>39.89285714285716</v>
      </c>
      <c r="BK7" s="2">
        <v>40.89285714285716</v>
      </c>
      <c r="BL7" s="2">
        <v>41.39285714285716</v>
      </c>
      <c r="BM7" s="2">
        <v>41.39285714285716</v>
      </c>
      <c r="BN7" s="2">
        <v>41.64285714285716</v>
      </c>
      <c r="BO7" s="2">
        <v>42.14285714285716</v>
      </c>
      <c r="BP7" s="2">
        <v>42.64285714285716</v>
      </c>
      <c r="BQ7" s="2">
        <v>43.14285714285716</v>
      </c>
      <c r="BR7" s="2">
        <v>43.64285714285716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145</v>
      </c>
      <c r="B8" s="2">
        <v>70</v>
      </c>
      <c r="C8" s="2">
        <v>66</v>
      </c>
      <c r="D8" s="2">
        <v>0</v>
      </c>
      <c r="E8" s="2">
        <v>4.9999999999999822E-2</v>
      </c>
      <c r="F8" s="2">
        <v>0.14999999999999991</v>
      </c>
      <c r="G8" s="2">
        <v>0.14999999999999991</v>
      </c>
      <c r="H8" s="2">
        <v>0.19999999999999973</v>
      </c>
      <c r="I8" s="2">
        <v>0.19999999999999973</v>
      </c>
      <c r="J8" s="2">
        <v>0.29999999999999982</v>
      </c>
      <c r="K8" s="2">
        <v>9.9999999999999645E-2</v>
      </c>
      <c r="L8" s="2">
        <v>0.29999999999999982</v>
      </c>
      <c r="M8" s="2">
        <v>4.9999999999999822E-2</v>
      </c>
      <c r="N8" s="2">
        <v>9.9999999999999645E-2</v>
      </c>
      <c r="O8" s="2">
        <v>-0.10000000000000053</v>
      </c>
      <c r="P8" s="2">
        <v>-0.30000000000000071</v>
      </c>
      <c r="Q8" s="2">
        <v>-0.25000000000000089</v>
      </c>
      <c r="R8" s="2">
        <v>-5.0000000000000711E-2</v>
      </c>
      <c r="S8" s="2">
        <v>-0.1500000000000008</v>
      </c>
      <c r="T8" s="2">
        <v>0.3499999999999992</v>
      </c>
      <c r="U8" s="2">
        <v>0.54999999999999938</v>
      </c>
      <c r="V8" s="2">
        <v>1.0999999999999992</v>
      </c>
      <c r="W8" s="2">
        <v>1.0999999999999992</v>
      </c>
      <c r="X8" s="2">
        <v>0.94999999999999929</v>
      </c>
      <c r="Y8" s="2">
        <v>1.0499999999999994</v>
      </c>
      <c r="Z8" s="2">
        <v>0.79999999999999938</v>
      </c>
      <c r="AA8" s="2">
        <v>0.99999999999999956</v>
      </c>
      <c r="AB8" s="2">
        <v>0.99999999999999956</v>
      </c>
      <c r="AC8" s="2">
        <v>1.0499999999999994</v>
      </c>
      <c r="AD8" s="2">
        <v>0.94999999999999929</v>
      </c>
      <c r="AE8" s="2">
        <v>1.1999999999999993</v>
      </c>
      <c r="AF8" s="2">
        <v>1.0499999999999994</v>
      </c>
      <c r="AG8" s="2">
        <v>1.1499999999999995</v>
      </c>
      <c r="AH8" s="2">
        <v>0.99999999999999956</v>
      </c>
      <c r="AI8" s="2">
        <v>0.94999999999999973</v>
      </c>
      <c r="AJ8" s="2">
        <v>0.69999999999999973</v>
      </c>
      <c r="AK8" s="2">
        <v>0.69999999999999973</v>
      </c>
      <c r="AL8" s="2">
        <v>0.79999999999999982</v>
      </c>
      <c r="AM8" s="2">
        <v>1.0999999999999996</v>
      </c>
      <c r="AN8" s="2">
        <v>0.94999999999999973</v>
      </c>
      <c r="AO8" s="2">
        <v>1.4</v>
      </c>
      <c r="AP8" s="2">
        <v>1.1000000000000001</v>
      </c>
      <c r="AQ8" s="2">
        <v>0.80000000000000027</v>
      </c>
      <c r="AR8" s="2">
        <v>1.0500000000000003</v>
      </c>
      <c r="AS8" s="2">
        <v>0.85000000000000009</v>
      </c>
      <c r="AT8" s="2">
        <v>0.95000000000000018</v>
      </c>
      <c r="AU8" s="2">
        <v>0.95000000000000018</v>
      </c>
      <c r="AV8" s="2">
        <v>1</v>
      </c>
      <c r="AW8" s="2">
        <v>1.1499999999999999</v>
      </c>
      <c r="AX8" s="2">
        <v>1.5</v>
      </c>
      <c r="AY8" s="2">
        <v>1.5</v>
      </c>
      <c r="AZ8" s="2">
        <v>1.35</v>
      </c>
      <c r="BA8" s="2">
        <v>1.35</v>
      </c>
      <c r="BB8" s="2">
        <v>1.5500000000000003</v>
      </c>
      <c r="BC8" s="2">
        <v>1.2500000000000004</v>
      </c>
      <c r="BD8" s="2">
        <v>1.4500000000000006</v>
      </c>
      <c r="BE8" s="2">
        <v>1.3500000000000005</v>
      </c>
      <c r="BF8" s="2">
        <v>1.5500000000000007</v>
      </c>
      <c r="BG8" s="2">
        <v>1.4000000000000008</v>
      </c>
      <c r="BH8" s="2">
        <v>1.850000000000001</v>
      </c>
      <c r="BI8" s="2">
        <v>1.6500000000000008</v>
      </c>
      <c r="BJ8" s="2">
        <v>1.9000000000000008</v>
      </c>
      <c r="BK8" s="2">
        <v>2.100000000000001</v>
      </c>
      <c r="BL8" s="2">
        <v>1.9500000000000011</v>
      </c>
      <c r="BM8" s="2">
        <v>1.8000000000000012</v>
      </c>
      <c r="BN8" s="2">
        <v>1.7500000000000013</v>
      </c>
      <c r="BO8" s="2">
        <v>1.9500000000000015</v>
      </c>
      <c r="BP8" s="2">
        <v>2.2500000000000013</v>
      </c>
      <c r="BQ8" s="2">
        <v>2.2500000000000013</v>
      </c>
      <c r="BR8" s="2">
        <v>2.8000000000000012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157</v>
      </c>
      <c r="B9" s="2">
        <v>88</v>
      </c>
      <c r="C9" s="2">
        <v>66</v>
      </c>
      <c r="D9" s="2">
        <v>0</v>
      </c>
      <c r="E9" s="2">
        <v>0.71428571428571441</v>
      </c>
      <c r="F9" s="2">
        <v>1.7142857142857144</v>
      </c>
      <c r="G9" s="2">
        <v>2.285714285714286</v>
      </c>
      <c r="H9" s="2">
        <v>3.1428571428571432</v>
      </c>
      <c r="I9" s="2">
        <v>4</v>
      </c>
      <c r="J9" s="2">
        <v>4.7142857142857144</v>
      </c>
      <c r="K9" s="2">
        <v>4.8571428571428577</v>
      </c>
      <c r="L9" s="2">
        <v>6.4285714285714288</v>
      </c>
      <c r="M9" s="2">
        <v>6.7142857142857144</v>
      </c>
      <c r="N9" s="2">
        <v>7.4285714285714288</v>
      </c>
      <c r="O9" s="2">
        <v>8</v>
      </c>
      <c r="P9" s="2">
        <v>8.5714285714285712</v>
      </c>
      <c r="Q9" s="2">
        <v>9.2857142857142847</v>
      </c>
      <c r="R9" s="2">
        <v>10.285714285714285</v>
      </c>
      <c r="S9" s="2">
        <v>11</v>
      </c>
      <c r="T9" s="2">
        <v>11.857142857142858</v>
      </c>
      <c r="U9" s="2">
        <v>12.571428571428573</v>
      </c>
      <c r="V9" s="2">
        <v>13.857142857142858</v>
      </c>
      <c r="W9" s="2">
        <v>14.285714285714286</v>
      </c>
      <c r="X9" s="2">
        <v>14.857142857142858</v>
      </c>
      <c r="Y9" s="2">
        <v>16.142857142857142</v>
      </c>
      <c r="Z9" s="2">
        <v>16.857142857142858</v>
      </c>
      <c r="AA9" s="2">
        <v>17.857142857142858</v>
      </c>
      <c r="AB9" s="2">
        <v>18.571428571428573</v>
      </c>
      <c r="AC9" s="2">
        <v>19.428571428571431</v>
      </c>
      <c r="AD9" s="2">
        <v>19.714285714285715</v>
      </c>
      <c r="AE9" s="2">
        <v>20.714285714285715</v>
      </c>
      <c r="AF9" s="2">
        <v>20.714285714285715</v>
      </c>
      <c r="AG9" s="2">
        <v>20.571428571428573</v>
      </c>
      <c r="AH9" s="2">
        <v>21.142857142857146</v>
      </c>
      <c r="AI9" s="2">
        <v>22.285714285714288</v>
      </c>
      <c r="AJ9" s="2">
        <v>22.571428571428573</v>
      </c>
      <c r="AK9" s="2">
        <v>23.285714285714288</v>
      </c>
      <c r="AL9" s="2">
        <v>24.000000000000004</v>
      </c>
      <c r="AM9" s="2">
        <v>24.571428571428577</v>
      </c>
      <c r="AN9" s="2">
        <v>25.285714285714292</v>
      </c>
      <c r="AO9" s="2">
        <v>26.142857142857149</v>
      </c>
      <c r="AP9" s="2">
        <v>26.285714285714292</v>
      </c>
      <c r="AQ9" s="2">
        <v>27.571428571428577</v>
      </c>
      <c r="AR9" s="2">
        <v>28.714285714285719</v>
      </c>
      <c r="AS9" s="2">
        <v>29.285714285714292</v>
      </c>
      <c r="AT9" s="2">
        <v>29.857142857142865</v>
      </c>
      <c r="AU9" s="2">
        <v>30.714285714285722</v>
      </c>
      <c r="AV9" s="2">
        <v>31.428571428571438</v>
      </c>
      <c r="AW9" s="2">
        <v>31.714285714285722</v>
      </c>
      <c r="AX9" s="2">
        <v>32.428571428571438</v>
      </c>
      <c r="AY9" s="2">
        <v>32.000000000000007</v>
      </c>
      <c r="AZ9" s="2">
        <v>32.571428571428577</v>
      </c>
      <c r="BA9" s="2">
        <v>33.000000000000007</v>
      </c>
      <c r="BB9" s="2">
        <v>34.142857142857153</v>
      </c>
      <c r="BC9" s="2">
        <v>34.714285714285722</v>
      </c>
      <c r="BD9" s="2">
        <v>35.142857142857153</v>
      </c>
      <c r="BE9" s="2">
        <v>35.714285714285722</v>
      </c>
      <c r="BF9" s="2">
        <v>36.857142857142868</v>
      </c>
      <c r="BG9" s="2">
        <v>37.571428571428584</v>
      </c>
      <c r="BH9" s="2">
        <v>38.71428571428573</v>
      </c>
      <c r="BI9" s="2">
        <v>39.14285714285716</v>
      </c>
      <c r="BJ9" s="2">
        <v>39.89285714285716</v>
      </c>
      <c r="BK9" s="2">
        <v>40.89285714285716</v>
      </c>
      <c r="BL9" s="2">
        <v>41.39285714285716</v>
      </c>
      <c r="BM9" s="2">
        <v>41.39285714285716</v>
      </c>
      <c r="BN9" s="2">
        <v>41.64285714285716</v>
      </c>
      <c r="BO9" s="2">
        <v>42.14285714285716</v>
      </c>
      <c r="BP9" s="2">
        <v>42.64285714285716</v>
      </c>
      <c r="BQ9" s="2">
        <v>43.14285714285716</v>
      </c>
      <c r="BR9" s="2">
        <v>43.64285714285716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148</v>
      </c>
      <c r="B10" s="2">
        <v>73</v>
      </c>
      <c r="C10" s="2">
        <v>66</v>
      </c>
      <c r="D10" s="2">
        <v>0</v>
      </c>
      <c r="E10" s="2">
        <v>-3.3333333333333215E-2</v>
      </c>
      <c r="F10" s="2">
        <v>0.26666666666666661</v>
      </c>
      <c r="G10" s="2">
        <v>0.33333333333333348</v>
      </c>
      <c r="H10" s="2">
        <v>0.46666666666666679</v>
      </c>
      <c r="I10" s="2">
        <v>0.60000000000000009</v>
      </c>
      <c r="J10" s="2">
        <v>0.80000000000000027</v>
      </c>
      <c r="K10" s="2">
        <v>0.73333333333333339</v>
      </c>
      <c r="L10" s="2">
        <v>1.1666666666666665</v>
      </c>
      <c r="M10" s="2">
        <v>1</v>
      </c>
      <c r="N10" s="2">
        <v>1.1333333333333333</v>
      </c>
      <c r="O10" s="2">
        <v>1.0666666666666664</v>
      </c>
      <c r="P10" s="2">
        <v>1.0999999999999996</v>
      </c>
      <c r="Q10" s="2">
        <v>1.2333333333333329</v>
      </c>
      <c r="R10" s="2">
        <v>1.4333333333333331</v>
      </c>
      <c r="S10" s="2">
        <v>1.4333333333333331</v>
      </c>
      <c r="T10" s="2">
        <v>1.9</v>
      </c>
      <c r="U10" s="2">
        <v>2.0666666666666669</v>
      </c>
      <c r="V10" s="2">
        <v>2.7666666666666671</v>
      </c>
      <c r="W10" s="2">
        <v>2.8000000000000003</v>
      </c>
      <c r="X10" s="2">
        <v>2.5666666666666669</v>
      </c>
      <c r="Y10" s="2">
        <v>2.8666666666666667</v>
      </c>
      <c r="Z10" s="2">
        <v>2.7666666666666666</v>
      </c>
      <c r="AA10" s="2">
        <v>3.1666666666666665</v>
      </c>
      <c r="AB10" s="2">
        <v>3.333333333333333</v>
      </c>
      <c r="AC10" s="2">
        <v>3.5666666666666664</v>
      </c>
      <c r="AD10" s="2">
        <v>3.5333333333333332</v>
      </c>
      <c r="AE10" s="2">
        <v>4</v>
      </c>
      <c r="AF10" s="2">
        <v>3.8333333333333335</v>
      </c>
      <c r="AG10" s="2">
        <v>3.9666666666666668</v>
      </c>
      <c r="AH10" s="2">
        <v>4</v>
      </c>
      <c r="AI10" s="2">
        <v>4.2333333333333334</v>
      </c>
      <c r="AJ10" s="2">
        <v>4.0999999999999996</v>
      </c>
      <c r="AK10" s="2">
        <v>4.3</v>
      </c>
      <c r="AL10" s="2">
        <v>4.4333333333333336</v>
      </c>
      <c r="AM10" s="2">
        <v>4.9000000000000004</v>
      </c>
      <c r="AN10" s="2">
        <v>4.9000000000000004</v>
      </c>
      <c r="AO10" s="2">
        <v>5.4666666666666668</v>
      </c>
      <c r="AP10" s="2">
        <v>5.2</v>
      </c>
      <c r="AQ10" s="2">
        <v>5.0999999999999996</v>
      </c>
      <c r="AR10" s="2">
        <v>5.3999999999999995</v>
      </c>
      <c r="AS10" s="2">
        <v>5.2333333333333325</v>
      </c>
      <c r="AT10" s="2">
        <v>5.2999999999999989</v>
      </c>
      <c r="AU10" s="2">
        <v>5.3333333333333321</v>
      </c>
      <c r="AV10" s="2">
        <v>5.466666666666665</v>
      </c>
      <c r="AW10" s="2">
        <v>5.5333333333333314</v>
      </c>
      <c r="AX10" s="2">
        <v>5.9999999999999982</v>
      </c>
      <c r="AY10" s="2">
        <v>6.0666666666666647</v>
      </c>
      <c r="AZ10" s="2">
        <v>6.0999999999999979</v>
      </c>
      <c r="BA10" s="2">
        <v>6.1666666666666643</v>
      </c>
      <c r="BB10" s="2">
        <v>6.4333333333333309</v>
      </c>
      <c r="BC10" s="2">
        <v>6.1999999999999975</v>
      </c>
      <c r="BD10" s="2">
        <v>6.6999999999999975</v>
      </c>
      <c r="BE10" s="2">
        <v>6.6333333333333311</v>
      </c>
      <c r="BF10" s="2">
        <v>6.8333333333333313</v>
      </c>
      <c r="BG10" s="2">
        <v>6.6666666666666643</v>
      </c>
      <c r="BH10" s="2">
        <v>7.0999999999999979</v>
      </c>
      <c r="BI10" s="2">
        <v>6.9333333333333318</v>
      </c>
      <c r="BJ10" s="2">
        <v>7.2666666666666657</v>
      </c>
      <c r="BK10" s="2">
        <v>7.6</v>
      </c>
      <c r="BL10" s="2">
        <v>7.4666666666666668</v>
      </c>
      <c r="BM10" s="2">
        <v>7.3666666666666671</v>
      </c>
      <c r="BN10" s="2">
        <v>7.4333333333333336</v>
      </c>
      <c r="BO10" s="2">
        <v>7.7333333333333334</v>
      </c>
      <c r="BP10" s="2">
        <v>8.2333333333333343</v>
      </c>
      <c r="BQ10" s="2">
        <v>8.2000000000000011</v>
      </c>
      <c r="BR10" s="2">
        <v>8.6666666666666679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78</v>
      </c>
      <c r="B11" s="2">
        <v>79</v>
      </c>
      <c r="C11" s="2">
        <v>66</v>
      </c>
      <c r="D11" s="2">
        <v>0</v>
      </c>
      <c r="E11" s="2">
        <v>0.20000000000000018</v>
      </c>
      <c r="F11" s="2">
        <v>1</v>
      </c>
      <c r="G11" s="2">
        <v>1.4</v>
      </c>
      <c r="H11" s="2">
        <v>2.1999999999999997</v>
      </c>
      <c r="I11" s="2">
        <v>2.5999999999999996</v>
      </c>
      <c r="J11" s="2">
        <v>2.9999999999999996</v>
      </c>
      <c r="K11" s="2">
        <v>2.7999999999999994</v>
      </c>
      <c r="L11" s="2">
        <v>3.7999999999999994</v>
      </c>
      <c r="M11" s="2">
        <v>3.7999999999999994</v>
      </c>
      <c r="N11" s="2">
        <v>3.7999999999999994</v>
      </c>
      <c r="O11" s="2">
        <v>4.1999999999999993</v>
      </c>
      <c r="P11" s="2">
        <v>4.3999999999999995</v>
      </c>
      <c r="Q11" s="2">
        <v>5</v>
      </c>
      <c r="R11" s="2">
        <v>5.8</v>
      </c>
      <c r="S11" s="2">
        <v>6.1999999999999993</v>
      </c>
      <c r="T11" s="2">
        <v>6.3999999999999995</v>
      </c>
      <c r="U11" s="2">
        <v>6.9999999999999991</v>
      </c>
      <c r="V11" s="2">
        <v>8.1999999999999993</v>
      </c>
      <c r="W11" s="2">
        <v>8.1999999999999993</v>
      </c>
      <c r="X11" s="2">
        <v>8.1999999999999993</v>
      </c>
      <c r="Y11" s="2">
        <v>9</v>
      </c>
      <c r="Z11" s="2">
        <v>9.4</v>
      </c>
      <c r="AA11" s="2">
        <v>10.199999999999999</v>
      </c>
      <c r="AB11" s="2">
        <v>10.399999999999999</v>
      </c>
      <c r="AC11" s="2">
        <v>10.999999999999998</v>
      </c>
      <c r="AD11" s="2">
        <v>11.2</v>
      </c>
      <c r="AE11" s="2">
        <v>11.799999999999999</v>
      </c>
      <c r="AF11" s="2">
        <v>11.599999999999998</v>
      </c>
      <c r="AG11" s="2">
        <v>11.199999999999998</v>
      </c>
      <c r="AH11" s="2">
        <v>11.399999999999999</v>
      </c>
      <c r="AI11" s="2">
        <v>12.399999999999999</v>
      </c>
      <c r="AJ11" s="2">
        <v>12.2</v>
      </c>
      <c r="AK11" s="2">
        <v>12.799999999999999</v>
      </c>
      <c r="AL11" s="2">
        <v>13.399999999999999</v>
      </c>
      <c r="AM11" s="2">
        <v>13.599999999999998</v>
      </c>
      <c r="AN11" s="2">
        <v>13.799999999999997</v>
      </c>
      <c r="AO11" s="2">
        <v>14.399999999999997</v>
      </c>
      <c r="AP11" s="2">
        <v>14.199999999999996</v>
      </c>
      <c r="AQ11" s="2">
        <v>15.399999999999995</v>
      </c>
      <c r="AR11" s="2">
        <v>16.199999999999996</v>
      </c>
      <c r="AS11" s="2">
        <v>16.399999999999995</v>
      </c>
      <c r="AT11" s="2">
        <v>16.599999999999994</v>
      </c>
      <c r="AU11" s="2">
        <v>17.399999999999995</v>
      </c>
      <c r="AV11" s="2">
        <v>17.999999999999996</v>
      </c>
      <c r="AW11" s="2">
        <v>17.999999999999996</v>
      </c>
      <c r="AX11" s="2">
        <v>18.799999999999997</v>
      </c>
      <c r="AY11" s="2">
        <v>17.799999999999997</v>
      </c>
      <c r="AZ11" s="2">
        <v>18.199999999999996</v>
      </c>
      <c r="BA11" s="2">
        <v>18.199999999999996</v>
      </c>
      <c r="BB11" s="2">
        <v>19.399999999999995</v>
      </c>
      <c r="BC11" s="2">
        <v>19.799999999999994</v>
      </c>
      <c r="BD11" s="2">
        <v>19.999999999999993</v>
      </c>
      <c r="BE11" s="2">
        <v>20.399999999999991</v>
      </c>
      <c r="BF11" s="2">
        <v>21.199999999999992</v>
      </c>
      <c r="BG11" s="2">
        <v>21.599999999999994</v>
      </c>
      <c r="BH11" s="2">
        <v>22.799999999999994</v>
      </c>
      <c r="BI11" s="2">
        <v>22.999999999999993</v>
      </c>
      <c r="BJ11" s="2">
        <v>23.749999999999993</v>
      </c>
      <c r="BK11" s="2">
        <v>24.749999999999993</v>
      </c>
      <c r="BL11" s="2">
        <v>25.249999999999993</v>
      </c>
      <c r="BM11" s="2">
        <v>25.249999999999993</v>
      </c>
      <c r="BN11" s="2">
        <v>25.499999999999993</v>
      </c>
      <c r="BO11" s="2">
        <v>25.999999999999993</v>
      </c>
      <c r="BP11" s="2">
        <v>26.499999999999993</v>
      </c>
      <c r="BQ11" s="2">
        <v>26.999999999999993</v>
      </c>
      <c r="BR11" s="2">
        <v>27.499999999999993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75</v>
      </c>
      <c r="B12" s="2">
        <v>64</v>
      </c>
      <c r="C12" s="2">
        <v>66</v>
      </c>
      <c r="D12" s="2">
        <v>0</v>
      </c>
      <c r="E12" s="2">
        <v>0.16666666666666652</v>
      </c>
      <c r="F12" s="2">
        <v>0</v>
      </c>
      <c r="G12" s="2">
        <v>0</v>
      </c>
      <c r="H12" s="2">
        <v>-0.16666666666666652</v>
      </c>
      <c r="I12" s="2">
        <v>0</v>
      </c>
      <c r="J12" s="2">
        <v>0.16666666666666652</v>
      </c>
      <c r="K12" s="2">
        <v>-0.33333333333333348</v>
      </c>
      <c r="L12" s="2">
        <v>0</v>
      </c>
      <c r="M12" s="2">
        <v>-0.66666666666666652</v>
      </c>
      <c r="N12" s="2">
        <v>-1</v>
      </c>
      <c r="O12" s="2">
        <v>-1.3333333333333335</v>
      </c>
      <c r="P12" s="2">
        <v>-1.5</v>
      </c>
      <c r="Q12" s="2">
        <v>-1.3333333333333335</v>
      </c>
      <c r="R12" s="2">
        <v>-1.5</v>
      </c>
      <c r="S12" s="2">
        <v>-1.8333333333333335</v>
      </c>
      <c r="T12" s="2">
        <v>-1.5</v>
      </c>
      <c r="U12" s="2">
        <v>-1</v>
      </c>
      <c r="V12" s="2">
        <v>-0.5</v>
      </c>
      <c r="W12" s="2">
        <v>-0.5</v>
      </c>
      <c r="X12" s="2">
        <v>-1</v>
      </c>
      <c r="Y12" s="2">
        <v>-1.3333333333333335</v>
      </c>
      <c r="Z12" s="2">
        <v>-1.5</v>
      </c>
      <c r="AA12" s="2">
        <v>-1.5</v>
      </c>
      <c r="AB12" s="2">
        <v>-1.6666666666666665</v>
      </c>
      <c r="AC12" s="2">
        <v>-1.6666666666666665</v>
      </c>
      <c r="AD12" s="2">
        <v>-1.6666666666666665</v>
      </c>
      <c r="AE12" s="2">
        <v>-1.333333333333333</v>
      </c>
      <c r="AF12" s="2">
        <v>-1.333333333333333</v>
      </c>
      <c r="AG12" s="2">
        <v>-1.333333333333333</v>
      </c>
      <c r="AH12" s="2">
        <v>-1.4999999999999996</v>
      </c>
      <c r="AI12" s="2">
        <v>-1.4999999999999996</v>
      </c>
      <c r="AJ12" s="2">
        <v>-1.833333333333333</v>
      </c>
      <c r="AK12" s="2">
        <v>-1.833333333333333</v>
      </c>
      <c r="AL12" s="2">
        <v>-1.9999999999999996</v>
      </c>
      <c r="AM12" s="2">
        <v>-1.6666666666666661</v>
      </c>
      <c r="AN12" s="2">
        <v>-1.8333333333333326</v>
      </c>
      <c r="AO12" s="2">
        <v>-1.4999999999999991</v>
      </c>
      <c r="AP12" s="2">
        <v>-1.9999999999999991</v>
      </c>
      <c r="AQ12" s="2">
        <v>-2.4999999999999991</v>
      </c>
      <c r="AR12" s="2">
        <v>-2.3333333333333326</v>
      </c>
      <c r="AS12" s="2">
        <v>-2.3333333333333326</v>
      </c>
      <c r="AT12" s="2">
        <v>-2.1666666666666661</v>
      </c>
      <c r="AU12" s="2">
        <v>-2.1666666666666661</v>
      </c>
      <c r="AV12" s="2">
        <v>-2.4999999999999996</v>
      </c>
      <c r="AW12" s="2">
        <v>-2.4999999999999996</v>
      </c>
      <c r="AX12" s="2">
        <v>-2.1666666666666661</v>
      </c>
      <c r="AY12" s="2">
        <v>-2.4999999999999996</v>
      </c>
      <c r="AZ12" s="2">
        <v>-2.9999999999999996</v>
      </c>
      <c r="BA12" s="2">
        <v>-3.1666666666666661</v>
      </c>
      <c r="BB12" s="2">
        <v>-3.4999999999999996</v>
      </c>
      <c r="BC12" s="2">
        <v>-3.9999999999999996</v>
      </c>
      <c r="BD12" s="2">
        <v>-3.4999999999999996</v>
      </c>
      <c r="BE12" s="2">
        <v>-3.6666666666666661</v>
      </c>
      <c r="BF12" s="2">
        <v>-3.3333333333333326</v>
      </c>
      <c r="BG12" s="2">
        <v>-2.8333333333333326</v>
      </c>
      <c r="BH12" s="2">
        <v>-2.4999999999999991</v>
      </c>
      <c r="BI12" s="2">
        <v>-3.3333333333333326</v>
      </c>
      <c r="BJ12" s="2">
        <v>-3.9999999999999991</v>
      </c>
      <c r="BK12" s="2">
        <v>-3.8333333333333326</v>
      </c>
      <c r="BL12" s="2">
        <v>-4.3333333333333321</v>
      </c>
      <c r="BM12" s="2">
        <v>-4.6666666666666661</v>
      </c>
      <c r="BN12" s="2">
        <v>-4.3333333333333321</v>
      </c>
      <c r="BO12" s="2">
        <v>-4.1666666666666652</v>
      </c>
      <c r="BP12" s="2">
        <v>-3.9999999999999987</v>
      </c>
      <c r="BQ12" s="2">
        <v>-3.9999999999999987</v>
      </c>
      <c r="BR12" s="2">
        <v>-3.3333333333333321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196</v>
      </c>
      <c r="B13" s="2">
        <v>76</v>
      </c>
      <c r="C13" s="2">
        <v>66</v>
      </c>
      <c r="D13" s="2">
        <v>0</v>
      </c>
      <c r="E13" s="2">
        <v>0</v>
      </c>
      <c r="F13" s="2">
        <v>1</v>
      </c>
      <c r="G13" s="2">
        <v>1</v>
      </c>
      <c r="H13" s="2">
        <v>2</v>
      </c>
      <c r="I13" s="2">
        <v>3</v>
      </c>
      <c r="J13" s="2">
        <v>3</v>
      </c>
      <c r="K13" s="2">
        <v>3</v>
      </c>
      <c r="L13" s="2">
        <v>4</v>
      </c>
      <c r="M13" s="2">
        <v>3</v>
      </c>
      <c r="N13" s="2">
        <v>2</v>
      </c>
      <c r="O13" s="2">
        <v>2</v>
      </c>
      <c r="P13" s="2">
        <v>2</v>
      </c>
      <c r="Q13" s="2">
        <v>3</v>
      </c>
      <c r="R13" s="2">
        <v>3</v>
      </c>
      <c r="S13" s="2">
        <v>4</v>
      </c>
      <c r="T13" s="2">
        <v>4</v>
      </c>
      <c r="U13" s="2">
        <v>3</v>
      </c>
      <c r="V13" s="2">
        <v>4</v>
      </c>
      <c r="W13" s="2">
        <v>4</v>
      </c>
      <c r="X13" s="2">
        <v>4</v>
      </c>
      <c r="Y13" s="2">
        <v>4</v>
      </c>
      <c r="Z13" s="2">
        <v>4</v>
      </c>
      <c r="AA13" s="2">
        <v>5</v>
      </c>
      <c r="AB13" s="2">
        <v>5</v>
      </c>
      <c r="AC13" s="2">
        <v>5</v>
      </c>
      <c r="AD13" s="2">
        <v>5</v>
      </c>
      <c r="AE13" s="2">
        <v>5</v>
      </c>
      <c r="AF13" s="2">
        <v>4</v>
      </c>
      <c r="AG13" s="2">
        <v>5</v>
      </c>
      <c r="AH13" s="2">
        <v>5</v>
      </c>
      <c r="AI13" s="2">
        <v>5</v>
      </c>
      <c r="AJ13" s="2">
        <v>5</v>
      </c>
      <c r="AK13" s="2">
        <v>6</v>
      </c>
      <c r="AL13" s="2">
        <v>6</v>
      </c>
      <c r="AM13" s="2">
        <v>6</v>
      </c>
      <c r="AN13" s="2">
        <v>5</v>
      </c>
      <c r="AO13" s="2">
        <v>5</v>
      </c>
      <c r="AP13" s="2">
        <v>4</v>
      </c>
      <c r="AQ13" s="2">
        <v>5</v>
      </c>
      <c r="AR13" s="2">
        <v>5</v>
      </c>
      <c r="AS13" s="2">
        <v>5</v>
      </c>
      <c r="AT13" s="2">
        <v>4</v>
      </c>
      <c r="AU13" s="2">
        <v>4</v>
      </c>
      <c r="AV13" s="2">
        <v>3</v>
      </c>
      <c r="AW13" s="2">
        <v>3</v>
      </c>
      <c r="AX13" s="2">
        <v>3</v>
      </c>
      <c r="AY13" s="2">
        <v>2</v>
      </c>
      <c r="AZ13" s="2">
        <v>2</v>
      </c>
      <c r="BA13" s="2">
        <v>2</v>
      </c>
      <c r="BB13" s="2">
        <v>3</v>
      </c>
      <c r="BC13" s="2">
        <v>4</v>
      </c>
      <c r="BD13" s="2">
        <v>4</v>
      </c>
      <c r="BE13" s="2">
        <v>4</v>
      </c>
      <c r="BF13" s="2">
        <v>5</v>
      </c>
      <c r="BG13" s="2">
        <v>5</v>
      </c>
      <c r="BH13" s="2">
        <v>6</v>
      </c>
      <c r="BI13" s="2">
        <v>6</v>
      </c>
      <c r="BJ13" s="2">
        <v>7</v>
      </c>
      <c r="BK13" s="2">
        <v>7</v>
      </c>
      <c r="BL13" s="2">
        <v>7</v>
      </c>
      <c r="BM13" s="2">
        <v>7</v>
      </c>
      <c r="BN13" s="2">
        <v>7</v>
      </c>
      <c r="BO13" s="2">
        <v>7</v>
      </c>
      <c r="BP13" s="2">
        <v>7</v>
      </c>
      <c r="BQ13" s="2">
        <v>8</v>
      </c>
      <c r="BR13" s="2">
        <v>8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195</v>
      </c>
      <c r="B14" s="2">
        <v>61</v>
      </c>
      <c r="C14" s="2">
        <v>66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1</v>
      </c>
      <c r="M14" s="2">
        <v>2</v>
      </c>
      <c r="N14" s="2">
        <v>2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2</v>
      </c>
      <c r="V14" s="2">
        <v>2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3</v>
      </c>
      <c r="AC14" s="2">
        <v>3</v>
      </c>
      <c r="AD14" s="2">
        <v>2</v>
      </c>
      <c r="AE14" s="2">
        <v>2</v>
      </c>
      <c r="AF14" s="2">
        <v>2</v>
      </c>
      <c r="AG14" s="2">
        <v>2</v>
      </c>
      <c r="AH14" s="2">
        <v>2</v>
      </c>
      <c r="AI14" s="2">
        <v>1</v>
      </c>
      <c r="AJ14" s="2">
        <v>1</v>
      </c>
      <c r="AK14" s="2">
        <v>2</v>
      </c>
      <c r="AL14" s="2">
        <v>1</v>
      </c>
      <c r="AM14" s="2">
        <v>1</v>
      </c>
      <c r="AN14" s="2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1</v>
      </c>
      <c r="AV14" s="2">
        <v>1</v>
      </c>
      <c r="AW14" s="2">
        <v>1</v>
      </c>
      <c r="AX14" s="2">
        <v>0</v>
      </c>
      <c r="AY14" s="2">
        <v>-1</v>
      </c>
      <c r="AZ14" s="2">
        <v>-2</v>
      </c>
      <c r="BA14" s="2">
        <v>-2</v>
      </c>
      <c r="BB14" s="2">
        <v>-3</v>
      </c>
      <c r="BC14" s="2">
        <v>-4</v>
      </c>
      <c r="BD14" s="2">
        <v>-4</v>
      </c>
      <c r="BE14" s="2">
        <v>-4</v>
      </c>
      <c r="BF14" s="2">
        <v>-4</v>
      </c>
      <c r="BG14" s="2">
        <v>-5</v>
      </c>
      <c r="BH14" s="2">
        <v>-3</v>
      </c>
      <c r="BI14" s="2">
        <v>-4</v>
      </c>
      <c r="BJ14" s="2">
        <v>-5</v>
      </c>
      <c r="BK14" s="2">
        <v>-4</v>
      </c>
      <c r="BL14" s="2">
        <v>-5</v>
      </c>
      <c r="BM14" s="2">
        <v>-6</v>
      </c>
      <c r="BN14" s="2">
        <v>-6</v>
      </c>
      <c r="BO14" s="2">
        <v>-6</v>
      </c>
      <c r="BP14" s="2">
        <v>-6</v>
      </c>
      <c r="BQ14" s="2">
        <v>-6</v>
      </c>
      <c r="BR14" s="2">
        <v>-5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5</v>
      </c>
      <c r="B15" s="2">
        <v>91</v>
      </c>
      <c r="C15">
        <v>66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1</v>
      </c>
      <c r="M15" s="2">
        <v>2</v>
      </c>
      <c r="N15" s="2">
        <v>2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2</v>
      </c>
      <c r="V15" s="2">
        <v>2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  <c r="AB15" s="2">
        <v>3</v>
      </c>
      <c r="AC15" s="2">
        <v>3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1</v>
      </c>
      <c r="AJ15" s="2">
        <v>1</v>
      </c>
      <c r="AK15" s="2">
        <v>2</v>
      </c>
      <c r="AL15" s="2">
        <v>1</v>
      </c>
      <c r="AM15" s="2">
        <v>1</v>
      </c>
      <c r="AN15" s="2">
        <v>1</v>
      </c>
      <c r="AO15" s="2">
        <v>1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1</v>
      </c>
      <c r="AV15" s="2">
        <v>1</v>
      </c>
      <c r="AW15" s="2">
        <v>1</v>
      </c>
      <c r="AX15" s="2">
        <v>0</v>
      </c>
      <c r="AY15" s="2">
        <v>-1</v>
      </c>
      <c r="AZ15" s="2">
        <v>-2</v>
      </c>
      <c r="BA15" s="2">
        <v>-2</v>
      </c>
      <c r="BB15" s="2">
        <v>-3</v>
      </c>
      <c r="BC15" s="2">
        <v>-4</v>
      </c>
      <c r="BD15" s="2">
        <v>-4</v>
      </c>
      <c r="BE15" s="2">
        <v>-4</v>
      </c>
      <c r="BF15" s="2">
        <v>-4</v>
      </c>
      <c r="BG15" s="2">
        <v>-5</v>
      </c>
      <c r="BH15" s="2">
        <v>-3</v>
      </c>
      <c r="BI15" s="2">
        <v>-4</v>
      </c>
      <c r="BJ15" s="2">
        <v>-5</v>
      </c>
      <c r="BK15" s="2">
        <v>-4</v>
      </c>
      <c r="BL15" s="2">
        <v>-5</v>
      </c>
      <c r="BM15" s="2">
        <v>-6</v>
      </c>
      <c r="BN15" s="2">
        <v>-6</v>
      </c>
      <c r="BO15" s="2">
        <v>-6</v>
      </c>
      <c r="BP15" s="2">
        <v>-6</v>
      </c>
      <c r="BQ15" s="2">
        <v>-6</v>
      </c>
      <c r="BR15" s="2">
        <v>-5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543</v>
      </c>
      <c r="B16" s="2">
        <v>92</v>
      </c>
      <c r="C16" s="2">
        <v>66</v>
      </c>
      <c r="D16" s="2">
        <v>0</v>
      </c>
      <c r="E16" s="2">
        <v>0</v>
      </c>
      <c r="F16" s="2">
        <v>0</v>
      </c>
      <c r="G16" s="2">
        <v>0</v>
      </c>
      <c r="H16" s="2">
        <v>-1</v>
      </c>
      <c r="I16" s="2">
        <v>-1</v>
      </c>
      <c r="J16" s="2">
        <v>0</v>
      </c>
      <c r="K16" s="2">
        <v>-1</v>
      </c>
      <c r="L16" s="2">
        <v>0</v>
      </c>
      <c r="M16" s="2">
        <v>-1</v>
      </c>
      <c r="N16" s="2">
        <v>-1</v>
      </c>
      <c r="O16" s="2">
        <v>-1</v>
      </c>
      <c r="P16" s="2">
        <v>-1</v>
      </c>
      <c r="Q16" s="2">
        <v>-1</v>
      </c>
      <c r="R16" s="2">
        <v>-2</v>
      </c>
      <c r="S16" s="2">
        <v>-2</v>
      </c>
      <c r="T16" s="2">
        <v>-2</v>
      </c>
      <c r="U16" s="2">
        <v>-2</v>
      </c>
      <c r="V16" s="2">
        <v>-1</v>
      </c>
      <c r="W16" s="2">
        <v>-2</v>
      </c>
      <c r="X16" s="2">
        <v>-3</v>
      </c>
      <c r="Y16" s="2">
        <v>-4</v>
      </c>
      <c r="Z16" s="2">
        <v>-4</v>
      </c>
      <c r="AA16" s="2">
        <v>-4</v>
      </c>
      <c r="AB16" s="2">
        <v>-4</v>
      </c>
      <c r="AC16" s="2">
        <v>-4</v>
      </c>
      <c r="AD16" s="2">
        <v>-4</v>
      </c>
      <c r="AE16" s="2">
        <v>-3</v>
      </c>
      <c r="AF16" s="2">
        <v>-3</v>
      </c>
      <c r="AG16" s="2">
        <v>-3</v>
      </c>
      <c r="AH16" s="2">
        <v>-4</v>
      </c>
      <c r="AI16" s="2">
        <v>-4</v>
      </c>
      <c r="AJ16" s="2">
        <v>-4</v>
      </c>
      <c r="AK16" s="2">
        <v>-4</v>
      </c>
      <c r="AL16" s="2">
        <v>-4</v>
      </c>
      <c r="AM16" s="2">
        <v>-3</v>
      </c>
      <c r="AN16" s="2">
        <v>-4</v>
      </c>
      <c r="AO16" s="2">
        <v>-3</v>
      </c>
      <c r="AP16" s="2">
        <v>-3</v>
      </c>
      <c r="AQ16" s="2">
        <v>-4</v>
      </c>
      <c r="AR16" s="2">
        <v>-4</v>
      </c>
      <c r="AS16" s="2">
        <v>-3</v>
      </c>
      <c r="AT16" s="2">
        <v>-3</v>
      </c>
      <c r="AU16" s="2">
        <v>-3</v>
      </c>
      <c r="AV16" s="2">
        <v>-3</v>
      </c>
      <c r="AW16" s="2">
        <v>-3</v>
      </c>
      <c r="AX16" s="2">
        <v>-4</v>
      </c>
      <c r="AY16" s="2">
        <v>-4</v>
      </c>
      <c r="AZ16" s="2">
        <v>-5</v>
      </c>
      <c r="BA16" s="2">
        <v>-6</v>
      </c>
      <c r="BB16" s="2">
        <v>-6</v>
      </c>
      <c r="BC16" s="2">
        <v>-7</v>
      </c>
      <c r="BD16" s="2">
        <v>-6</v>
      </c>
      <c r="BE16" s="2">
        <v>-5</v>
      </c>
      <c r="BF16" s="2">
        <v>-5</v>
      </c>
      <c r="BG16" s="2">
        <v>-5</v>
      </c>
      <c r="BH16" s="2">
        <v>-5</v>
      </c>
      <c r="BI16" s="2">
        <v>-6</v>
      </c>
      <c r="BJ16" s="2">
        <v>-6</v>
      </c>
      <c r="BK16" s="2">
        <v>-7</v>
      </c>
      <c r="BL16" s="2">
        <v>-7</v>
      </c>
      <c r="BM16" s="2">
        <v>-7</v>
      </c>
      <c r="BN16" s="2">
        <v>-6</v>
      </c>
      <c r="BO16" s="2">
        <v>-5</v>
      </c>
      <c r="BP16" s="2">
        <v>-4</v>
      </c>
      <c r="BQ16" s="2">
        <v>-4</v>
      </c>
      <c r="BR16" s="2">
        <v>-4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203</v>
      </c>
      <c r="B17" s="2">
        <v>93</v>
      </c>
      <c r="C17" s="2">
        <v>66</v>
      </c>
      <c r="D17" s="2">
        <v>0</v>
      </c>
      <c r="E17" s="2">
        <v>0</v>
      </c>
      <c r="F17" s="2">
        <v>-1</v>
      </c>
      <c r="G17" s="2">
        <v>-1</v>
      </c>
      <c r="H17" s="2">
        <v>0</v>
      </c>
      <c r="I17" s="2">
        <v>1</v>
      </c>
      <c r="J17" s="2">
        <v>2</v>
      </c>
      <c r="K17" s="2">
        <v>2</v>
      </c>
      <c r="L17" s="2">
        <v>3</v>
      </c>
      <c r="M17" s="2">
        <v>2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3</v>
      </c>
      <c r="V17" s="2">
        <v>3</v>
      </c>
      <c r="W17" s="2">
        <v>2</v>
      </c>
      <c r="X17" s="2">
        <v>2</v>
      </c>
      <c r="Y17" s="2">
        <v>1</v>
      </c>
      <c r="Z17" s="2">
        <v>1</v>
      </c>
      <c r="AA17" s="2">
        <v>0</v>
      </c>
      <c r="AB17" s="2">
        <v>0</v>
      </c>
      <c r="AC17" s="2">
        <v>0</v>
      </c>
      <c r="AD17" s="2">
        <v>1</v>
      </c>
      <c r="AE17" s="2">
        <v>0</v>
      </c>
      <c r="AF17" s="2">
        <v>-1</v>
      </c>
      <c r="AG17" s="2">
        <v>-1</v>
      </c>
      <c r="AH17" s="2">
        <v>0</v>
      </c>
      <c r="AI17" s="2">
        <v>0</v>
      </c>
      <c r="AJ17" s="2">
        <v>-1</v>
      </c>
      <c r="AK17" s="2">
        <v>-2</v>
      </c>
      <c r="AL17" s="2">
        <v>-2</v>
      </c>
      <c r="AM17" s="2">
        <v>-1</v>
      </c>
      <c r="AN17" s="2">
        <v>-2</v>
      </c>
      <c r="AO17" s="2">
        <v>-2</v>
      </c>
      <c r="AP17" s="2">
        <v>-3</v>
      </c>
      <c r="AQ17" s="2">
        <v>-3</v>
      </c>
      <c r="AR17" s="2">
        <v>-4</v>
      </c>
      <c r="AS17" s="2">
        <v>-5</v>
      </c>
      <c r="AT17" s="2">
        <v>-5</v>
      </c>
      <c r="AU17" s="2">
        <v>-5</v>
      </c>
      <c r="AV17" s="2">
        <v>-5</v>
      </c>
      <c r="AW17" s="2">
        <v>-5</v>
      </c>
      <c r="AX17" s="2">
        <v>-5</v>
      </c>
      <c r="AY17" s="2">
        <v>-6</v>
      </c>
      <c r="AZ17" s="2">
        <v>-6</v>
      </c>
      <c r="BA17" s="2">
        <v>-6</v>
      </c>
      <c r="BB17" s="2">
        <v>-7</v>
      </c>
      <c r="BC17" s="2">
        <v>-7</v>
      </c>
      <c r="BD17" s="2">
        <v>-7</v>
      </c>
      <c r="BE17" s="2">
        <v>-7</v>
      </c>
      <c r="BF17" s="2">
        <v>-7</v>
      </c>
      <c r="BG17" s="2">
        <v>-3</v>
      </c>
      <c r="BH17" s="2">
        <v>-3</v>
      </c>
      <c r="BI17" s="2">
        <v>-4</v>
      </c>
      <c r="BJ17" s="2">
        <v>-4</v>
      </c>
      <c r="BK17" s="2">
        <v>-4</v>
      </c>
      <c r="BL17" s="2">
        <v>-4</v>
      </c>
      <c r="BM17" s="2">
        <v>-4</v>
      </c>
      <c r="BN17" s="2">
        <v>-4</v>
      </c>
      <c r="BO17" s="2">
        <v>-4</v>
      </c>
      <c r="BP17" s="2">
        <v>-5</v>
      </c>
      <c r="BQ17" s="2">
        <v>-5</v>
      </c>
      <c r="BR17" s="2">
        <v>-4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2</v>
      </c>
      <c r="B18" s="2">
        <v>94</v>
      </c>
      <c r="C18" s="2">
        <v>66</v>
      </c>
      <c r="D18" s="2">
        <v>0</v>
      </c>
      <c r="E18" s="2">
        <v>0</v>
      </c>
      <c r="F18" s="2">
        <v>0</v>
      </c>
      <c r="G18" s="2">
        <v>0</v>
      </c>
      <c r="H18" s="2">
        <v>-1</v>
      </c>
      <c r="I18" s="2">
        <v>-1</v>
      </c>
      <c r="J18" s="2">
        <v>0</v>
      </c>
      <c r="K18" s="2">
        <v>-1</v>
      </c>
      <c r="L18" s="2">
        <v>-1</v>
      </c>
      <c r="M18" s="2">
        <v>-2</v>
      </c>
      <c r="N18" s="2">
        <v>-2</v>
      </c>
      <c r="O18" s="2">
        <v>-2</v>
      </c>
      <c r="P18" s="2">
        <v>-3</v>
      </c>
      <c r="Q18" s="2">
        <v>-3</v>
      </c>
      <c r="R18" s="2">
        <v>-4</v>
      </c>
      <c r="S18" s="2">
        <v>-4</v>
      </c>
      <c r="T18" s="2">
        <v>-3</v>
      </c>
      <c r="U18" s="2">
        <v>-3</v>
      </c>
      <c r="V18" s="2">
        <v>-3</v>
      </c>
      <c r="W18" s="2">
        <v>-3</v>
      </c>
      <c r="X18" s="2">
        <v>-4</v>
      </c>
      <c r="Y18" s="2">
        <v>-4</v>
      </c>
      <c r="Z18" s="2">
        <v>-5</v>
      </c>
      <c r="AA18" s="2">
        <v>-5</v>
      </c>
      <c r="AB18" s="2">
        <v>-5</v>
      </c>
      <c r="AC18" s="2">
        <v>-4</v>
      </c>
      <c r="AD18" s="2">
        <v>-3</v>
      </c>
      <c r="AE18" s="2">
        <v>-4</v>
      </c>
      <c r="AF18" s="2">
        <v>-3</v>
      </c>
      <c r="AG18" s="2">
        <v>-3</v>
      </c>
      <c r="AH18" s="2">
        <v>-4</v>
      </c>
      <c r="AI18" s="2">
        <v>-4</v>
      </c>
      <c r="AJ18" s="2">
        <v>-5</v>
      </c>
      <c r="AK18" s="2">
        <v>-5</v>
      </c>
      <c r="AL18" s="2">
        <v>-4</v>
      </c>
      <c r="AM18" s="2">
        <v>-4</v>
      </c>
      <c r="AN18" s="2">
        <v>-4</v>
      </c>
      <c r="AO18" s="2">
        <v>-4</v>
      </c>
      <c r="AP18" s="2">
        <v>-5</v>
      </c>
      <c r="AQ18" s="2">
        <v>-6</v>
      </c>
      <c r="AR18" s="2">
        <v>-6</v>
      </c>
      <c r="AS18" s="2">
        <v>-6</v>
      </c>
      <c r="AT18" s="2">
        <v>-5</v>
      </c>
      <c r="AU18" s="2">
        <v>-5</v>
      </c>
      <c r="AV18" s="2">
        <v>-6</v>
      </c>
      <c r="AW18" s="2">
        <v>-5</v>
      </c>
      <c r="AX18" s="2">
        <v>-3</v>
      </c>
      <c r="AY18" s="2">
        <v>-3</v>
      </c>
      <c r="AZ18" s="2">
        <v>-4</v>
      </c>
      <c r="BA18" s="2">
        <v>-4</v>
      </c>
      <c r="BB18" s="2">
        <v>-4</v>
      </c>
      <c r="BC18" s="2">
        <v>-4</v>
      </c>
      <c r="BD18" s="2">
        <v>-3</v>
      </c>
      <c r="BE18" s="2">
        <v>-4</v>
      </c>
      <c r="BF18" s="2">
        <v>-4</v>
      </c>
      <c r="BG18" s="2">
        <v>-3</v>
      </c>
      <c r="BH18" s="2">
        <v>-3</v>
      </c>
      <c r="BI18" s="2">
        <v>-3</v>
      </c>
      <c r="BJ18" s="2">
        <v>-4</v>
      </c>
      <c r="BK18" s="2">
        <v>-4</v>
      </c>
      <c r="BL18" s="2">
        <v>-4</v>
      </c>
      <c r="BM18" s="2">
        <v>-5</v>
      </c>
      <c r="BN18" s="2">
        <v>-3</v>
      </c>
      <c r="BO18" s="2">
        <v>-3</v>
      </c>
      <c r="BP18" s="2">
        <v>-3</v>
      </c>
      <c r="BQ18" s="2">
        <v>-3</v>
      </c>
      <c r="BR18" s="2">
        <v>-3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204</v>
      </c>
      <c r="B19" s="2">
        <v>95</v>
      </c>
      <c r="C19" s="2">
        <v>66</v>
      </c>
      <c r="D19" s="2">
        <v>0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0</v>
      </c>
      <c r="K19" s="2">
        <v>-1</v>
      </c>
      <c r="L19" s="2">
        <v>-1</v>
      </c>
      <c r="M19" s="2">
        <v>-2</v>
      </c>
      <c r="N19" s="2">
        <v>-2</v>
      </c>
      <c r="O19" s="2">
        <v>-2</v>
      </c>
      <c r="P19" s="2">
        <v>-2</v>
      </c>
      <c r="Q19" s="2">
        <v>-1</v>
      </c>
      <c r="R19" s="2">
        <v>-1</v>
      </c>
      <c r="S19" s="2">
        <v>-2</v>
      </c>
      <c r="T19" s="2">
        <v>-2</v>
      </c>
      <c r="U19" s="2">
        <v>-2</v>
      </c>
      <c r="V19" s="2">
        <v>-2</v>
      </c>
      <c r="W19" s="2">
        <v>-2</v>
      </c>
      <c r="X19" s="2">
        <v>-3</v>
      </c>
      <c r="Y19" s="2">
        <v>-3</v>
      </c>
      <c r="Z19" s="2">
        <v>-3</v>
      </c>
      <c r="AA19" s="2">
        <v>-3</v>
      </c>
      <c r="AB19" s="2">
        <v>-3</v>
      </c>
      <c r="AC19" s="2">
        <v>-4</v>
      </c>
      <c r="AD19" s="2">
        <v>-4</v>
      </c>
      <c r="AE19" s="2">
        <v>-4</v>
      </c>
      <c r="AF19" s="2">
        <v>-4</v>
      </c>
      <c r="AG19" s="2">
        <v>-4</v>
      </c>
      <c r="AH19" s="2">
        <v>-3</v>
      </c>
      <c r="AI19" s="2">
        <v>-2</v>
      </c>
      <c r="AJ19" s="2">
        <v>-2</v>
      </c>
      <c r="AK19" s="2">
        <v>-2</v>
      </c>
      <c r="AL19" s="2">
        <v>-2</v>
      </c>
      <c r="AM19" s="2">
        <v>-2</v>
      </c>
      <c r="AN19" s="2">
        <v>-1</v>
      </c>
      <c r="AO19" s="2">
        <v>0</v>
      </c>
      <c r="AP19" s="2">
        <v>0</v>
      </c>
      <c r="AQ19" s="2">
        <v>0</v>
      </c>
      <c r="AR19" s="2">
        <v>2</v>
      </c>
      <c r="AS19" s="2">
        <v>2</v>
      </c>
      <c r="AT19" s="2">
        <v>2</v>
      </c>
      <c r="AU19" s="2">
        <v>1</v>
      </c>
      <c r="AV19" s="2">
        <v>0</v>
      </c>
      <c r="AW19" s="2">
        <v>-1</v>
      </c>
      <c r="AX19" s="2">
        <v>-1</v>
      </c>
      <c r="AY19" s="2">
        <v>-1</v>
      </c>
      <c r="AZ19" s="2">
        <v>-1</v>
      </c>
      <c r="BA19" s="2">
        <v>-1</v>
      </c>
      <c r="BB19" s="2">
        <v>-1</v>
      </c>
      <c r="BC19" s="2">
        <v>-1</v>
      </c>
      <c r="BD19" s="2">
        <v>-1</v>
      </c>
      <c r="BE19" s="2">
        <v>-1</v>
      </c>
      <c r="BF19" s="2">
        <v>0</v>
      </c>
      <c r="BG19" s="2">
        <v>-1</v>
      </c>
      <c r="BH19" s="2">
        <v>-1</v>
      </c>
      <c r="BI19" s="2">
        <v>-2</v>
      </c>
      <c r="BJ19" s="2">
        <v>-3</v>
      </c>
      <c r="BK19" s="2">
        <v>-2</v>
      </c>
      <c r="BL19" s="2">
        <v>-3</v>
      </c>
      <c r="BM19" s="2">
        <v>-2</v>
      </c>
      <c r="BN19" s="2">
        <v>-2</v>
      </c>
      <c r="BO19" s="2">
        <v>-3</v>
      </c>
      <c r="BP19" s="2">
        <v>-2</v>
      </c>
      <c r="BQ19" s="2">
        <v>-2</v>
      </c>
      <c r="BR19" s="2">
        <v>-2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11</v>
      </c>
      <c r="B20" s="2">
        <v>96</v>
      </c>
      <c r="C20" s="2">
        <v>66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-1</v>
      </c>
      <c r="K20" s="2">
        <v>-2</v>
      </c>
      <c r="L20" s="2">
        <v>-2</v>
      </c>
      <c r="M20" s="2">
        <v>-3</v>
      </c>
      <c r="N20" s="2">
        <v>-4</v>
      </c>
      <c r="O20" s="2">
        <v>-5</v>
      </c>
      <c r="P20" s="2">
        <v>-5</v>
      </c>
      <c r="Q20" s="2">
        <v>-5</v>
      </c>
      <c r="R20" s="2">
        <v>-4</v>
      </c>
      <c r="S20" s="2">
        <v>-5</v>
      </c>
      <c r="T20" s="2">
        <v>-4</v>
      </c>
      <c r="U20" s="2">
        <v>-4</v>
      </c>
      <c r="V20" s="2">
        <v>-2</v>
      </c>
      <c r="W20" s="2">
        <v>-1</v>
      </c>
      <c r="X20" s="2">
        <v>-1</v>
      </c>
      <c r="Y20" s="2">
        <v>-1</v>
      </c>
      <c r="Z20" s="2">
        <v>-1</v>
      </c>
      <c r="AA20" s="2">
        <v>0</v>
      </c>
      <c r="AB20" s="2">
        <v>-1</v>
      </c>
      <c r="AC20" s="2">
        <v>-1</v>
      </c>
      <c r="AD20" s="2">
        <v>-2</v>
      </c>
      <c r="AE20" s="2">
        <v>1</v>
      </c>
      <c r="AF20" s="2">
        <v>1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-1</v>
      </c>
      <c r="AM20" s="2">
        <v>-1</v>
      </c>
      <c r="AN20" s="2">
        <v>-1</v>
      </c>
      <c r="AO20" s="2">
        <v>-1</v>
      </c>
      <c r="AP20" s="2">
        <v>-1</v>
      </c>
      <c r="AQ20" s="2">
        <v>-2</v>
      </c>
      <c r="AR20" s="2">
        <v>-2</v>
      </c>
      <c r="AS20" s="2">
        <v>-2</v>
      </c>
      <c r="AT20" s="2">
        <v>-2</v>
      </c>
      <c r="AU20" s="2">
        <v>-2</v>
      </c>
      <c r="AV20" s="2">
        <v>-2</v>
      </c>
      <c r="AW20" s="2">
        <v>-2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-1</v>
      </c>
      <c r="BD20" s="2">
        <v>0</v>
      </c>
      <c r="BE20" s="2">
        <v>-1</v>
      </c>
      <c r="BF20" s="2">
        <v>0</v>
      </c>
      <c r="BG20" s="2">
        <v>0</v>
      </c>
      <c r="BH20" s="2">
        <v>0</v>
      </c>
      <c r="BI20" s="2">
        <v>-1</v>
      </c>
      <c r="BJ20" s="2">
        <v>-2</v>
      </c>
      <c r="BK20" s="2">
        <v>-2</v>
      </c>
      <c r="BL20" s="2">
        <v>-3</v>
      </c>
      <c r="BM20" s="2">
        <v>-4</v>
      </c>
      <c r="BN20" s="2">
        <v>-5</v>
      </c>
      <c r="BO20" s="2">
        <v>-4</v>
      </c>
      <c r="BP20" s="2">
        <v>-4</v>
      </c>
      <c r="BQ20" s="2">
        <v>-4</v>
      </c>
      <c r="BR20" s="2">
        <v>-2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361</v>
      </c>
      <c r="B21" s="2">
        <v>97</v>
      </c>
      <c r="C21" s="2">
        <v>66</v>
      </c>
      <c r="D21" s="2">
        <v>0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1</v>
      </c>
      <c r="K21" s="2">
        <v>0</v>
      </c>
      <c r="L21" s="2">
        <v>0</v>
      </c>
      <c r="M21" s="2">
        <v>-1</v>
      </c>
      <c r="N21" s="2">
        <v>0</v>
      </c>
      <c r="O21" s="2">
        <v>-1</v>
      </c>
      <c r="P21" s="2">
        <v>-2</v>
      </c>
      <c r="Q21" s="2">
        <v>-3</v>
      </c>
      <c r="R21" s="2">
        <v>-3</v>
      </c>
      <c r="S21" s="2">
        <v>-1</v>
      </c>
      <c r="T21" s="2">
        <v>1</v>
      </c>
      <c r="U21" s="2">
        <v>4</v>
      </c>
      <c r="V21" s="2">
        <v>4</v>
      </c>
      <c r="W21" s="2">
        <v>5</v>
      </c>
      <c r="X21" s="2">
        <v>5</v>
      </c>
      <c r="Y21" s="2">
        <v>5</v>
      </c>
      <c r="Z21" s="2">
        <v>5</v>
      </c>
      <c r="AA21" s="2">
        <v>5</v>
      </c>
      <c r="AB21" s="2">
        <v>5</v>
      </c>
      <c r="AC21" s="2">
        <v>5</v>
      </c>
      <c r="AD21" s="2">
        <v>5</v>
      </c>
      <c r="AE21" s="2">
        <v>5</v>
      </c>
      <c r="AF21" s="2">
        <v>4</v>
      </c>
      <c r="AG21" s="2">
        <v>4</v>
      </c>
      <c r="AH21" s="2">
        <v>4</v>
      </c>
      <c r="AI21" s="2">
        <v>4</v>
      </c>
      <c r="AJ21" s="2">
        <v>3</v>
      </c>
      <c r="AK21" s="2">
        <v>4</v>
      </c>
      <c r="AL21" s="2">
        <v>4</v>
      </c>
      <c r="AM21" s="2">
        <v>4</v>
      </c>
      <c r="AN21" s="2">
        <v>3</v>
      </c>
      <c r="AO21" s="2">
        <v>3</v>
      </c>
      <c r="AP21" s="2">
        <v>2</v>
      </c>
      <c r="AQ21" s="2">
        <v>1</v>
      </c>
      <c r="AR21" s="2">
        <v>1</v>
      </c>
      <c r="AS21" s="2">
        <v>0</v>
      </c>
      <c r="AT21" s="2">
        <v>-1</v>
      </c>
      <c r="AU21" s="2">
        <v>-1</v>
      </c>
      <c r="AV21" s="2">
        <v>-1</v>
      </c>
      <c r="AW21" s="2">
        <v>0</v>
      </c>
      <c r="AX21" s="2">
        <v>-1</v>
      </c>
      <c r="AY21" s="2">
        <v>-2</v>
      </c>
      <c r="AZ21" s="2">
        <v>-1</v>
      </c>
      <c r="BA21" s="2">
        <v>-1</v>
      </c>
      <c r="BB21" s="2">
        <v>0</v>
      </c>
      <c r="BC21" s="2">
        <v>-1</v>
      </c>
      <c r="BD21" s="2">
        <v>-2</v>
      </c>
      <c r="BE21" s="2">
        <v>-3</v>
      </c>
      <c r="BF21" s="2">
        <v>-3</v>
      </c>
      <c r="BG21" s="2">
        <v>-3</v>
      </c>
      <c r="BH21" s="2">
        <v>-3</v>
      </c>
      <c r="BI21" s="2">
        <v>-3</v>
      </c>
      <c r="BJ21" s="2">
        <v>-2</v>
      </c>
      <c r="BK21" s="2">
        <v>-1</v>
      </c>
      <c r="BL21" s="2">
        <v>-1</v>
      </c>
      <c r="BM21" s="2">
        <v>-2</v>
      </c>
      <c r="BN21" s="2">
        <v>-2</v>
      </c>
      <c r="BO21" s="2">
        <v>-2</v>
      </c>
      <c r="BP21" s="2">
        <v>-2</v>
      </c>
      <c r="BQ21" s="2">
        <v>-2</v>
      </c>
      <c r="BR21" s="2">
        <v>-1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680</v>
      </c>
      <c r="B22" s="2">
        <v>98</v>
      </c>
      <c r="C22" s="2">
        <v>66</v>
      </c>
      <c r="D22" s="2">
        <v>0</v>
      </c>
      <c r="E22" s="2">
        <v>0</v>
      </c>
      <c r="F22" s="2">
        <v>0</v>
      </c>
      <c r="G22" s="2">
        <v>-1</v>
      </c>
      <c r="H22" s="2">
        <v>0</v>
      </c>
      <c r="I22" s="2">
        <v>0</v>
      </c>
      <c r="J22" s="2">
        <v>0</v>
      </c>
      <c r="K22" s="2">
        <v>-1</v>
      </c>
      <c r="L22" s="2">
        <v>-1</v>
      </c>
      <c r="M22" s="2">
        <v>-2</v>
      </c>
      <c r="N22" s="2">
        <v>-3</v>
      </c>
      <c r="O22" s="2">
        <v>-2</v>
      </c>
      <c r="P22" s="2">
        <v>-2</v>
      </c>
      <c r="Q22" s="2">
        <v>-2</v>
      </c>
      <c r="R22" s="2">
        <v>-3</v>
      </c>
      <c r="S22" s="2">
        <v>-3</v>
      </c>
      <c r="T22" s="2">
        <v>-2</v>
      </c>
      <c r="U22" s="2">
        <v>-3</v>
      </c>
      <c r="V22" s="2">
        <v>-2</v>
      </c>
      <c r="W22" s="2">
        <v>-2</v>
      </c>
      <c r="X22" s="2">
        <v>-2</v>
      </c>
      <c r="Y22" s="2">
        <v>-2</v>
      </c>
      <c r="Z22" s="2">
        <v>-2</v>
      </c>
      <c r="AA22" s="2">
        <v>-2</v>
      </c>
      <c r="AB22" s="2">
        <v>-1</v>
      </c>
      <c r="AC22" s="2">
        <v>-1</v>
      </c>
      <c r="AD22" s="2">
        <v>-1</v>
      </c>
      <c r="AE22" s="2">
        <v>-1</v>
      </c>
      <c r="AF22" s="2">
        <v>-2</v>
      </c>
      <c r="AG22" s="2">
        <v>-3</v>
      </c>
      <c r="AH22" s="2">
        <v>-3</v>
      </c>
      <c r="AI22" s="2">
        <v>-3</v>
      </c>
      <c r="AJ22" s="2">
        <v>-4</v>
      </c>
      <c r="AK22" s="2">
        <v>-4</v>
      </c>
      <c r="AL22" s="2">
        <v>-5</v>
      </c>
      <c r="AM22" s="2">
        <v>-5</v>
      </c>
      <c r="AN22" s="2">
        <v>-5</v>
      </c>
      <c r="AO22" s="2">
        <v>-4</v>
      </c>
      <c r="AP22" s="2">
        <v>-4</v>
      </c>
      <c r="AQ22" s="2">
        <v>-4</v>
      </c>
      <c r="AR22" s="2">
        <v>-3</v>
      </c>
      <c r="AS22" s="2">
        <v>-3</v>
      </c>
      <c r="AT22" s="2">
        <v>-3</v>
      </c>
      <c r="AU22" s="2">
        <v>-2</v>
      </c>
      <c r="AV22" s="2">
        <v>-2</v>
      </c>
      <c r="AW22" s="2">
        <v>-2</v>
      </c>
      <c r="AX22" s="2">
        <v>-2</v>
      </c>
      <c r="AY22" s="2">
        <v>-2</v>
      </c>
      <c r="AZ22" s="2">
        <v>-2</v>
      </c>
      <c r="BA22" s="2">
        <v>-2</v>
      </c>
      <c r="BB22" s="2">
        <v>-2</v>
      </c>
      <c r="BC22" s="2">
        <v>-1</v>
      </c>
      <c r="BD22" s="2">
        <v>-1</v>
      </c>
      <c r="BE22" s="2">
        <v>-1</v>
      </c>
      <c r="BF22" s="2">
        <v>-1</v>
      </c>
      <c r="BG22" s="2">
        <v>-2</v>
      </c>
      <c r="BH22" s="2">
        <v>0</v>
      </c>
      <c r="BI22" s="2">
        <v>-1</v>
      </c>
      <c r="BJ22" s="2">
        <v>-2</v>
      </c>
      <c r="BK22" s="2">
        <v>-1</v>
      </c>
      <c r="BL22" s="2">
        <v>-2</v>
      </c>
      <c r="BM22" s="2">
        <v>-2</v>
      </c>
      <c r="BN22" s="2">
        <v>-2</v>
      </c>
      <c r="BO22" s="2">
        <v>-2</v>
      </c>
      <c r="BP22" s="2">
        <v>-1</v>
      </c>
      <c r="BQ22" s="2">
        <v>-1</v>
      </c>
      <c r="BR22" s="2">
        <v>-1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597</v>
      </c>
      <c r="B23" s="2">
        <v>99</v>
      </c>
      <c r="C23" s="2">
        <v>66</v>
      </c>
      <c r="D23" s="2">
        <v>0</v>
      </c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-2</v>
      </c>
      <c r="K23" s="2">
        <v>-2</v>
      </c>
      <c r="L23" s="2">
        <v>-3</v>
      </c>
      <c r="M23" s="2">
        <v>-4</v>
      </c>
      <c r="N23" s="2">
        <v>-4</v>
      </c>
      <c r="O23" s="2">
        <v>-5</v>
      </c>
      <c r="P23" s="2">
        <v>-5</v>
      </c>
      <c r="Q23" s="2">
        <v>-5</v>
      </c>
      <c r="R23" s="2">
        <v>-5</v>
      </c>
      <c r="S23" s="2">
        <v>-5</v>
      </c>
      <c r="T23" s="2">
        <v>-4</v>
      </c>
      <c r="U23" s="2">
        <v>-5</v>
      </c>
      <c r="V23" s="2">
        <v>-4</v>
      </c>
      <c r="W23" s="2">
        <v>-4</v>
      </c>
      <c r="X23" s="2">
        <v>-5</v>
      </c>
      <c r="Y23" s="2">
        <v>-4</v>
      </c>
      <c r="Z23" s="2">
        <v>-5</v>
      </c>
      <c r="AA23" s="2">
        <v>-4</v>
      </c>
      <c r="AB23" s="2">
        <v>-5</v>
      </c>
      <c r="AC23" s="2">
        <v>-4</v>
      </c>
      <c r="AD23" s="2">
        <v>-4</v>
      </c>
      <c r="AE23" s="2">
        <v>-4</v>
      </c>
      <c r="AF23" s="2">
        <v>-4</v>
      </c>
      <c r="AG23" s="2">
        <v>-4</v>
      </c>
      <c r="AH23" s="2">
        <v>-5</v>
      </c>
      <c r="AI23" s="2">
        <v>-5</v>
      </c>
      <c r="AJ23" s="2">
        <v>-5</v>
      </c>
      <c r="AK23" s="2">
        <v>-5</v>
      </c>
      <c r="AL23" s="2">
        <v>-6</v>
      </c>
      <c r="AM23" s="2">
        <v>-5</v>
      </c>
      <c r="AN23" s="2">
        <v>-5</v>
      </c>
      <c r="AO23" s="2">
        <v>-4</v>
      </c>
      <c r="AP23" s="2">
        <v>-4</v>
      </c>
      <c r="AQ23" s="2">
        <v>-3</v>
      </c>
      <c r="AR23" s="2">
        <v>-3</v>
      </c>
      <c r="AS23" s="2">
        <v>-2</v>
      </c>
      <c r="AT23" s="2">
        <v>-2</v>
      </c>
      <c r="AU23" s="2">
        <v>-3</v>
      </c>
      <c r="AV23" s="2">
        <v>-3</v>
      </c>
      <c r="AW23" s="2">
        <v>-3</v>
      </c>
      <c r="AX23" s="2">
        <v>-3</v>
      </c>
      <c r="AY23" s="2">
        <v>-2</v>
      </c>
      <c r="AZ23" s="2">
        <v>-3</v>
      </c>
      <c r="BA23" s="2">
        <v>-3</v>
      </c>
      <c r="BB23" s="2">
        <v>-1</v>
      </c>
      <c r="BC23" s="2">
        <v>-1</v>
      </c>
      <c r="BD23" s="2">
        <v>0</v>
      </c>
      <c r="BE23" s="2">
        <v>0</v>
      </c>
      <c r="BF23" s="2">
        <v>1</v>
      </c>
      <c r="BG23" s="2">
        <v>0</v>
      </c>
      <c r="BH23" s="2">
        <v>1</v>
      </c>
      <c r="BI23" s="2">
        <v>2</v>
      </c>
      <c r="BJ23" s="2">
        <v>3</v>
      </c>
      <c r="BK23" s="2">
        <v>3</v>
      </c>
      <c r="BL23" s="2">
        <v>3</v>
      </c>
      <c r="BM23" s="2">
        <v>3</v>
      </c>
      <c r="BN23" s="2">
        <v>2</v>
      </c>
      <c r="BO23" s="2">
        <v>2</v>
      </c>
      <c r="BP23" s="2">
        <v>1</v>
      </c>
      <c r="BQ23" s="2">
        <v>1</v>
      </c>
      <c r="BR23" s="2">
        <v>1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0</v>
      </c>
      <c r="B24" s="2">
        <v>100</v>
      </c>
      <c r="C24" s="2">
        <v>66</v>
      </c>
      <c r="D24" s="2">
        <v>0</v>
      </c>
      <c r="E24" s="2">
        <v>-1</v>
      </c>
      <c r="F24" s="2">
        <v>0</v>
      </c>
      <c r="G24" s="2">
        <v>1</v>
      </c>
      <c r="H24" s="2">
        <v>1</v>
      </c>
      <c r="I24" s="2">
        <v>1</v>
      </c>
      <c r="J24" s="2">
        <v>2</v>
      </c>
      <c r="K24" s="2">
        <v>3</v>
      </c>
      <c r="L24" s="2">
        <v>4</v>
      </c>
      <c r="M24" s="2">
        <v>5</v>
      </c>
      <c r="N24" s="2">
        <v>4</v>
      </c>
      <c r="O24" s="2">
        <v>4</v>
      </c>
      <c r="P24" s="2">
        <v>3</v>
      </c>
      <c r="Q24" s="2">
        <v>3</v>
      </c>
      <c r="R24" s="2">
        <v>3</v>
      </c>
      <c r="S24" s="2">
        <v>2</v>
      </c>
      <c r="T24" s="2">
        <v>2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0</v>
      </c>
      <c r="AE24" s="2">
        <v>0</v>
      </c>
      <c r="AF24" s="2">
        <v>0</v>
      </c>
      <c r="AG24" s="2">
        <v>-1</v>
      </c>
      <c r="AH24" s="2">
        <v>-1</v>
      </c>
      <c r="AI24" s="2">
        <v>-1</v>
      </c>
      <c r="AJ24" s="2">
        <v>-1</v>
      </c>
      <c r="AK24" s="2">
        <v>-1</v>
      </c>
      <c r="AL24" s="2">
        <v>-1</v>
      </c>
      <c r="AM24" s="2">
        <v>-1</v>
      </c>
      <c r="AN24" s="2">
        <v>-2</v>
      </c>
      <c r="AO24" s="2">
        <v>-2</v>
      </c>
      <c r="AP24" s="2">
        <v>-2</v>
      </c>
      <c r="AQ24" s="2">
        <v>-2</v>
      </c>
      <c r="AR24" s="2">
        <v>-2</v>
      </c>
      <c r="AS24" s="2">
        <v>-2</v>
      </c>
      <c r="AT24" s="2">
        <v>-2</v>
      </c>
      <c r="AU24" s="2">
        <v>-3</v>
      </c>
      <c r="AV24" s="2">
        <v>-2</v>
      </c>
      <c r="AW24" s="2">
        <v>-1</v>
      </c>
      <c r="AX24" s="2">
        <v>0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2">
        <v>0</v>
      </c>
      <c r="BE24" s="2">
        <v>-1</v>
      </c>
      <c r="BF24" s="2">
        <v>0</v>
      </c>
      <c r="BG24" s="2">
        <v>-1</v>
      </c>
      <c r="BH24" s="2">
        <v>-1</v>
      </c>
      <c r="BI24" s="2">
        <v>-2</v>
      </c>
      <c r="BJ24" s="2">
        <v>0</v>
      </c>
      <c r="BK24" s="2">
        <v>1</v>
      </c>
      <c r="BL24" s="2">
        <v>1</v>
      </c>
      <c r="BM24" s="2">
        <v>1</v>
      </c>
      <c r="BN24" s="2">
        <v>2</v>
      </c>
      <c r="BO24" s="2">
        <v>2</v>
      </c>
      <c r="BP24" s="2">
        <v>3</v>
      </c>
      <c r="BQ24" s="2">
        <v>2</v>
      </c>
      <c r="BR24" s="2">
        <v>2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425</v>
      </c>
      <c r="B25" s="2">
        <v>101</v>
      </c>
      <c r="C25" s="2">
        <v>66</v>
      </c>
      <c r="D25" s="2">
        <v>0</v>
      </c>
      <c r="E25" s="2">
        <v>0</v>
      </c>
      <c r="F25" s="2">
        <v>0</v>
      </c>
      <c r="G25" s="2">
        <v>-1</v>
      </c>
      <c r="H25" s="2">
        <v>-1</v>
      </c>
      <c r="I25" s="2">
        <v>-2</v>
      </c>
      <c r="J25" s="2">
        <v>-2</v>
      </c>
      <c r="K25" s="2">
        <v>-2</v>
      </c>
      <c r="L25" s="2">
        <v>-2</v>
      </c>
      <c r="M25" s="2">
        <v>-1</v>
      </c>
      <c r="N25" s="2">
        <v>0</v>
      </c>
      <c r="O25" s="2">
        <v>0</v>
      </c>
      <c r="P25" s="2">
        <v>0</v>
      </c>
      <c r="Q25" s="2">
        <v>-1</v>
      </c>
      <c r="R25" s="2">
        <v>2</v>
      </c>
      <c r="S25" s="2">
        <v>2</v>
      </c>
      <c r="T25" s="2">
        <v>2</v>
      </c>
      <c r="U25" s="2">
        <v>1</v>
      </c>
      <c r="V25" s="2">
        <v>1</v>
      </c>
      <c r="W25" s="2">
        <v>0</v>
      </c>
      <c r="X25" s="2">
        <v>-1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2">
        <v>1</v>
      </c>
      <c r="AE25" s="2">
        <v>1</v>
      </c>
      <c r="AF25" s="2">
        <v>1</v>
      </c>
      <c r="AG25" s="2">
        <v>3</v>
      </c>
      <c r="AH25" s="2">
        <v>3</v>
      </c>
      <c r="AI25" s="2">
        <v>3</v>
      </c>
      <c r="AJ25" s="2">
        <v>3</v>
      </c>
      <c r="AK25" s="2">
        <v>3</v>
      </c>
      <c r="AL25" s="2">
        <v>3</v>
      </c>
      <c r="AM25" s="2">
        <v>4</v>
      </c>
      <c r="AN25" s="2">
        <v>3</v>
      </c>
      <c r="AO25" s="2">
        <v>3</v>
      </c>
      <c r="AP25" s="2">
        <v>3</v>
      </c>
      <c r="AQ25" s="2">
        <v>3</v>
      </c>
      <c r="AR25" s="2">
        <v>3</v>
      </c>
      <c r="AS25" s="2">
        <v>2</v>
      </c>
      <c r="AT25" s="2">
        <v>4</v>
      </c>
      <c r="AU25" s="2">
        <v>4</v>
      </c>
      <c r="AV25" s="2">
        <v>4</v>
      </c>
      <c r="AW25" s="2">
        <v>4</v>
      </c>
      <c r="AX25" s="2">
        <v>4</v>
      </c>
      <c r="AY25" s="2">
        <v>5</v>
      </c>
      <c r="AZ25" s="2">
        <v>4</v>
      </c>
      <c r="BA25" s="2">
        <v>4</v>
      </c>
      <c r="BB25" s="2">
        <v>4</v>
      </c>
      <c r="BC25" s="2">
        <v>3</v>
      </c>
      <c r="BD25" s="2">
        <v>3</v>
      </c>
      <c r="BE25" s="2">
        <v>3</v>
      </c>
      <c r="BF25" s="2">
        <v>3</v>
      </c>
      <c r="BG25" s="2">
        <v>3</v>
      </c>
      <c r="BH25" s="2">
        <v>3</v>
      </c>
      <c r="BI25" s="2">
        <v>3</v>
      </c>
      <c r="BJ25" s="2">
        <v>3</v>
      </c>
      <c r="BK25" s="2">
        <v>3</v>
      </c>
      <c r="BL25" s="2">
        <v>3</v>
      </c>
      <c r="BM25" s="2">
        <v>3</v>
      </c>
      <c r="BN25" s="2">
        <v>2</v>
      </c>
      <c r="BO25" s="2">
        <v>3</v>
      </c>
      <c r="BP25" s="2">
        <v>2</v>
      </c>
      <c r="BQ25" s="2">
        <v>2</v>
      </c>
      <c r="BR25" s="2">
        <v>2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</v>
      </c>
      <c r="B26" s="2">
        <v>102</v>
      </c>
      <c r="C26" s="2">
        <v>66</v>
      </c>
      <c r="D26" s="2">
        <v>0</v>
      </c>
      <c r="E26" s="2">
        <v>-1</v>
      </c>
      <c r="F26" s="2">
        <v>0</v>
      </c>
      <c r="G26" s="2">
        <v>0</v>
      </c>
      <c r="H26" s="2">
        <v>-1</v>
      </c>
      <c r="I26" s="2">
        <v>-1</v>
      </c>
      <c r="J26" s="2">
        <v>-1</v>
      </c>
      <c r="K26" s="2">
        <v>-1</v>
      </c>
      <c r="L26" s="2">
        <v>-2</v>
      </c>
      <c r="M26" s="2">
        <v>-2</v>
      </c>
      <c r="N26" s="2">
        <v>-1</v>
      </c>
      <c r="O26" s="2">
        <v>-2</v>
      </c>
      <c r="P26" s="2">
        <v>-3</v>
      </c>
      <c r="Q26" s="2">
        <v>-3</v>
      </c>
      <c r="R26" s="2">
        <v>-2</v>
      </c>
      <c r="S26" s="2">
        <v>-3</v>
      </c>
      <c r="T26" s="2">
        <v>-3</v>
      </c>
      <c r="U26" s="2">
        <v>-3</v>
      </c>
      <c r="V26" s="2">
        <v>-3</v>
      </c>
      <c r="W26" s="2">
        <v>-2</v>
      </c>
      <c r="X26" s="2">
        <v>0</v>
      </c>
      <c r="Y26" s="2">
        <v>0</v>
      </c>
      <c r="Z26" s="2">
        <v>0</v>
      </c>
      <c r="AA26" s="2">
        <v>1</v>
      </c>
      <c r="AB26" s="2">
        <v>2</v>
      </c>
      <c r="AC26" s="2">
        <v>2</v>
      </c>
      <c r="AD26" s="2">
        <v>1</v>
      </c>
      <c r="AE26" s="2">
        <v>2</v>
      </c>
      <c r="AF26" s="2">
        <v>2</v>
      </c>
      <c r="AG26" s="2">
        <v>2</v>
      </c>
      <c r="AH26" s="2">
        <v>2</v>
      </c>
      <c r="AI26" s="2">
        <v>1</v>
      </c>
      <c r="AJ26" s="2">
        <v>1</v>
      </c>
      <c r="AK26" s="2">
        <v>0</v>
      </c>
      <c r="AL26" s="2">
        <v>1</v>
      </c>
      <c r="AM26" s="2">
        <v>2</v>
      </c>
      <c r="AN26" s="2">
        <v>2</v>
      </c>
      <c r="AO26" s="2">
        <v>2</v>
      </c>
      <c r="AP26" s="2">
        <v>1</v>
      </c>
      <c r="AQ26" s="2">
        <v>1</v>
      </c>
      <c r="AR26" s="2">
        <v>1</v>
      </c>
      <c r="AS26" s="2">
        <v>0</v>
      </c>
      <c r="AT26" s="2">
        <v>-1</v>
      </c>
      <c r="AU26" s="2">
        <v>-1</v>
      </c>
      <c r="AV26" s="2">
        <v>-1</v>
      </c>
      <c r="AW26" s="2">
        <v>-1</v>
      </c>
      <c r="AX26" s="2">
        <v>0</v>
      </c>
      <c r="AY26" s="2">
        <v>0</v>
      </c>
      <c r="AZ26" s="2">
        <v>1</v>
      </c>
      <c r="BA26" s="2">
        <v>1</v>
      </c>
      <c r="BB26" s="2">
        <v>1</v>
      </c>
      <c r="BC26" s="2">
        <v>1</v>
      </c>
      <c r="BD26" s="2">
        <v>3</v>
      </c>
      <c r="BE26" s="2">
        <v>3</v>
      </c>
      <c r="BF26" s="2">
        <v>3</v>
      </c>
      <c r="BG26" s="2">
        <v>2</v>
      </c>
      <c r="BH26" s="2">
        <v>2</v>
      </c>
      <c r="BI26" s="2">
        <v>1</v>
      </c>
      <c r="BJ26" s="2">
        <v>2</v>
      </c>
      <c r="BK26" s="2">
        <v>2</v>
      </c>
      <c r="BL26" s="2">
        <v>1</v>
      </c>
      <c r="BM26" s="2">
        <v>1</v>
      </c>
      <c r="BN26" s="2">
        <v>1</v>
      </c>
      <c r="BO26" s="2">
        <v>2</v>
      </c>
      <c r="BP26" s="2">
        <v>3</v>
      </c>
      <c r="BQ26" s="2">
        <v>3</v>
      </c>
      <c r="BR26" s="2">
        <v>3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340</v>
      </c>
      <c r="B27" s="2">
        <v>103</v>
      </c>
      <c r="C27" s="2">
        <v>66</v>
      </c>
      <c r="D27" s="2">
        <v>0</v>
      </c>
      <c r="E27" s="2">
        <v>-1</v>
      </c>
      <c r="F27" s="2">
        <v>0</v>
      </c>
      <c r="G27" s="2">
        <v>0</v>
      </c>
      <c r="H27" s="2">
        <v>1</v>
      </c>
      <c r="I27" s="2">
        <v>1</v>
      </c>
      <c r="J27" s="2">
        <v>2</v>
      </c>
      <c r="K27" s="2">
        <v>2</v>
      </c>
      <c r="L27" s="2">
        <v>2</v>
      </c>
      <c r="M27" s="2">
        <v>1</v>
      </c>
      <c r="N27" s="2">
        <v>2</v>
      </c>
      <c r="O27" s="2">
        <v>1</v>
      </c>
      <c r="P27" s="2">
        <v>1</v>
      </c>
      <c r="Q27" s="2">
        <v>2</v>
      </c>
      <c r="R27" s="2">
        <v>2</v>
      </c>
      <c r="S27" s="2">
        <v>2</v>
      </c>
      <c r="T27" s="2">
        <v>2</v>
      </c>
      <c r="U27" s="2">
        <v>3</v>
      </c>
      <c r="V27" s="2">
        <v>4</v>
      </c>
      <c r="W27" s="2">
        <v>4</v>
      </c>
      <c r="X27" s="2">
        <v>3</v>
      </c>
      <c r="Y27" s="2">
        <v>3</v>
      </c>
      <c r="Z27" s="2">
        <v>3</v>
      </c>
      <c r="AA27" s="2">
        <v>3</v>
      </c>
      <c r="AB27" s="2">
        <v>3</v>
      </c>
      <c r="AC27" s="2">
        <v>3</v>
      </c>
      <c r="AD27" s="2">
        <v>2</v>
      </c>
      <c r="AE27" s="2">
        <v>2</v>
      </c>
      <c r="AF27" s="2">
        <v>3</v>
      </c>
      <c r="AG27" s="2">
        <v>3</v>
      </c>
      <c r="AH27" s="2">
        <v>3</v>
      </c>
      <c r="AI27" s="2">
        <v>3</v>
      </c>
      <c r="AJ27" s="2">
        <v>3</v>
      </c>
      <c r="AK27" s="2">
        <v>2</v>
      </c>
      <c r="AL27" s="2">
        <v>3</v>
      </c>
      <c r="AM27" s="2">
        <v>3</v>
      </c>
      <c r="AN27" s="2">
        <v>3</v>
      </c>
      <c r="AO27" s="2">
        <v>3</v>
      </c>
      <c r="AP27" s="2">
        <v>3</v>
      </c>
      <c r="AQ27" s="2">
        <v>2</v>
      </c>
      <c r="AR27" s="2">
        <v>2</v>
      </c>
      <c r="AS27" s="2">
        <v>1</v>
      </c>
      <c r="AT27" s="2">
        <v>0</v>
      </c>
      <c r="AU27" s="2">
        <v>0</v>
      </c>
      <c r="AV27" s="2">
        <v>1</v>
      </c>
      <c r="AW27" s="2">
        <v>1</v>
      </c>
      <c r="AX27" s="2">
        <v>1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1</v>
      </c>
      <c r="BG27" s="2">
        <v>2</v>
      </c>
      <c r="BH27" s="2">
        <v>4</v>
      </c>
      <c r="BI27" s="2">
        <v>3</v>
      </c>
      <c r="BJ27" s="2">
        <v>2</v>
      </c>
      <c r="BK27" s="2">
        <v>2</v>
      </c>
      <c r="BL27" s="2">
        <v>2</v>
      </c>
      <c r="BM27" s="2">
        <v>1</v>
      </c>
      <c r="BN27" s="2">
        <v>1</v>
      </c>
      <c r="BO27" s="2">
        <v>1</v>
      </c>
      <c r="BP27" s="2">
        <v>2</v>
      </c>
      <c r="BQ27" s="2">
        <v>3</v>
      </c>
      <c r="BR27" s="2">
        <v>3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200</v>
      </c>
      <c r="B28" s="2">
        <v>104</v>
      </c>
      <c r="C28" s="2">
        <v>66</v>
      </c>
      <c r="D28" s="2">
        <v>0</v>
      </c>
      <c r="E28" s="2">
        <v>0</v>
      </c>
      <c r="F28" s="2">
        <v>0</v>
      </c>
      <c r="G28" s="2">
        <v>-1</v>
      </c>
      <c r="H28" s="2">
        <v>-1</v>
      </c>
      <c r="I28" s="2">
        <v>-1</v>
      </c>
      <c r="J28" s="2">
        <v>-1</v>
      </c>
      <c r="K28" s="2">
        <v>-2</v>
      </c>
      <c r="L28" s="2">
        <v>-2</v>
      </c>
      <c r="M28" s="2">
        <v>-1</v>
      </c>
      <c r="N28" s="2">
        <v>-1</v>
      </c>
      <c r="O28" s="2">
        <v>-1</v>
      </c>
      <c r="P28" s="2">
        <v>-2</v>
      </c>
      <c r="Q28" s="2">
        <v>-1</v>
      </c>
      <c r="R28" s="2">
        <v>1</v>
      </c>
      <c r="S28" s="2">
        <v>1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-1</v>
      </c>
      <c r="AA28" s="2">
        <v>-1</v>
      </c>
      <c r="AB28" s="2">
        <v>-1</v>
      </c>
      <c r="AC28" s="2">
        <v>-1</v>
      </c>
      <c r="AD28" s="2">
        <v>-1</v>
      </c>
      <c r="AE28" s="2">
        <v>-1</v>
      </c>
      <c r="AF28" s="2">
        <v>-2</v>
      </c>
      <c r="AG28" s="2">
        <v>-1</v>
      </c>
      <c r="AH28" s="2">
        <v>-1</v>
      </c>
      <c r="AI28" s="2">
        <v>-2</v>
      </c>
      <c r="AJ28" s="2">
        <v>-2</v>
      </c>
      <c r="AK28" s="2">
        <v>-2</v>
      </c>
      <c r="AL28" s="2">
        <v>-2</v>
      </c>
      <c r="AM28" s="2">
        <v>-2</v>
      </c>
      <c r="AN28" s="2">
        <v>-1</v>
      </c>
      <c r="AO28" s="2">
        <v>0</v>
      </c>
      <c r="AP28" s="2">
        <v>0</v>
      </c>
      <c r="AQ28" s="2">
        <v>0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2</v>
      </c>
      <c r="AX28" s="2">
        <v>2</v>
      </c>
      <c r="AY28" s="2">
        <v>3</v>
      </c>
      <c r="AZ28" s="2">
        <v>3</v>
      </c>
      <c r="BA28" s="2">
        <v>3</v>
      </c>
      <c r="BB28" s="2">
        <v>3</v>
      </c>
      <c r="BC28" s="2">
        <v>3</v>
      </c>
      <c r="BD28" s="2">
        <v>2</v>
      </c>
      <c r="BE28" s="2">
        <v>2</v>
      </c>
      <c r="BF28" s="2">
        <v>2</v>
      </c>
      <c r="BG28" s="2">
        <v>1</v>
      </c>
      <c r="BH28" s="2">
        <v>1</v>
      </c>
      <c r="BI28" s="2">
        <v>1</v>
      </c>
      <c r="BJ28" s="2">
        <v>2</v>
      </c>
      <c r="BK28" s="2">
        <v>2</v>
      </c>
      <c r="BL28" s="2">
        <v>2</v>
      </c>
      <c r="BM28" s="2">
        <v>2</v>
      </c>
      <c r="BN28" s="2">
        <v>1</v>
      </c>
      <c r="BO28" s="2">
        <v>1</v>
      </c>
      <c r="BP28" s="2">
        <v>3</v>
      </c>
      <c r="BQ28" s="2">
        <v>3</v>
      </c>
      <c r="BR28" s="2">
        <v>4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7</v>
      </c>
      <c r="B29" s="2">
        <v>105</v>
      </c>
      <c r="C29" s="2">
        <v>66</v>
      </c>
      <c r="D29" s="2">
        <v>0</v>
      </c>
      <c r="E29" s="2">
        <v>0</v>
      </c>
      <c r="F29" s="2">
        <v>-1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3</v>
      </c>
      <c r="S29" s="2">
        <v>3</v>
      </c>
      <c r="T29" s="2">
        <v>4</v>
      </c>
      <c r="U29" s="2">
        <v>5</v>
      </c>
      <c r="V29" s="2">
        <v>5</v>
      </c>
      <c r="W29" s="2">
        <v>6</v>
      </c>
      <c r="X29" s="2">
        <v>6</v>
      </c>
      <c r="Y29" s="2">
        <v>6</v>
      </c>
      <c r="Z29" s="2">
        <v>5</v>
      </c>
      <c r="AA29" s="2">
        <v>5</v>
      </c>
      <c r="AB29" s="2">
        <v>5</v>
      </c>
      <c r="AC29" s="2">
        <v>5</v>
      </c>
      <c r="AD29" s="2">
        <v>5</v>
      </c>
      <c r="AE29" s="2">
        <v>6</v>
      </c>
      <c r="AF29" s="2">
        <v>5</v>
      </c>
      <c r="AG29" s="2">
        <v>5</v>
      </c>
      <c r="AH29" s="2">
        <v>5</v>
      </c>
      <c r="AI29" s="2">
        <v>5</v>
      </c>
      <c r="AJ29" s="2">
        <v>5</v>
      </c>
      <c r="AK29" s="2">
        <v>5</v>
      </c>
      <c r="AL29" s="2">
        <v>6</v>
      </c>
      <c r="AM29" s="2">
        <v>6</v>
      </c>
      <c r="AN29" s="2">
        <v>8</v>
      </c>
      <c r="AO29" s="2">
        <v>8</v>
      </c>
      <c r="AP29" s="2">
        <v>8</v>
      </c>
      <c r="AQ29" s="2">
        <v>7</v>
      </c>
      <c r="AR29" s="2">
        <v>7</v>
      </c>
      <c r="AS29" s="2">
        <v>7</v>
      </c>
      <c r="AT29" s="2">
        <v>6</v>
      </c>
      <c r="AU29" s="2">
        <v>6</v>
      </c>
      <c r="AV29" s="2">
        <v>6</v>
      </c>
      <c r="AW29" s="2">
        <v>5</v>
      </c>
      <c r="AX29" s="2">
        <v>5</v>
      </c>
      <c r="AY29" s="2">
        <v>4</v>
      </c>
      <c r="AZ29" s="2">
        <v>4</v>
      </c>
      <c r="BA29" s="2">
        <v>4</v>
      </c>
      <c r="BB29" s="2">
        <v>6</v>
      </c>
      <c r="BC29" s="2">
        <v>5</v>
      </c>
      <c r="BD29" s="2">
        <v>6</v>
      </c>
      <c r="BE29" s="2">
        <v>6</v>
      </c>
      <c r="BF29" s="2">
        <v>5</v>
      </c>
      <c r="BG29" s="2">
        <v>4</v>
      </c>
      <c r="BH29" s="2">
        <v>4</v>
      </c>
      <c r="BI29" s="2">
        <v>3</v>
      </c>
      <c r="BJ29" s="2">
        <v>4</v>
      </c>
      <c r="BK29" s="2">
        <v>4</v>
      </c>
      <c r="BL29" s="2">
        <v>4</v>
      </c>
      <c r="BM29" s="2">
        <v>4</v>
      </c>
      <c r="BN29" s="2">
        <v>4</v>
      </c>
      <c r="BO29" s="2">
        <v>4</v>
      </c>
      <c r="BP29" s="2">
        <v>4</v>
      </c>
      <c r="BQ29" s="2">
        <v>4</v>
      </c>
      <c r="BR29" s="2">
        <v>4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350</v>
      </c>
      <c r="B30" s="2">
        <v>106</v>
      </c>
      <c r="C30" s="2">
        <v>66</v>
      </c>
      <c r="D30" s="2">
        <v>0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2</v>
      </c>
      <c r="M30" s="2">
        <v>1</v>
      </c>
      <c r="N30" s="2">
        <v>1</v>
      </c>
      <c r="O30" s="2">
        <v>1</v>
      </c>
      <c r="P30" s="2">
        <v>1</v>
      </c>
      <c r="Q30" s="2">
        <v>3</v>
      </c>
      <c r="R30" s="2">
        <v>3</v>
      </c>
      <c r="S30" s="2">
        <v>3</v>
      </c>
      <c r="T30" s="2">
        <v>4</v>
      </c>
      <c r="U30" s="2">
        <v>4</v>
      </c>
      <c r="V30" s="2">
        <v>6</v>
      </c>
      <c r="W30" s="2">
        <v>5</v>
      </c>
      <c r="X30" s="2">
        <v>5</v>
      </c>
      <c r="Y30" s="2">
        <v>5</v>
      </c>
      <c r="Z30" s="2">
        <v>4</v>
      </c>
      <c r="AA30" s="2">
        <v>4</v>
      </c>
      <c r="AB30" s="2">
        <v>4</v>
      </c>
      <c r="AC30" s="2">
        <v>4</v>
      </c>
      <c r="AD30" s="2">
        <v>4</v>
      </c>
      <c r="AE30" s="2">
        <v>4</v>
      </c>
      <c r="AF30" s="2">
        <v>5</v>
      </c>
      <c r="AG30" s="2">
        <v>6</v>
      </c>
      <c r="AH30" s="2">
        <v>6</v>
      </c>
      <c r="AI30" s="2">
        <v>6</v>
      </c>
      <c r="AJ30" s="2">
        <v>6</v>
      </c>
      <c r="AK30" s="2">
        <v>6</v>
      </c>
      <c r="AL30" s="2">
        <v>7</v>
      </c>
      <c r="AM30" s="2">
        <v>7</v>
      </c>
      <c r="AN30" s="2">
        <v>7</v>
      </c>
      <c r="AO30" s="2">
        <v>8</v>
      </c>
      <c r="AP30" s="2">
        <v>8</v>
      </c>
      <c r="AQ30" s="2">
        <v>7</v>
      </c>
      <c r="AR30" s="2">
        <v>7</v>
      </c>
      <c r="AS30" s="2">
        <v>7</v>
      </c>
      <c r="AT30" s="2">
        <v>7</v>
      </c>
      <c r="AU30" s="2">
        <v>7</v>
      </c>
      <c r="AV30" s="2">
        <v>8</v>
      </c>
      <c r="AW30" s="2">
        <v>8</v>
      </c>
      <c r="AX30" s="2">
        <v>8</v>
      </c>
      <c r="AY30" s="2">
        <v>7</v>
      </c>
      <c r="AZ30" s="2">
        <v>6</v>
      </c>
      <c r="BA30" s="2">
        <v>6</v>
      </c>
      <c r="BB30" s="2">
        <v>5</v>
      </c>
      <c r="BC30" s="2">
        <v>5</v>
      </c>
      <c r="BD30" s="2">
        <v>5</v>
      </c>
      <c r="BE30" s="2">
        <v>5</v>
      </c>
      <c r="BF30" s="2">
        <v>5</v>
      </c>
      <c r="BG30" s="2">
        <v>5</v>
      </c>
      <c r="BH30" s="2">
        <v>5</v>
      </c>
      <c r="BI30" s="2">
        <v>7</v>
      </c>
      <c r="BJ30" s="2">
        <v>9</v>
      </c>
      <c r="BK30" s="2">
        <v>9</v>
      </c>
      <c r="BL30" s="2">
        <v>8</v>
      </c>
      <c r="BM30" s="2">
        <v>8</v>
      </c>
      <c r="BN30" s="2">
        <v>7</v>
      </c>
      <c r="BO30" s="2">
        <v>7</v>
      </c>
      <c r="BP30" s="2">
        <v>7</v>
      </c>
      <c r="BQ30" s="2">
        <v>7</v>
      </c>
      <c r="BR30" s="2">
        <v>7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210</v>
      </c>
      <c r="B31" s="2">
        <v>107</v>
      </c>
      <c r="C31" s="2">
        <v>66</v>
      </c>
      <c r="D31" s="2">
        <v>0</v>
      </c>
      <c r="E31" s="2">
        <v>0</v>
      </c>
      <c r="F31" s="2">
        <v>1</v>
      </c>
      <c r="G31" s="2">
        <v>1</v>
      </c>
      <c r="H31" s="2">
        <v>2</v>
      </c>
      <c r="I31" s="2">
        <v>3</v>
      </c>
      <c r="J31" s="2">
        <v>3</v>
      </c>
      <c r="K31" s="2">
        <v>3</v>
      </c>
      <c r="L31" s="2">
        <v>4</v>
      </c>
      <c r="M31" s="2">
        <v>3</v>
      </c>
      <c r="N31" s="2">
        <v>2</v>
      </c>
      <c r="O31" s="2">
        <v>2</v>
      </c>
      <c r="P31" s="2">
        <v>2</v>
      </c>
      <c r="Q31" s="2">
        <v>3</v>
      </c>
      <c r="R31" s="2">
        <v>3</v>
      </c>
      <c r="S31" s="2">
        <v>4</v>
      </c>
      <c r="T31" s="2">
        <v>4</v>
      </c>
      <c r="U31" s="2">
        <v>3</v>
      </c>
      <c r="V31" s="2">
        <v>4</v>
      </c>
      <c r="W31" s="2">
        <v>4</v>
      </c>
      <c r="X31" s="2">
        <v>4</v>
      </c>
      <c r="Y31" s="2">
        <v>4</v>
      </c>
      <c r="Z31" s="2">
        <v>4</v>
      </c>
      <c r="AA31" s="2">
        <v>5</v>
      </c>
      <c r="AB31" s="2">
        <v>5</v>
      </c>
      <c r="AC31" s="2">
        <v>5</v>
      </c>
      <c r="AD31" s="2">
        <v>5</v>
      </c>
      <c r="AE31" s="2">
        <v>5</v>
      </c>
      <c r="AF31" s="2">
        <v>4</v>
      </c>
      <c r="AG31" s="2">
        <v>5</v>
      </c>
      <c r="AH31" s="2">
        <v>5</v>
      </c>
      <c r="AI31" s="2">
        <v>5</v>
      </c>
      <c r="AJ31" s="2">
        <v>5</v>
      </c>
      <c r="AK31" s="2">
        <v>6</v>
      </c>
      <c r="AL31" s="2">
        <v>6</v>
      </c>
      <c r="AM31" s="2">
        <v>6</v>
      </c>
      <c r="AN31" s="2">
        <v>5</v>
      </c>
      <c r="AO31" s="2">
        <v>5</v>
      </c>
      <c r="AP31" s="2">
        <v>4</v>
      </c>
      <c r="AQ31" s="2">
        <v>5</v>
      </c>
      <c r="AR31" s="2">
        <v>5</v>
      </c>
      <c r="AS31" s="2">
        <v>5</v>
      </c>
      <c r="AT31" s="2">
        <v>4</v>
      </c>
      <c r="AU31" s="2">
        <v>4</v>
      </c>
      <c r="AV31" s="2">
        <v>3</v>
      </c>
      <c r="AW31" s="2">
        <v>3</v>
      </c>
      <c r="AX31" s="2">
        <v>3</v>
      </c>
      <c r="AY31" s="2">
        <v>2</v>
      </c>
      <c r="AZ31" s="2">
        <v>2</v>
      </c>
      <c r="BA31" s="2">
        <v>2</v>
      </c>
      <c r="BB31" s="2">
        <v>3</v>
      </c>
      <c r="BC31" s="2">
        <v>4</v>
      </c>
      <c r="BD31" s="2">
        <v>4</v>
      </c>
      <c r="BE31" s="2">
        <v>4</v>
      </c>
      <c r="BF31" s="2">
        <v>5</v>
      </c>
      <c r="BG31" s="2">
        <v>5</v>
      </c>
      <c r="BH31" s="2">
        <v>6</v>
      </c>
      <c r="BI31" s="2">
        <v>6</v>
      </c>
      <c r="BJ31" s="2">
        <v>7</v>
      </c>
      <c r="BK31" s="2">
        <v>7</v>
      </c>
      <c r="BL31" s="2">
        <v>7</v>
      </c>
      <c r="BM31" s="2">
        <v>7</v>
      </c>
      <c r="BN31" s="2">
        <v>7</v>
      </c>
      <c r="BO31" s="2">
        <v>7</v>
      </c>
      <c r="BP31" s="2">
        <v>7</v>
      </c>
      <c r="BQ31" s="2">
        <v>8</v>
      </c>
      <c r="BR31" s="2">
        <v>8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681</v>
      </c>
      <c r="B32" s="2">
        <v>108</v>
      </c>
      <c r="C32" s="2">
        <v>66</v>
      </c>
      <c r="D32" s="2">
        <v>0</v>
      </c>
      <c r="E32" s="2">
        <v>2</v>
      </c>
      <c r="F32" s="2">
        <v>2</v>
      </c>
      <c r="G32" s="2">
        <v>2</v>
      </c>
      <c r="H32" s="2">
        <v>1</v>
      </c>
      <c r="I32" s="2">
        <v>1</v>
      </c>
      <c r="J32" s="2">
        <v>0</v>
      </c>
      <c r="K32" s="2">
        <v>0</v>
      </c>
      <c r="L32" s="2">
        <v>1</v>
      </c>
      <c r="M32" s="2">
        <v>1</v>
      </c>
      <c r="N32" s="2">
        <v>1</v>
      </c>
      <c r="O32" s="2">
        <v>1</v>
      </c>
      <c r="P32" s="2">
        <v>2</v>
      </c>
      <c r="Q32" s="2">
        <v>2</v>
      </c>
      <c r="R32" s="2">
        <v>2</v>
      </c>
      <c r="S32" s="2">
        <v>2</v>
      </c>
      <c r="T32" s="2">
        <v>4</v>
      </c>
      <c r="U32" s="2">
        <v>6</v>
      </c>
      <c r="V32" s="2">
        <v>8</v>
      </c>
      <c r="W32" s="2">
        <v>8</v>
      </c>
      <c r="X32" s="2">
        <v>7</v>
      </c>
      <c r="Y32" s="2">
        <v>7</v>
      </c>
      <c r="Z32" s="2">
        <v>7</v>
      </c>
      <c r="AA32" s="2">
        <v>7</v>
      </c>
      <c r="AB32" s="2">
        <v>7</v>
      </c>
      <c r="AC32" s="2">
        <v>7</v>
      </c>
      <c r="AD32" s="2">
        <v>7</v>
      </c>
      <c r="AE32" s="2">
        <v>7</v>
      </c>
      <c r="AF32" s="2">
        <v>8</v>
      </c>
      <c r="AG32" s="2">
        <v>8</v>
      </c>
      <c r="AH32" s="2">
        <v>8</v>
      </c>
      <c r="AI32" s="2">
        <v>8</v>
      </c>
      <c r="AJ32" s="2">
        <v>8</v>
      </c>
      <c r="AK32" s="2">
        <v>7</v>
      </c>
      <c r="AL32" s="2">
        <v>7</v>
      </c>
      <c r="AM32" s="2">
        <v>7</v>
      </c>
      <c r="AN32" s="2">
        <v>7</v>
      </c>
      <c r="AO32" s="2">
        <v>8</v>
      </c>
      <c r="AP32" s="2">
        <v>7</v>
      </c>
      <c r="AQ32" s="2">
        <v>7</v>
      </c>
      <c r="AR32" s="2">
        <v>7</v>
      </c>
      <c r="AS32" s="2">
        <v>7</v>
      </c>
      <c r="AT32" s="2">
        <v>9</v>
      </c>
      <c r="AU32" s="2">
        <v>9</v>
      </c>
      <c r="AV32" s="2">
        <v>9</v>
      </c>
      <c r="AW32" s="2">
        <v>9</v>
      </c>
      <c r="AX32" s="2">
        <v>10</v>
      </c>
      <c r="AY32" s="2">
        <v>11</v>
      </c>
      <c r="AZ32" s="2">
        <v>11</v>
      </c>
      <c r="BA32" s="2">
        <v>11</v>
      </c>
      <c r="BB32" s="2">
        <v>11</v>
      </c>
      <c r="BC32" s="2">
        <v>11</v>
      </c>
      <c r="BD32" s="2">
        <v>11</v>
      </c>
      <c r="BE32" s="2">
        <v>11</v>
      </c>
      <c r="BF32" s="2">
        <v>10</v>
      </c>
      <c r="BG32" s="2">
        <v>9</v>
      </c>
      <c r="BH32" s="2">
        <v>10</v>
      </c>
      <c r="BI32" s="2">
        <v>10</v>
      </c>
      <c r="BJ32" s="2">
        <v>10</v>
      </c>
      <c r="BK32" s="2">
        <v>10</v>
      </c>
      <c r="BL32" s="2">
        <v>10</v>
      </c>
      <c r="BM32" s="2">
        <v>10</v>
      </c>
      <c r="BN32" s="2">
        <v>10</v>
      </c>
      <c r="BO32" s="2">
        <v>10</v>
      </c>
      <c r="BP32" s="2">
        <v>10</v>
      </c>
      <c r="BQ32" s="2">
        <v>10</v>
      </c>
      <c r="BR32" s="2">
        <v>11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355</v>
      </c>
      <c r="B33" s="2">
        <v>109</v>
      </c>
      <c r="C33" s="2">
        <v>66</v>
      </c>
      <c r="D33" s="2">
        <v>0</v>
      </c>
      <c r="E33" s="2">
        <v>-1</v>
      </c>
      <c r="F33" s="2">
        <v>-1</v>
      </c>
      <c r="G33" s="2">
        <v>-1</v>
      </c>
      <c r="H33" s="2">
        <v>1</v>
      </c>
      <c r="I33" s="2">
        <v>1</v>
      </c>
      <c r="J33" s="2">
        <v>2</v>
      </c>
      <c r="K33" s="2">
        <v>3</v>
      </c>
      <c r="L33" s="2">
        <v>3</v>
      </c>
      <c r="M33" s="2">
        <v>2</v>
      </c>
      <c r="N33" s="2">
        <v>2</v>
      </c>
      <c r="O33" s="2">
        <v>2</v>
      </c>
      <c r="P33" s="2">
        <v>2</v>
      </c>
      <c r="Q33" s="2">
        <v>1</v>
      </c>
      <c r="R33" s="2">
        <v>1</v>
      </c>
      <c r="S33" s="2">
        <v>1</v>
      </c>
      <c r="T33" s="2">
        <v>1</v>
      </c>
      <c r="U33" s="2">
        <v>0</v>
      </c>
      <c r="V33" s="2">
        <v>1</v>
      </c>
      <c r="W33" s="2">
        <v>1</v>
      </c>
      <c r="X33" s="2">
        <v>2</v>
      </c>
      <c r="Y33" s="2">
        <v>2</v>
      </c>
      <c r="Z33" s="2">
        <v>2</v>
      </c>
      <c r="AA33" s="2">
        <v>3</v>
      </c>
      <c r="AB33" s="2">
        <v>3</v>
      </c>
      <c r="AC33" s="2">
        <v>3</v>
      </c>
      <c r="AD33" s="2">
        <v>4</v>
      </c>
      <c r="AE33" s="2">
        <v>5</v>
      </c>
      <c r="AF33" s="2">
        <v>5</v>
      </c>
      <c r="AG33" s="2">
        <v>5</v>
      </c>
      <c r="AH33" s="2">
        <v>5</v>
      </c>
      <c r="AI33" s="2">
        <v>5</v>
      </c>
      <c r="AJ33" s="2">
        <v>5</v>
      </c>
      <c r="AK33" s="2">
        <v>6</v>
      </c>
      <c r="AL33" s="2">
        <v>6</v>
      </c>
      <c r="AM33" s="2">
        <v>7</v>
      </c>
      <c r="AN33" s="2">
        <v>6</v>
      </c>
      <c r="AO33" s="2">
        <v>7</v>
      </c>
      <c r="AP33" s="2">
        <v>7</v>
      </c>
      <c r="AQ33" s="2">
        <v>8</v>
      </c>
      <c r="AR33" s="2">
        <v>9</v>
      </c>
      <c r="AS33" s="2">
        <v>9</v>
      </c>
      <c r="AT33" s="2">
        <v>10</v>
      </c>
      <c r="AU33" s="2">
        <v>10</v>
      </c>
      <c r="AV33" s="2">
        <v>10</v>
      </c>
      <c r="AW33" s="2">
        <v>10</v>
      </c>
      <c r="AX33" s="2">
        <v>11</v>
      </c>
      <c r="AY33" s="2">
        <v>11</v>
      </c>
      <c r="AZ33" s="2">
        <v>11</v>
      </c>
      <c r="BA33" s="2">
        <v>11</v>
      </c>
      <c r="BB33" s="2">
        <v>11</v>
      </c>
      <c r="BC33" s="2">
        <v>10</v>
      </c>
      <c r="BD33" s="2">
        <v>10</v>
      </c>
      <c r="BE33" s="2">
        <v>10</v>
      </c>
      <c r="BF33" s="2">
        <v>10</v>
      </c>
      <c r="BG33" s="2">
        <v>10</v>
      </c>
      <c r="BH33" s="2">
        <v>10</v>
      </c>
      <c r="BI33" s="2">
        <v>11</v>
      </c>
      <c r="BJ33" s="2">
        <v>11</v>
      </c>
      <c r="BK33" s="2">
        <v>11</v>
      </c>
      <c r="BL33" s="2">
        <v>11</v>
      </c>
      <c r="BM33" s="2">
        <v>10</v>
      </c>
      <c r="BN33" s="2">
        <v>10</v>
      </c>
      <c r="BO33" s="2">
        <v>10</v>
      </c>
      <c r="BP33" s="2">
        <v>11</v>
      </c>
      <c r="BQ33" s="2">
        <v>11</v>
      </c>
      <c r="BR33" s="2">
        <v>13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19</v>
      </c>
      <c r="B34" s="2">
        <v>110</v>
      </c>
      <c r="C34" s="2">
        <v>66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1</v>
      </c>
      <c r="O34" s="2">
        <v>2</v>
      </c>
      <c r="P34" s="2">
        <v>3</v>
      </c>
      <c r="Q34" s="2">
        <v>3</v>
      </c>
      <c r="R34" s="2">
        <v>3</v>
      </c>
      <c r="S34" s="2">
        <v>3</v>
      </c>
      <c r="T34" s="2">
        <v>4</v>
      </c>
      <c r="U34" s="2">
        <v>4</v>
      </c>
      <c r="V34" s="2">
        <v>4</v>
      </c>
      <c r="W34" s="2">
        <v>4</v>
      </c>
      <c r="X34" s="2">
        <v>4</v>
      </c>
      <c r="Y34" s="2">
        <v>4</v>
      </c>
      <c r="Z34" s="2">
        <v>4</v>
      </c>
      <c r="AA34" s="2">
        <v>5</v>
      </c>
      <c r="AB34" s="2">
        <v>5</v>
      </c>
      <c r="AC34" s="2">
        <v>5</v>
      </c>
      <c r="AD34" s="2">
        <v>6</v>
      </c>
      <c r="AE34" s="2">
        <v>6</v>
      </c>
      <c r="AF34" s="2">
        <v>5</v>
      </c>
      <c r="AG34" s="2">
        <v>5</v>
      </c>
      <c r="AH34" s="2">
        <v>4</v>
      </c>
      <c r="AI34" s="2">
        <v>4</v>
      </c>
      <c r="AJ34" s="2">
        <v>4</v>
      </c>
      <c r="AK34" s="2">
        <v>4</v>
      </c>
      <c r="AL34" s="2">
        <v>5</v>
      </c>
      <c r="AM34" s="2">
        <v>5</v>
      </c>
      <c r="AN34" s="2">
        <v>5</v>
      </c>
      <c r="AO34" s="2">
        <v>5</v>
      </c>
      <c r="AP34" s="2">
        <v>5</v>
      </c>
      <c r="AQ34" s="2">
        <v>5</v>
      </c>
      <c r="AR34" s="2">
        <v>5</v>
      </c>
      <c r="AS34" s="2">
        <v>4</v>
      </c>
      <c r="AT34" s="2">
        <v>4</v>
      </c>
      <c r="AU34" s="2">
        <v>4</v>
      </c>
      <c r="AV34" s="2">
        <v>4</v>
      </c>
      <c r="AW34" s="2">
        <v>4</v>
      </c>
      <c r="AX34" s="2">
        <v>5</v>
      </c>
      <c r="AY34" s="2">
        <v>6</v>
      </c>
      <c r="AZ34" s="2">
        <v>6</v>
      </c>
      <c r="BA34" s="2">
        <v>6</v>
      </c>
      <c r="BB34" s="2">
        <v>6</v>
      </c>
      <c r="BC34" s="2">
        <v>6</v>
      </c>
      <c r="BD34" s="2">
        <v>6</v>
      </c>
      <c r="BE34" s="2">
        <v>6</v>
      </c>
      <c r="BF34" s="2">
        <v>6</v>
      </c>
      <c r="BG34" s="2">
        <v>6</v>
      </c>
      <c r="BH34" s="2">
        <v>7</v>
      </c>
      <c r="BI34" s="2">
        <v>8</v>
      </c>
      <c r="BJ34" s="2">
        <v>10</v>
      </c>
      <c r="BK34" s="2">
        <v>10</v>
      </c>
      <c r="BL34" s="2">
        <v>11</v>
      </c>
      <c r="BM34" s="2">
        <v>12</v>
      </c>
      <c r="BN34" s="2">
        <v>12</v>
      </c>
      <c r="BO34" s="2">
        <v>13</v>
      </c>
      <c r="BP34" s="2">
        <v>13</v>
      </c>
      <c r="BQ34" s="2">
        <v>13</v>
      </c>
      <c r="BR34" s="2">
        <v>14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201</v>
      </c>
      <c r="B35" s="2">
        <v>111</v>
      </c>
      <c r="C35" s="2">
        <v>66</v>
      </c>
      <c r="D35" s="2">
        <v>0</v>
      </c>
      <c r="E35" s="2">
        <v>0</v>
      </c>
      <c r="F35" s="2">
        <v>1</v>
      </c>
      <c r="G35" s="2">
        <v>2</v>
      </c>
      <c r="H35" s="2">
        <v>2</v>
      </c>
      <c r="I35" s="2">
        <v>2</v>
      </c>
      <c r="J35" s="2">
        <v>3</v>
      </c>
      <c r="K35" s="2">
        <v>3</v>
      </c>
      <c r="L35" s="2">
        <v>4</v>
      </c>
      <c r="M35" s="2">
        <v>3</v>
      </c>
      <c r="N35" s="2">
        <v>4</v>
      </c>
      <c r="O35" s="2">
        <v>4</v>
      </c>
      <c r="P35" s="2">
        <v>3</v>
      </c>
      <c r="Q35" s="2">
        <v>2</v>
      </c>
      <c r="R35" s="2">
        <v>1</v>
      </c>
      <c r="S35" s="2">
        <v>1</v>
      </c>
      <c r="T35" s="2">
        <v>1</v>
      </c>
      <c r="U35" s="2">
        <v>0</v>
      </c>
      <c r="V35" s="2">
        <v>0</v>
      </c>
      <c r="W35" s="2">
        <v>-1</v>
      </c>
      <c r="X35" s="2">
        <v>0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>
        <v>0</v>
      </c>
      <c r="AE35" s="2">
        <v>0</v>
      </c>
      <c r="AF35" s="2">
        <v>-1</v>
      </c>
      <c r="AG35" s="2">
        <v>-1</v>
      </c>
      <c r="AH35" s="2">
        <v>-1</v>
      </c>
      <c r="AI35" s="2">
        <v>0</v>
      </c>
      <c r="AJ35" s="2">
        <v>-1</v>
      </c>
      <c r="AK35" s="2">
        <v>0</v>
      </c>
      <c r="AL35" s="2">
        <v>0</v>
      </c>
      <c r="AM35" s="2">
        <v>0</v>
      </c>
      <c r="AN35" s="2">
        <v>-1</v>
      </c>
      <c r="AO35" s="2">
        <v>0</v>
      </c>
      <c r="AP35" s="2">
        <v>0</v>
      </c>
      <c r="AQ35" s="2">
        <v>-1</v>
      </c>
      <c r="AR35" s="2">
        <v>0</v>
      </c>
      <c r="AS35" s="2">
        <v>0</v>
      </c>
      <c r="AT35" s="2">
        <v>0</v>
      </c>
      <c r="AU35" s="2">
        <v>1</v>
      </c>
      <c r="AV35" s="2">
        <v>1</v>
      </c>
      <c r="AW35" s="2">
        <v>2</v>
      </c>
      <c r="AX35" s="2">
        <v>3</v>
      </c>
      <c r="AY35" s="2">
        <v>4</v>
      </c>
      <c r="AZ35" s="2">
        <v>5</v>
      </c>
      <c r="BA35" s="2">
        <v>6</v>
      </c>
      <c r="BB35" s="2">
        <v>7</v>
      </c>
      <c r="BC35" s="2">
        <v>7</v>
      </c>
      <c r="BD35" s="2">
        <v>7</v>
      </c>
      <c r="BE35" s="2">
        <v>8</v>
      </c>
      <c r="BF35" s="2">
        <v>9</v>
      </c>
      <c r="BG35" s="2">
        <v>9</v>
      </c>
      <c r="BH35" s="2">
        <v>9</v>
      </c>
      <c r="BI35" s="2">
        <v>10</v>
      </c>
      <c r="BJ35" s="2">
        <v>10</v>
      </c>
      <c r="BK35" s="2">
        <v>10</v>
      </c>
      <c r="BL35" s="2">
        <v>12</v>
      </c>
      <c r="BM35" s="2">
        <v>13</v>
      </c>
      <c r="BN35" s="2">
        <v>13</v>
      </c>
      <c r="BO35" s="2">
        <v>13</v>
      </c>
      <c r="BP35" s="2">
        <v>13</v>
      </c>
      <c r="BQ35" s="2">
        <v>13</v>
      </c>
      <c r="BR35" s="2">
        <v>14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682</v>
      </c>
      <c r="B36" s="2">
        <v>112</v>
      </c>
      <c r="C36" s="2">
        <v>66</v>
      </c>
      <c r="D36" s="2">
        <v>0</v>
      </c>
      <c r="E36" s="2">
        <v>1</v>
      </c>
      <c r="F36" s="2">
        <v>2</v>
      </c>
      <c r="G36" s="2">
        <v>2</v>
      </c>
      <c r="H36" s="2">
        <v>2</v>
      </c>
      <c r="I36" s="2">
        <v>2</v>
      </c>
      <c r="J36" s="2">
        <v>2</v>
      </c>
      <c r="K36" s="2">
        <v>2</v>
      </c>
      <c r="L36" s="2">
        <v>3</v>
      </c>
      <c r="M36" s="2">
        <v>3</v>
      </c>
      <c r="N36" s="2">
        <v>3</v>
      </c>
      <c r="O36" s="2">
        <v>3</v>
      </c>
      <c r="P36" s="2">
        <v>3</v>
      </c>
      <c r="Q36" s="2">
        <v>3</v>
      </c>
      <c r="R36" s="2">
        <v>4</v>
      </c>
      <c r="S36" s="2">
        <v>4</v>
      </c>
      <c r="T36" s="2">
        <v>3</v>
      </c>
      <c r="U36" s="2">
        <v>2</v>
      </c>
      <c r="V36" s="2">
        <v>2</v>
      </c>
      <c r="W36" s="2">
        <v>1</v>
      </c>
      <c r="X36" s="2">
        <v>0</v>
      </c>
      <c r="Y36" s="2">
        <v>1</v>
      </c>
      <c r="Z36" s="2">
        <v>1</v>
      </c>
      <c r="AA36" s="2">
        <v>2</v>
      </c>
      <c r="AB36" s="2">
        <v>2</v>
      </c>
      <c r="AC36" s="2">
        <v>3</v>
      </c>
      <c r="AD36" s="2">
        <v>3</v>
      </c>
      <c r="AE36" s="2">
        <v>5</v>
      </c>
      <c r="AF36" s="2">
        <v>5</v>
      </c>
      <c r="AG36" s="2">
        <v>5</v>
      </c>
      <c r="AH36" s="2">
        <v>5</v>
      </c>
      <c r="AI36" s="2">
        <v>7</v>
      </c>
      <c r="AJ36" s="2">
        <v>7</v>
      </c>
      <c r="AK36" s="2">
        <v>8</v>
      </c>
      <c r="AL36" s="2">
        <v>9</v>
      </c>
      <c r="AM36" s="2">
        <v>10</v>
      </c>
      <c r="AN36" s="2">
        <v>10</v>
      </c>
      <c r="AO36" s="2">
        <v>10</v>
      </c>
      <c r="AP36" s="2">
        <v>9</v>
      </c>
      <c r="AQ36" s="2">
        <v>11</v>
      </c>
      <c r="AR36" s="2">
        <v>12</v>
      </c>
      <c r="AS36" s="2">
        <v>13</v>
      </c>
      <c r="AT36" s="2">
        <v>12</v>
      </c>
      <c r="AU36" s="2">
        <v>12</v>
      </c>
      <c r="AV36" s="2">
        <v>13</v>
      </c>
      <c r="AW36" s="2">
        <v>13</v>
      </c>
      <c r="AX36" s="2">
        <v>13</v>
      </c>
      <c r="AY36" s="2">
        <v>13</v>
      </c>
      <c r="AZ36" s="2">
        <v>13</v>
      </c>
      <c r="BA36" s="2">
        <v>14</v>
      </c>
      <c r="BB36" s="2">
        <v>14</v>
      </c>
      <c r="BC36" s="2">
        <v>14</v>
      </c>
      <c r="BD36" s="2">
        <v>15</v>
      </c>
      <c r="BE36" s="2">
        <v>15</v>
      </c>
      <c r="BF36" s="2">
        <v>15</v>
      </c>
      <c r="BG36" s="2">
        <v>14</v>
      </c>
      <c r="BH36" s="2">
        <v>14</v>
      </c>
      <c r="BI36" s="2">
        <v>14</v>
      </c>
      <c r="BJ36" s="2">
        <v>14</v>
      </c>
      <c r="BK36" s="2">
        <v>14</v>
      </c>
      <c r="BL36" s="2">
        <v>15</v>
      </c>
      <c r="BM36" s="2">
        <v>15</v>
      </c>
      <c r="BN36" s="2">
        <v>16</v>
      </c>
      <c r="BO36" s="2">
        <v>16</v>
      </c>
      <c r="BP36" s="2">
        <v>16</v>
      </c>
      <c r="BQ36" s="2">
        <v>16</v>
      </c>
      <c r="BR36" s="2">
        <v>16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213</v>
      </c>
      <c r="B37" s="2">
        <v>113</v>
      </c>
      <c r="C37" s="2">
        <v>66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-1</v>
      </c>
      <c r="J37" s="2">
        <v>1</v>
      </c>
      <c r="K37" s="2">
        <v>2</v>
      </c>
      <c r="L37" s="2">
        <v>3</v>
      </c>
      <c r="M37" s="2">
        <v>3</v>
      </c>
      <c r="N37" s="2">
        <v>3</v>
      </c>
      <c r="O37" s="2">
        <v>3</v>
      </c>
      <c r="P37" s="2">
        <v>3</v>
      </c>
      <c r="Q37" s="2">
        <v>3</v>
      </c>
      <c r="R37" s="2">
        <v>3</v>
      </c>
      <c r="S37" s="2">
        <v>3</v>
      </c>
      <c r="T37" s="2">
        <v>3</v>
      </c>
      <c r="U37" s="2">
        <v>4</v>
      </c>
      <c r="V37" s="2">
        <v>5</v>
      </c>
      <c r="W37" s="2">
        <v>6</v>
      </c>
      <c r="X37" s="2">
        <v>7</v>
      </c>
      <c r="Y37" s="2">
        <v>8</v>
      </c>
      <c r="Z37" s="2">
        <v>8</v>
      </c>
      <c r="AA37" s="2">
        <v>10</v>
      </c>
      <c r="AB37" s="2">
        <v>10</v>
      </c>
      <c r="AC37" s="2">
        <v>11</v>
      </c>
      <c r="AD37" s="2">
        <v>11</v>
      </c>
      <c r="AE37" s="2">
        <v>13</v>
      </c>
      <c r="AF37" s="2">
        <v>14</v>
      </c>
      <c r="AG37" s="2">
        <v>14</v>
      </c>
      <c r="AH37" s="2">
        <v>14</v>
      </c>
      <c r="AI37" s="2">
        <v>14</v>
      </c>
      <c r="AJ37" s="2">
        <v>15</v>
      </c>
      <c r="AK37" s="2">
        <v>16</v>
      </c>
      <c r="AL37" s="2">
        <v>16</v>
      </c>
      <c r="AM37" s="2">
        <v>18</v>
      </c>
      <c r="AN37" s="2">
        <v>18</v>
      </c>
      <c r="AO37" s="2">
        <v>18</v>
      </c>
      <c r="AP37" s="2">
        <v>18</v>
      </c>
      <c r="AQ37" s="2">
        <v>19</v>
      </c>
      <c r="AR37" s="2">
        <v>19</v>
      </c>
      <c r="AS37" s="2">
        <v>19</v>
      </c>
      <c r="AT37" s="2">
        <v>18</v>
      </c>
      <c r="AU37" s="2">
        <v>18</v>
      </c>
      <c r="AV37" s="2">
        <v>18</v>
      </c>
      <c r="AW37" s="2">
        <v>18</v>
      </c>
      <c r="AX37" s="2">
        <v>18</v>
      </c>
      <c r="AY37" s="2">
        <v>18</v>
      </c>
      <c r="AZ37" s="2">
        <v>18</v>
      </c>
      <c r="BA37" s="2">
        <v>17</v>
      </c>
      <c r="BB37" s="2">
        <v>19</v>
      </c>
      <c r="BC37" s="2">
        <v>19</v>
      </c>
      <c r="BD37" s="2">
        <v>19</v>
      </c>
      <c r="BE37" s="2">
        <v>19</v>
      </c>
      <c r="BF37" s="2">
        <v>19</v>
      </c>
      <c r="BG37" s="2">
        <v>18</v>
      </c>
      <c r="BH37" s="2">
        <v>18</v>
      </c>
      <c r="BI37" s="2">
        <v>17</v>
      </c>
      <c r="BJ37" s="2">
        <v>18</v>
      </c>
      <c r="BK37" s="2">
        <v>20</v>
      </c>
      <c r="BL37" s="2">
        <v>19</v>
      </c>
      <c r="BM37" s="2">
        <v>19</v>
      </c>
      <c r="BN37" s="2">
        <v>19</v>
      </c>
      <c r="BO37" s="2">
        <v>19</v>
      </c>
      <c r="BP37" s="2">
        <v>18</v>
      </c>
      <c r="BQ37" s="2">
        <v>17</v>
      </c>
      <c r="BR37" s="2">
        <v>18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443</v>
      </c>
      <c r="B38" s="2">
        <v>114</v>
      </c>
      <c r="C38" s="2">
        <v>66</v>
      </c>
      <c r="D38" s="2">
        <v>0</v>
      </c>
      <c r="E38" s="2">
        <v>0</v>
      </c>
      <c r="F38" s="2">
        <v>2</v>
      </c>
      <c r="G38" s="2">
        <v>3</v>
      </c>
      <c r="H38" s="2">
        <v>2</v>
      </c>
      <c r="I38" s="2">
        <v>2</v>
      </c>
      <c r="J38" s="2">
        <v>2</v>
      </c>
      <c r="K38" s="2">
        <v>3</v>
      </c>
      <c r="L38" s="2">
        <v>6</v>
      </c>
      <c r="M38" s="2">
        <v>6</v>
      </c>
      <c r="N38" s="2">
        <v>5</v>
      </c>
      <c r="O38" s="2">
        <v>6</v>
      </c>
      <c r="P38" s="2">
        <v>6</v>
      </c>
      <c r="Q38" s="2">
        <v>7</v>
      </c>
      <c r="R38" s="2">
        <v>8</v>
      </c>
      <c r="S38" s="2">
        <v>9</v>
      </c>
      <c r="T38" s="2">
        <v>9</v>
      </c>
      <c r="U38" s="2">
        <v>9</v>
      </c>
      <c r="V38" s="2">
        <v>10</v>
      </c>
      <c r="W38" s="2">
        <v>11</v>
      </c>
      <c r="X38" s="2">
        <v>10</v>
      </c>
      <c r="Y38" s="2">
        <v>12</v>
      </c>
      <c r="Z38" s="2">
        <v>12</v>
      </c>
      <c r="AA38" s="2">
        <v>13</v>
      </c>
      <c r="AB38" s="2">
        <v>14</v>
      </c>
      <c r="AC38" s="2">
        <v>14</v>
      </c>
      <c r="AD38" s="2">
        <v>13</v>
      </c>
      <c r="AE38" s="2">
        <v>12</v>
      </c>
      <c r="AF38" s="2">
        <v>11</v>
      </c>
      <c r="AG38" s="2">
        <v>10</v>
      </c>
      <c r="AH38" s="2">
        <v>11</v>
      </c>
      <c r="AI38" s="2">
        <v>11</v>
      </c>
      <c r="AJ38" s="2">
        <v>11</v>
      </c>
      <c r="AK38" s="2">
        <v>11</v>
      </c>
      <c r="AL38" s="2">
        <v>11</v>
      </c>
      <c r="AM38" s="2">
        <v>10</v>
      </c>
      <c r="AN38" s="2">
        <v>10</v>
      </c>
      <c r="AO38" s="2">
        <v>11</v>
      </c>
      <c r="AP38" s="2">
        <v>11</v>
      </c>
      <c r="AQ38" s="2">
        <v>12</v>
      </c>
      <c r="AR38" s="2">
        <v>13</v>
      </c>
      <c r="AS38" s="2">
        <v>13</v>
      </c>
      <c r="AT38" s="2">
        <v>13</v>
      </c>
      <c r="AU38" s="2">
        <v>13</v>
      </c>
      <c r="AV38" s="2">
        <v>13</v>
      </c>
      <c r="AW38" s="2">
        <v>12</v>
      </c>
      <c r="AX38" s="2">
        <v>12</v>
      </c>
      <c r="AY38" s="2">
        <v>12</v>
      </c>
      <c r="AZ38" s="2">
        <v>12</v>
      </c>
      <c r="BA38" s="2">
        <v>12</v>
      </c>
      <c r="BB38" s="2">
        <v>13</v>
      </c>
      <c r="BC38" s="2">
        <v>12</v>
      </c>
      <c r="BD38" s="2">
        <v>14</v>
      </c>
      <c r="BE38" s="2">
        <v>14</v>
      </c>
      <c r="BF38" s="2">
        <v>14</v>
      </c>
      <c r="BG38" s="2">
        <v>13</v>
      </c>
      <c r="BH38" s="2">
        <v>15</v>
      </c>
      <c r="BI38" s="2">
        <v>16</v>
      </c>
      <c r="BJ38" s="2">
        <v>17</v>
      </c>
      <c r="BK38" s="2">
        <v>18</v>
      </c>
      <c r="BL38" s="2">
        <v>18</v>
      </c>
      <c r="BM38" s="2">
        <v>18</v>
      </c>
      <c r="BN38" s="2">
        <v>17</v>
      </c>
      <c r="BO38" s="2">
        <v>18</v>
      </c>
      <c r="BP38" s="2">
        <v>18</v>
      </c>
      <c r="BQ38" s="2">
        <v>18</v>
      </c>
      <c r="BR38" s="2">
        <v>19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423</v>
      </c>
      <c r="B39" s="2">
        <v>115</v>
      </c>
      <c r="C39" s="2">
        <v>66</v>
      </c>
      <c r="D39" s="2">
        <v>0</v>
      </c>
      <c r="E39" s="2">
        <v>0</v>
      </c>
      <c r="F39" s="2">
        <v>1</v>
      </c>
      <c r="G39" s="2">
        <v>1</v>
      </c>
      <c r="H39" s="2">
        <v>1</v>
      </c>
      <c r="I39" s="2">
        <v>2</v>
      </c>
      <c r="J39" s="2">
        <v>2</v>
      </c>
      <c r="K39" s="2">
        <v>2</v>
      </c>
      <c r="L39" s="2">
        <v>3</v>
      </c>
      <c r="M39" s="2">
        <v>2</v>
      </c>
      <c r="N39" s="2">
        <v>2</v>
      </c>
      <c r="O39" s="2">
        <v>2</v>
      </c>
      <c r="P39" s="2">
        <v>3</v>
      </c>
      <c r="Q39" s="2">
        <v>3</v>
      </c>
      <c r="R39" s="2">
        <v>3</v>
      </c>
      <c r="S39" s="2">
        <v>3</v>
      </c>
      <c r="T39" s="2">
        <v>4</v>
      </c>
      <c r="U39" s="2">
        <v>5</v>
      </c>
      <c r="V39" s="2">
        <v>5</v>
      </c>
      <c r="W39" s="2">
        <v>7</v>
      </c>
      <c r="X39" s="2">
        <v>6</v>
      </c>
      <c r="Y39" s="2">
        <v>6</v>
      </c>
      <c r="Z39" s="2">
        <v>6</v>
      </c>
      <c r="AA39" s="2">
        <v>7</v>
      </c>
      <c r="AB39" s="2">
        <v>8</v>
      </c>
      <c r="AC39" s="2">
        <v>8</v>
      </c>
      <c r="AD39" s="2">
        <v>8</v>
      </c>
      <c r="AE39" s="2">
        <v>9</v>
      </c>
      <c r="AF39" s="2">
        <v>10</v>
      </c>
      <c r="AG39" s="2">
        <v>10</v>
      </c>
      <c r="AH39" s="2">
        <v>11</v>
      </c>
      <c r="AI39" s="2">
        <v>11</v>
      </c>
      <c r="AJ39" s="2">
        <v>11</v>
      </c>
      <c r="AK39" s="2">
        <v>12</v>
      </c>
      <c r="AL39" s="2">
        <v>13</v>
      </c>
      <c r="AM39" s="2">
        <v>13</v>
      </c>
      <c r="AN39" s="2">
        <v>14</v>
      </c>
      <c r="AO39" s="2">
        <v>16</v>
      </c>
      <c r="AP39" s="2">
        <v>15</v>
      </c>
      <c r="AQ39" s="2">
        <v>15</v>
      </c>
      <c r="AR39" s="2">
        <v>15</v>
      </c>
      <c r="AS39" s="2">
        <v>14</v>
      </c>
      <c r="AT39" s="2">
        <v>13</v>
      </c>
      <c r="AU39" s="2">
        <v>14</v>
      </c>
      <c r="AV39" s="2">
        <v>15</v>
      </c>
      <c r="AW39" s="2">
        <v>15</v>
      </c>
      <c r="AX39" s="2">
        <v>16</v>
      </c>
      <c r="AY39" s="2">
        <v>16</v>
      </c>
      <c r="AZ39" s="2">
        <v>17</v>
      </c>
      <c r="BA39" s="2">
        <v>17</v>
      </c>
      <c r="BB39" s="2">
        <v>17</v>
      </c>
      <c r="BC39" s="2">
        <v>17</v>
      </c>
      <c r="BD39" s="2">
        <v>19</v>
      </c>
      <c r="BE39" s="2">
        <v>19</v>
      </c>
      <c r="BF39" s="2">
        <v>19</v>
      </c>
      <c r="BG39" s="2">
        <v>18</v>
      </c>
      <c r="BH39" s="2">
        <v>18</v>
      </c>
      <c r="BI39" s="2">
        <v>17</v>
      </c>
      <c r="BJ39" s="2">
        <v>16</v>
      </c>
      <c r="BK39" s="2">
        <v>16</v>
      </c>
      <c r="BL39" s="2">
        <v>15</v>
      </c>
      <c r="BM39" s="2">
        <v>14</v>
      </c>
      <c r="BN39" s="2">
        <v>14</v>
      </c>
      <c r="BO39" s="2">
        <v>14</v>
      </c>
      <c r="BP39" s="2">
        <v>19</v>
      </c>
      <c r="BQ39" s="2">
        <v>19</v>
      </c>
      <c r="BR39" s="2">
        <v>19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530</v>
      </c>
      <c r="B40" s="2">
        <v>116</v>
      </c>
      <c r="C40" s="2">
        <v>66</v>
      </c>
      <c r="D40" s="2">
        <v>0</v>
      </c>
      <c r="E40" s="2">
        <v>-1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2</v>
      </c>
      <c r="M40" s="2">
        <v>2</v>
      </c>
      <c r="N40" s="2">
        <v>2</v>
      </c>
      <c r="O40" s="2">
        <v>2</v>
      </c>
      <c r="P40" s="2">
        <v>4</v>
      </c>
      <c r="Q40" s="2">
        <v>4</v>
      </c>
      <c r="R40" s="2">
        <v>4</v>
      </c>
      <c r="S40" s="2">
        <v>4</v>
      </c>
      <c r="T40" s="2">
        <v>5</v>
      </c>
      <c r="U40" s="2">
        <v>6</v>
      </c>
      <c r="V40" s="2">
        <v>6</v>
      </c>
      <c r="W40" s="2">
        <v>6</v>
      </c>
      <c r="X40" s="2">
        <v>6</v>
      </c>
      <c r="Y40" s="2">
        <v>8</v>
      </c>
      <c r="Z40" s="2">
        <v>10</v>
      </c>
      <c r="AA40" s="2">
        <v>11</v>
      </c>
      <c r="AB40" s="2">
        <v>11</v>
      </c>
      <c r="AC40" s="2">
        <v>13</v>
      </c>
      <c r="AD40" s="2">
        <v>13</v>
      </c>
      <c r="AE40" s="2">
        <v>13</v>
      </c>
      <c r="AF40" s="2">
        <v>13</v>
      </c>
      <c r="AG40" s="2">
        <v>13</v>
      </c>
      <c r="AH40" s="2">
        <v>14</v>
      </c>
      <c r="AI40" s="2">
        <v>15</v>
      </c>
      <c r="AJ40" s="2">
        <v>17</v>
      </c>
      <c r="AK40" s="2">
        <v>17</v>
      </c>
      <c r="AL40" s="2">
        <v>17</v>
      </c>
      <c r="AM40" s="2">
        <v>17</v>
      </c>
      <c r="AN40" s="2">
        <v>17</v>
      </c>
      <c r="AO40" s="2">
        <v>17</v>
      </c>
      <c r="AP40" s="2">
        <v>17</v>
      </c>
      <c r="AQ40" s="2">
        <v>16</v>
      </c>
      <c r="AR40" s="2">
        <v>17</v>
      </c>
      <c r="AS40" s="2">
        <v>16</v>
      </c>
      <c r="AT40" s="2">
        <v>17</v>
      </c>
      <c r="AU40" s="2">
        <v>17</v>
      </c>
      <c r="AV40" s="2">
        <v>17</v>
      </c>
      <c r="AW40" s="2">
        <v>16</v>
      </c>
      <c r="AX40" s="2">
        <v>16</v>
      </c>
      <c r="AY40" s="2">
        <v>16</v>
      </c>
      <c r="AZ40" s="2">
        <v>17</v>
      </c>
      <c r="BA40" s="2">
        <v>18</v>
      </c>
      <c r="BB40" s="2">
        <v>18</v>
      </c>
      <c r="BC40" s="2">
        <v>17</v>
      </c>
      <c r="BD40" s="2">
        <v>17</v>
      </c>
      <c r="BE40" s="2">
        <v>17</v>
      </c>
      <c r="BF40" s="2">
        <v>17</v>
      </c>
      <c r="BG40" s="2">
        <v>18</v>
      </c>
      <c r="BH40" s="2">
        <v>18</v>
      </c>
      <c r="BI40" s="2">
        <v>17</v>
      </c>
      <c r="BJ40" s="2">
        <v>17</v>
      </c>
      <c r="BK40" s="2">
        <v>17</v>
      </c>
      <c r="BL40" s="2">
        <v>17</v>
      </c>
      <c r="BM40" s="2">
        <v>17</v>
      </c>
      <c r="BN40" s="2">
        <v>18</v>
      </c>
      <c r="BO40" s="2">
        <v>18</v>
      </c>
      <c r="BP40" s="2">
        <v>19</v>
      </c>
      <c r="BQ40" s="2">
        <v>19</v>
      </c>
      <c r="BR40" s="2">
        <v>19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683</v>
      </c>
      <c r="B41" s="2">
        <v>117</v>
      </c>
      <c r="C41" s="2">
        <v>57</v>
      </c>
      <c r="D41" s="2">
        <v>0</v>
      </c>
      <c r="E41" s="2">
        <v>0</v>
      </c>
      <c r="F41" s="2">
        <v>1</v>
      </c>
      <c r="G41" s="2">
        <v>3</v>
      </c>
      <c r="H41" s="2">
        <v>3</v>
      </c>
      <c r="I41" s="2">
        <v>3</v>
      </c>
      <c r="J41" s="2">
        <v>4</v>
      </c>
      <c r="K41" s="2">
        <v>4</v>
      </c>
      <c r="L41" s="2">
        <v>6</v>
      </c>
      <c r="M41" s="2">
        <v>5</v>
      </c>
      <c r="N41" s="2">
        <v>7</v>
      </c>
      <c r="O41" s="2">
        <v>7</v>
      </c>
      <c r="P41" s="2">
        <v>7</v>
      </c>
      <c r="Q41" s="2">
        <v>7</v>
      </c>
      <c r="R41" s="2">
        <v>7</v>
      </c>
      <c r="S41" s="2">
        <v>7</v>
      </c>
      <c r="T41" s="2">
        <v>9</v>
      </c>
      <c r="U41" s="2">
        <v>11</v>
      </c>
      <c r="V41" s="2">
        <v>11</v>
      </c>
      <c r="W41" s="2">
        <v>12</v>
      </c>
      <c r="X41" s="2">
        <v>12</v>
      </c>
      <c r="Y41" s="2">
        <v>12</v>
      </c>
      <c r="Z41" s="2">
        <v>12</v>
      </c>
      <c r="AA41" s="2">
        <v>13</v>
      </c>
      <c r="AB41" s="2">
        <v>14</v>
      </c>
      <c r="AC41" s="2">
        <v>13</v>
      </c>
      <c r="AD41" s="2">
        <v>13</v>
      </c>
      <c r="AE41" s="2">
        <v>13</v>
      </c>
      <c r="AF41" s="2">
        <v>12</v>
      </c>
      <c r="AG41" s="2">
        <v>13</v>
      </c>
      <c r="AH41" s="2">
        <v>13</v>
      </c>
      <c r="AI41" s="2">
        <v>13</v>
      </c>
      <c r="AJ41" s="2">
        <v>13</v>
      </c>
      <c r="AK41" s="2">
        <v>13</v>
      </c>
      <c r="AL41" s="2">
        <v>13</v>
      </c>
      <c r="AM41" s="2">
        <v>15</v>
      </c>
      <c r="AN41" s="2">
        <v>15</v>
      </c>
      <c r="AO41" s="2">
        <v>16</v>
      </c>
      <c r="AP41" s="2">
        <v>16</v>
      </c>
      <c r="AQ41" s="2">
        <v>16</v>
      </c>
      <c r="AR41" s="2">
        <v>16</v>
      </c>
      <c r="AS41" s="2">
        <v>16</v>
      </c>
      <c r="AT41" s="2">
        <v>19</v>
      </c>
      <c r="AU41" s="2">
        <v>18</v>
      </c>
      <c r="AV41" s="2">
        <v>18</v>
      </c>
      <c r="AW41" s="2">
        <v>18</v>
      </c>
      <c r="AX41" s="2">
        <v>19</v>
      </c>
      <c r="AY41" s="2">
        <v>20</v>
      </c>
      <c r="AZ41" s="2">
        <v>20</v>
      </c>
      <c r="BA41" s="2">
        <v>20</v>
      </c>
      <c r="BB41" s="2">
        <v>21</v>
      </c>
      <c r="BC41" s="2">
        <v>20</v>
      </c>
      <c r="BD41" s="2">
        <v>20</v>
      </c>
      <c r="BE41" s="2">
        <v>20</v>
      </c>
      <c r="BF41" s="2">
        <v>20</v>
      </c>
      <c r="BG41" s="2">
        <v>19</v>
      </c>
      <c r="BH41" s="2">
        <v>21</v>
      </c>
      <c r="BI41" s="2">
        <v>21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684</v>
      </c>
      <c r="B42" s="2">
        <v>118</v>
      </c>
      <c r="C42" s="2">
        <v>66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1</v>
      </c>
      <c r="K42" s="2">
        <v>0</v>
      </c>
      <c r="L42" s="2">
        <v>1</v>
      </c>
      <c r="M42" s="2">
        <v>2</v>
      </c>
      <c r="N42" s="2">
        <v>4</v>
      </c>
      <c r="O42" s="2">
        <v>5</v>
      </c>
      <c r="P42" s="2">
        <v>5</v>
      </c>
      <c r="Q42" s="2">
        <v>5</v>
      </c>
      <c r="R42" s="2">
        <v>5</v>
      </c>
      <c r="S42" s="2">
        <v>5</v>
      </c>
      <c r="T42" s="2">
        <v>6</v>
      </c>
      <c r="U42" s="2">
        <v>5</v>
      </c>
      <c r="V42" s="2">
        <v>6</v>
      </c>
      <c r="W42" s="2">
        <v>5</v>
      </c>
      <c r="X42" s="2">
        <v>4</v>
      </c>
      <c r="Y42" s="2">
        <v>4</v>
      </c>
      <c r="Z42" s="2">
        <v>4</v>
      </c>
      <c r="AA42" s="2">
        <v>4</v>
      </c>
      <c r="AB42" s="2">
        <v>5</v>
      </c>
      <c r="AC42" s="2">
        <v>5</v>
      </c>
      <c r="AD42" s="2">
        <v>5</v>
      </c>
      <c r="AE42" s="2">
        <v>7</v>
      </c>
      <c r="AF42" s="2">
        <v>6</v>
      </c>
      <c r="AG42" s="2">
        <v>6</v>
      </c>
      <c r="AH42" s="2">
        <v>6</v>
      </c>
      <c r="AI42" s="2">
        <v>10</v>
      </c>
      <c r="AJ42" s="2">
        <v>9</v>
      </c>
      <c r="AK42" s="2">
        <v>11</v>
      </c>
      <c r="AL42" s="2">
        <v>11</v>
      </c>
      <c r="AM42" s="2">
        <v>12</v>
      </c>
      <c r="AN42" s="2">
        <v>12</v>
      </c>
      <c r="AO42" s="2">
        <v>12</v>
      </c>
      <c r="AP42" s="2">
        <v>12</v>
      </c>
      <c r="AQ42" s="2">
        <v>12</v>
      </c>
      <c r="AR42" s="2">
        <v>12</v>
      </c>
      <c r="AS42" s="2">
        <v>11</v>
      </c>
      <c r="AT42" s="2">
        <v>12</v>
      </c>
      <c r="AU42" s="2">
        <v>12</v>
      </c>
      <c r="AV42" s="2">
        <v>13</v>
      </c>
      <c r="AW42" s="2">
        <v>13</v>
      </c>
      <c r="AX42" s="2">
        <v>15</v>
      </c>
      <c r="AY42" s="2">
        <v>15</v>
      </c>
      <c r="AZ42" s="2">
        <v>15</v>
      </c>
      <c r="BA42" s="2">
        <v>15</v>
      </c>
      <c r="BB42" s="2">
        <v>15</v>
      </c>
      <c r="BC42" s="2">
        <v>15</v>
      </c>
      <c r="BD42" s="2">
        <v>15</v>
      </c>
      <c r="BE42" s="2">
        <v>15</v>
      </c>
      <c r="BF42" s="2">
        <v>16</v>
      </c>
      <c r="BG42" s="2">
        <v>17</v>
      </c>
      <c r="BH42" s="2">
        <v>18</v>
      </c>
      <c r="BI42" s="2">
        <v>18</v>
      </c>
      <c r="BJ42" s="2">
        <v>19</v>
      </c>
      <c r="BK42" s="2">
        <v>19</v>
      </c>
      <c r="BL42" s="2">
        <v>19</v>
      </c>
      <c r="BM42" s="2">
        <v>20</v>
      </c>
      <c r="BN42" s="2">
        <v>20</v>
      </c>
      <c r="BO42" s="2">
        <v>21</v>
      </c>
      <c r="BP42" s="2">
        <v>22</v>
      </c>
      <c r="BQ42" s="2">
        <v>21</v>
      </c>
      <c r="BR42" s="2">
        <v>21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598</v>
      </c>
      <c r="B43" s="2">
        <v>119</v>
      </c>
      <c r="C43" s="2">
        <v>66</v>
      </c>
      <c r="D43" s="2">
        <v>0</v>
      </c>
      <c r="E43" s="2">
        <v>1</v>
      </c>
      <c r="F43" s="2">
        <v>2</v>
      </c>
      <c r="G43" s="2">
        <v>2</v>
      </c>
      <c r="H43" s="2">
        <v>2</v>
      </c>
      <c r="I43" s="2">
        <v>3</v>
      </c>
      <c r="J43" s="2">
        <v>3</v>
      </c>
      <c r="K43" s="2">
        <v>3</v>
      </c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2</v>
      </c>
      <c r="R43" s="2">
        <v>2</v>
      </c>
      <c r="S43" s="2">
        <v>2</v>
      </c>
      <c r="T43" s="2">
        <v>2</v>
      </c>
      <c r="U43" s="2">
        <v>3</v>
      </c>
      <c r="V43" s="2">
        <v>4</v>
      </c>
      <c r="W43" s="2">
        <v>4</v>
      </c>
      <c r="X43" s="2">
        <v>4</v>
      </c>
      <c r="Y43" s="2">
        <v>5</v>
      </c>
      <c r="Z43" s="2">
        <v>5</v>
      </c>
      <c r="AA43" s="2">
        <v>6</v>
      </c>
      <c r="AB43" s="2">
        <v>6</v>
      </c>
      <c r="AC43" s="2">
        <v>6</v>
      </c>
      <c r="AD43" s="2">
        <v>7</v>
      </c>
      <c r="AE43" s="2">
        <v>8</v>
      </c>
      <c r="AF43" s="2">
        <v>7</v>
      </c>
      <c r="AG43" s="2">
        <v>6</v>
      </c>
      <c r="AH43" s="2">
        <v>6</v>
      </c>
      <c r="AI43" s="2">
        <v>7</v>
      </c>
      <c r="AJ43" s="2">
        <v>6</v>
      </c>
      <c r="AK43" s="2">
        <v>6</v>
      </c>
      <c r="AL43" s="2">
        <v>7</v>
      </c>
      <c r="AM43" s="2">
        <v>7</v>
      </c>
      <c r="AN43" s="2">
        <v>6</v>
      </c>
      <c r="AO43" s="2">
        <v>6</v>
      </c>
      <c r="AP43" s="2">
        <v>6</v>
      </c>
      <c r="AQ43" s="2">
        <v>10</v>
      </c>
      <c r="AR43" s="2">
        <v>11</v>
      </c>
      <c r="AS43" s="2">
        <v>11</v>
      </c>
      <c r="AT43" s="2">
        <v>11</v>
      </c>
      <c r="AU43" s="2">
        <v>12</v>
      </c>
      <c r="AV43" s="2">
        <v>14</v>
      </c>
      <c r="AW43" s="2">
        <v>15</v>
      </c>
      <c r="AX43" s="2">
        <v>16</v>
      </c>
      <c r="AY43" s="2">
        <v>15</v>
      </c>
      <c r="AZ43" s="2">
        <v>16</v>
      </c>
      <c r="BA43" s="2">
        <v>16</v>
      </c>
      <c r="BB43" s="2">
        <v>17</v>
      </c>
      <c r="BC43" s="2">
        <v>18</v>
      </c>
      <c r="BD43" s="2">
        <v>18</v>
      </c>
      <c r="BE43" s="2">
        <v>18</v>
      </c>
      <c r="BF43" s="2">
        <v>18</v>
      </c>
      <c r="BG43" s="2">
        <v>18</v>
      </c>
      <c r="BH43" s="2">
        <v>19</v>
      </c>
      <c r="BI43" s="2">
        <v>19</v>
      </c>
      <c r="BJ43" s="2">
        <v>19</v>
      </c>
      <c r="BK43" s="2">
        <v>20</v>
      </c>
      <c r="BL43" s="2">
        <v>20</v>
      </c>
      <c r="BM43" s="2">
        <v>19</v>
      </c>
      <c r="BN43" s="2">
        <v>19</v>
      </c>
      <c r="BO43" s="2">
        <v>19</v>
      </c>
      <c r="BP43" s="2">
        <v>20</v>
      </c>
      <c r="BQ43" s="2">
        <v>21</v>
      </c>
      <c r="BR43" s="2">
        <v>21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444</v>
      </c>
      <c r="B44" s="2">
        <v>120</v>
      </c>
      <c r="C44" s="2">
        <v>66</v>
      </c>
      <c r="D44" s="2">
        <v>0</v>
      </c>
      <c r="E44" s="2">
        <v>-1</v>
      </c>
      <c r="F44" s="2">
        <v>0</v>
      </c>
      <c r="G44" s="2">
        <v>1</v>
      </c>
      <c r="H44" s="2">
        <v>3</v>
      </c>
      <c r="I44" s="2">
        <v>4</v>
      </c>
      <c r="J44" s="2">
        <v>4</v>
      </c>
      <c r="K44" s="2">
        <v>4</v>
      </c>
      <c r="L44" s="2">
        <v>3</v>
      </c>
      <c r="M44" s="2">
        <v>3</v>
      </c>
      <c r="N44" s="2">
        <v>3</v>
      </c>
      <c r="O44" s="2">
        <v>2</v>
      </c>
      <c r="P44" s="2">
        <v>4</v>
      </c>
      <c r="Q44" s="2">
        <v>4</v>
      </c>
      <c r="R44" s="2">
        <v>3</v>
      </c>
      <c r="S44" s="2">
        <v>4</v>
      </c>
      <c r="T44" s="2">
        <v>5</v>
      </c>
      <c r="U44" s="2">
        <v>5</v>
      </c>
      <c r="V44" s="2">
        <v>9</v>
      </c>
      <c r="W44" s="2">
        <v>9</v>
      </c>
      <c r="X44" s="2">
        <v>9</v>
      </c>
      <c r="Y44" s="2">
        <v>9</v>
      </c>
      <c r="Z44" s="2">
        <v>8</v>
      </c>
      <c r="AA44" s="2">
        <v>8</v>
      </c>
      <c r="AB44" s="2">
        <v>8</v>
      </c>
      <c r="AC44" s="2">
        <v>9</v>
      </c>
      <c r="AD44" s="2">
        <v>10</v>
      </c>
      <c r="AE44" s="2">
        <v>13</v>
      </c>
      <c r="AF44" s="2">
        <v>12</v>
      </c>
      <c r="AG44" s="2">
        <v>12</v>
      </c>
      <c r="AH44" s="2">
        <v>13</v>
      </c>
      <c r="AI44" s="2">
        <v>13</v>
      </c>
      <c r="AJ44" s="2">
        <v>12</v>
      </c>
      <c r="AK44" s="2">
        <v>12</v>
      </c>
      <c r="AL44" s="2">
        <v>12</v>
      </c>
      <c r="AM44" s="2">
        <v>15</v>
      </c>
      <c r="AN44" s="2">
        <v>14</v>
      </c>
      <c r="AO44" s="2">
        <v>16</v>
      </c>
      <c r="AP44" s="2">
        <v>16</v>
      </c>
      <c r="AQ44" s="2">
        <v>16</v>
      </c>
      <c r="AR44" s="2">
        <v>16</v>
      </c>
      <c r="AS44" s="2">
        <v>16</v>
      </c>
      <c r="AT44" s="2">
        <v>16</v>
      </c>
      <c r="AU44" s="2">
        <v>17</v>
      </c>
      <c r="AV44" s="2">
        <v>17</v>
      </c>
      <c r="AW44" s="2">
        <v>17</v>
      </c>
      <c r="AX44" s="2">
        <v>18</v>
      </c>
      <c r="AY44" s="2">
        <v>17</v>
      </c>
      <c r="AZ44" s="2">
        <v>17</v>
      </c>
      <c r="BA44" s="2">
        <v>17</v>
      </c>
      <c r="BB44" s="2">
        <v>17</v>
      </c>
      <c r="BC44" s="2">
        <v>17</v>
      </c>
      <c r="BD44" s="2">
        <v>17</v>
      </c>
      <c r="BE44" s="2">
        <v>17</v>
      </c>
      <c r="BF44" s="2">
        <v>17</v>
      </c>
      <c r="BG44" s="2">
        <v>17</v>
      </c>
      <c r="BH44" s="2">
        <v>17</v>
      </c>
      <c r="BI44" s="2">
        <v>17</v>
      </c>
      <c r="BJ44" s="2">
        <v>17</v>
      </c>
      <c r="BK44" s="2">
        <v>18</v>
      </c>
      <c r="BL44" s="2">
        <v>18</v>
      </c>
      <c r="BM44" s="2">
        <v>18</v>
      </c>
      <c r="BN44" s="2">
        <v>19</v>
      </c>
      <c r="BO44" s="2">
        <v>21</v>
      </c>
      <c r="BP44" s="2">
        <v>22</v>
      </c>
      <c r="BQ44" s="2">
        <v>22</v>
      </c>
      <c r="BR44" s="2">
        <v>22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427</v>
      </c>
      <c r="B45" s="2">
        <v>121</v>
      </c>
      <c r="C45" s="2">
        <v>66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3</v>
      </c>
      <c r="P45" s="2">
        <v>3</v>
      </c>
      <c r="Q45" s="2">
        <v>4</v>
      </c>
      <c r="R45" s="2">
        <v>5</v>
      </c>
      <c r="S45" s="2">
        <v>5</v>
      </c>
      <c r="T45" s="2">
        <v>6</v>
      </c>
      <c r="U45" s="2">
        <v>5</v>
      </c>
      <c r="V45" s="2">
        <v>6</v>
      </c>
      <c r="W45" s="2">
        <v>5</v>
      </c>
      <c r="X45" s="2">
        <v>4</v>
      </c>
      <c r="Y45" s="2">
        <v>4</v>
      </c>
      <c r="Z45" s="2">
        <v>5</v>
      </c>
      <c r="AA45" s="2">
        <v>6</v>
      </c>
      <c r="AB45" s="2">
        <v>6</v>
      </c>
      <c r="AC45" s="2">
        <v>6</v>
      </c>
      <c r="AD45" s="2">
        <v>6</v>
      </c>
      <c r="AE45" s="2">
        <v>6</v>
      </c>
      <c r="AF45" s="2">
        <v>5</v>
      </c>
      <c r="AG45" s="2">
        <v>6</v>
      </c>
      <c r="AH45" s="2">
        <v>6</v>
      </c>
      <c r="AI45" s="2">
        <v>6</v>
      </c>
      <c r="AJ45" s="2">
        <v>6</v>
      </c>
      <c r="AK45" s="2">
        <v>7</v>
      </c>
      <c r="AL45" s="2">
        <v>7</v>
      </c>
      <c r="AM45" s="2">
        <v>7</v>
      </c>
      <c r="AN45" s="2">
        <v>8</v>
      </c>
      <c r="AO45" s="2">
        <v>9</v>
      </c>
      <c r="AP45" s="2">
        <v>9</v>
      </c>
      <c r="AQ45" s="2">
        <v>8</v>
      </c>
      <c r="AR45" s="2">
        <v>9</v>
      </c>
      <c r="AS45" s="2">
        <v>10</v>
      </c>
      <c r="AT45" s="2">
        <v>11</v>
      </c>
      <c r="AU45" s="2">
        <v>10</v>
      </c>
      <c r="AV45" s="2">
        <v>10</v>
      </c>
      <c r="AW45" s="2">
        <v>10</v>
      </c>
      <c r="AX45" s="2">
        <v>11</v>
      </c>
      <c r="AY45" s="2">
        <v>12</v>
      </c>
      <c r="AZ45" s="2">
        <v>13</v>
      </c>
      <c r="BA45" s="2">
        <v>13</v>
      </c>
      <c r="BB45" s="2">
        <v>14</v>
      </c>
      <c r="BC45" s="2">
        <v>16</v>
      </c>
      <c r="BD45" s="2">
        <v>19</v>
      </c>
      <c r="BE45" s="2">
        <v>19</v>
      </c>
      <c r="BF45" s="2">
        <v>19</v>
      </c>
      <c r="BG45" s="2">
        <v>19</v>
      </c>
      <c r="BH45" s="2">
        <v>19</v>
      </c>
      <c r="BI45" s="2">
        <v>19</v>
      </c>
      <c r="BJ45" s="2">
        <v>19</v>
      </c>
      <c r="BK45" s="2">
        <v>19</v>
      </c>
      <c r="BL45" s="2">
        <v>19</v>
      </c>
      <c r="BM45" s="2">
        <v>19</v>
      </c>
      <c r="BN45" s="2">
        <v>20</v>
      </c>
      <c r="BO45" s="2">
        <v>20</v>
      </c>
      <c r="BP45" s="2">
        <v>21</v>
      </c>
      <c r="BQ45" s="2">
        <v>22</v>
      </c>
      <c r="BR45" s="2">
        <v>22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420</v>
      </c>
      <c r="B46" s="2">
        <v>122</v>
      </c>
      <c r="C46" s="2">
        <v>66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2</v>
      </c>
      <c r="L46" s="2">
        <v>4</v>
      </c>
      <c r="M46" s="2">
        <v>4</v>
      </c>
      <c r="N46" s="2">
        <v>5</v>
      </c>
      <c r="O46" s="2">
        <v>5</v>
      </c>
      <c r="P46" s="2">
        <v>6</v>
      </c>
      <c r="Q46" s="2">
        <v>6</v>
      </c>
      <c r="R46" s="2">
        <v>6</v>
      </c>
      <c r="S46" s="2">
        <v>6</v>
      </c>
      <c r="T46" s="2">
        <v>6</v>
      </c>
      <c r="U46" s="2">
        <v>6</v>
      </c>
      <c r="V46" s="2">
        <v>7</v>
      </c>
      <c r="W46" s="2">
        <v>7</v>
      </c>
      <c r="X46" s="2">
        <v>6</v>
      </c>
      <c r="Y46" s="2">
        <v>6</v>
      </c>
      <c r="Z46" s="2">
        <v>6</v>
      </c>
      <c r="AA46" s="2">
        <v>6</v>
      </c>
      <c r="AB46" s="2">
        <v>7</v>
      </c>
      <c r="AC46" s="2">
        <v>8</v>
      </c>
      <c r="AD46" s="2">
        <v>8</v>
      </c>
      <c r="AE46" s="2">
        <v>8</v>
      </c>
      <c r="AF46" s="2">
        <v>9</v>
      </c>
      <c r="AG46" s="2">
        <v>10</v>
      </c>
      <c r="AH46" s="2">
        <v>10</v>
      </c>
      <c r="AI46" s="2">
        <v>10</v>
      </c>
      <c r="AJ46" s="2">
        <v>10</v>
      </c>
      <c r="AK46" s="2">
        <v>10</v>
      </c>
      <c r="AL46" s="2">
        <v>10</v>
      </c>
      <c r="AM46" s="2">
        <v>12</v>
      </c>
      <c r="AN46" s="2">
        <v>12</v>
      </c>
      <c r="AO46" s="2">
        <v>13</v>
      </c>
      <c r="AP46" s="2">
        <v>13</v>
      </c>
      <c r="AQ46" s="2">
        <v>13</v>
      </c>
      <c r="AR46" s="2">
        <v>14</v>
      </c>
      <c r="AS46" s="2">
        <v>14</v>
      </c>
      <c r="AT46" s="2">
        <v>15</v>
      </c>
      <c r="AU46" s="2">
        <v>15</v>
      </c>
      <c r="AV46" s="2">
        <v>15</v>
      </c>
      <c r="AW46" s="2">
        <v>15</v>
      </c>
      <c r="AX46" s="2">
        <v>16</v>
      </c>
      <c r="AY46" s="2">
        <v>17</v>
      </c>
      <c r="AZ46" s="2">
        <v>18</v>
      </c>
      <c r="BA46" s="2">
        <v>18</v>
      </c>
      <c r="BB46" s="2">
        <v>18</v>
      </c>
      <c r="BC46" s="2">
        <v>17</v>
      </c>
      <c r="BD46" s="2">
        <v>18</v>
      </c>
      <c r="BE46" s="2">
        <v>18</v>
      </c>
      <c r="BF46" s="2">
        <v>19</v>
      </c>
      <c r="BG46" s="2">
        <v>19</v>
      </c>
      <c r="BH46" s="2">
        <v>20</v>
      </c>
      <c r="BI46" s="2">
        <v>20</v>
      </c>
      <c r="BJ46" s="2">
        <v>23</v>
      </c>
      <c r="BK46" s="2">
        <v>24</v>
      </c>
      <c r="BL46" s="2">
        <v>24</v>
      </c>
      <c r="BM46" s="2">
        <v>23</v>
      </c>
      <c r="BN46" s="2">
        <v>23</v>
      </c>
      <c r="BO46" s="2">
        <v>23</v>
      </c>
      <c r="BP46" s="2">
        <v>23</v>
      </c>
      <c r="BQ46" s="2">
        <v>23</v>
      </c>
      <c r="BR46" s="2">
        <v>24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459</v>
      </c>
      <c r="B47" s="2">
        <v>123</v>
      </c>
      <c r="C47" s="2">
        <v>66</v>
      </c>
      <c r="D47" s="2">
        <v>0</v>
      </c>
      <c r="E47" s="2">
        <v>-1</v>
      </c>
      <c r="F47" s="2">
        <v>-1</v>
      </c>
      <c r="G47" s="2">
        <v>-1</v>
      </c>
      <c r="H47" s="2">
        <v>0</v>
      </c>
      <c r="I47" s="2">
        <v>1</v>
      </c>
      <c r="J47" s="2">
        <v>2</v>
      </c>
      <c r="K47" s="2">
        <v>2</v>
      </c>
      <c r="L47" s="2">
        <v>2</v>
      </c>
      <c r="M47" s="2">
        <v>2</v>
      </c>
      <c r="N47" s="2">
        <v>3</v>
      </c>
      <c r="O47" s="2">
        <v>3</v>
      </c>
      <c r="P47" s="2">
        <v>2</v>
      </c>
      <c r="Q47" s="2">
        <v>3</v>
      </c>
      <c r="R47" s="2">
        <v>3</v>
      </c>
      <c r="S47" s="2">
        <v>3</v>
      </c>
      <c r="T47" s="2">
        <v>3</v>
      </c>
      <c r="U47" s="2">
        <v>4</v>
      </c>
      <c r="V47" s="2">
        <v>5</v>
      </c>
      <c r="W47" s="2">
        <v>5</v>
      </c>
      <c r="X47" s="2">
        <v>6</v>
      </c>
      <c r="Y47" s="2">
        <v>7</v>
      </c>
      <c r="Z47" s="2">
        <v>7</v>
      </c>
      <c r="AA47" s="2">
        <v>8</v>
      </c>
      <c r="AB47" s="2">
        <v>9</v>
      </c>
      <c r="AC47" s="2">
        <v>9</v>
      </c>
      <c r="AD47" s="2">
        <v>10</v>
      </c>
      <c r="AE47" s="2">
        <v>10</v>
      </c>
      <c r="AF47" s="2">
        <v>9</v>
      </c>
      <c r="AG47" s="2">
        <v>10</v>
      </c>
      <c r="AH47" s="2">
        <v>10</v>
      </c>
      <c r="AI47" s="2">
        <v>11</v>
      </c>
      <c r="AJ47" s="2">
        <v>11</v>
      </c>
      <c r="AK47" s="2">
        <v>11</v>
      </c>
      <c r="AL47" s="2">
        <v>11</v>
      </c>
      <c r="AM47" s="2">
        <v>11</v>
      </c>
      <c r="AN47" s="2">
        <v>13</v>
      </c>
      <c r="AO47" s="2">
        <v>14</v>
      </c>
      <c r="AP47" s="2">
        <v>14</v>
      </c>
      <c r="AQ47" s="2">
        <v>15</v>
      </c>
      <c r="AR47" s="2">
        <v>14</v>
      </c>
      <c r="AS47" s="2">
        <v>14</v>
      </c>
      <c r="AT47" s="2">
        <v>13</v>
      </c>
      <c r="AU47" s="2">
        <v>13</v>
      </c>
      <c r="AV47" s="2">
        <v>13</v>
      </c>
      <c r="AW47" s="2">
        <v>14</v>
      </c>
      <c r="AX47" s="2">
        <v>15</v>
      </c>
      <c r="AY47" s="2">
        <v>16</v>
      </c>
      <c r="AZ47" s="2">
        <v>16</v>
      </c>
      <c r="BA47" s="2">
        <v>17</v>
      </c>
      <c r="BB47" s="2">
        <v>17</v>
      </c>
      <c r="BC47" s="2">
        <v>17</v>
      </c>
      <c r="BD47" s="2">
        <v>19</v>
      </c>
      <c r="BE47" s="2">
        <v>19</v>
      </c>
      <c r="BF47" s="2">
        <v>19</v>
      </c>
      <c r="BG47" s="2">
        <v>19</v>
      </c>
      <c r="BH47" s="2">
        <v>19</v>
      </c>
      <c r="BI47" s="2">
        <v>20</v>
      </c>
      <c r="BJ47" s="2">
        <v>20</v>
      </c>
      <c r="BK47" s="2">
        <v>21</v>
      </c>
      <c r="BL47" s="2">
        <v>21</v>
      </c>
      <c r="BM47" s="2">
        <v>22</v>
      </c>
      <c r="BN47" s="2">
        <v>22</v>
      </c>
      <c r="BO47" s="2">
        <v>23</v>
      </c>
      <c r="BP47" s="2">
        <v>24</v>
      </c>
      <c r="BQ47" s="2">
        <v>24</v>
      </c>
      <c r="BR47" s="2">
        <v>24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216</v>
      </c>
      <c r="B48" s="2">
        <v>124</v>
      </c>
      <c r="C48" s="2">
        <v>66</v>
      </c>
      <c r="D48" s="2">
        <v>0</v>
      </c>
      <c r="E48" s="2">
        <v>0</v>
      </c>
      <c r="F48" s="2">
        <v>0</v>
      </c>
      <c r="G48" s="2">
        <v>0</v>
      </c>
      <c r="H48" s="2">
        <v>3</v>
      </c>
      <c r="I48" s="2">
        <v>3</v>
      </c>
      <c r="J48" s="2">
        <v>3</v>
      </c>
      <c r="K48" s="2">
        <v>3</v>
      </c>
      <c r="L48" s="2">
        <v>4</v>
      </c>
      <c r="M48" s="2">
        <v>4</v>
      </c>
      <c r="N48" s="2">
        <v>5</v>
      </c>
      <c r="O48" s="2">
        <v>5</v>
      </c>
      <c r="P48" s="2">
        <v>6</v>
      </c>
      <c r="Q48" s="2">
        <v>6</v>
      </c>
      <c r="R48" s="2">
        <v>8</v>
      </c>
      <c r="S48" s="2">
        <v>8</v>
      </c>
      <c r="T48" s="2">
        <v>9</v>
      </c>
      <c r="U48" s="2">
        <v>9</v>
      </c>
      <c r="V48" s="2">
        <v>10</v>
      </c>
      <c r="W48" s="2">
        <v>10</v>
      </c>
      <c r="X48" s="2">
        <v>10</v>
      </c>
      <c r="Y48" s="2">
        <v>11</v>
      </c>
      <c r="Z48" s="2">
        <v>11</v>
      </c>
      <c r="AA48" s="2">
        <v>13</v>
      </c>
      <c r="AB48" s="2">
        <v>13</v>
      </c>
      <c r="AC48" s="2">
        <v>15</v>
      </c>
      <c r="AD48" s="2">
        <v>15</v>
      </c>
      <c r="AE48" s="2">
        <v>16</v>
      </c>
      <c r="AF48" s="2">
        <v>16</v>
      </c>
      <c r="AG48" s="2">
        <v>15</v>
      </c>
      <c r="AH48" s="2">
        <v>15</v>
      </c>
      <c r="AI48" s="2">
        <v>17</v>
      </c>
      <c r="AJ48" s="2">
        <v>17</v>
      </c>
      <c r="AK48" s="2">
        <v>17</v>
      </c>
      <c r="AL48" s="2">
        <v>17</v>
      </c>
      <c r="AM48" s="2">
        <v>17</v>
      </c>
      <c r="AN48" s="2">
        <v>18</v>
      </c>
      <c r="AO48" s="2">
        <v>19</v>
      </c>
      <c r="AP48" s="2">
        <v>19</v>
      </c>
      <c r="AQ48" s="2">
        <v>19</v>
      </c>
      <c r="AR48" s="2">
        <v>20</v>
      </c>
      <c r="AS48" s="2">
        <v>20</v>
      </c>
      <c r="AT48" s="2">
        <v>21</v>
      </c>
      <c r="AU48" s="2">
        <v>22</v>
      </c>
      <c r="AV48" s="2">
        <v>23</v>
      </c>
      <c r="AW48" s="2">
        <v>23</v>
      </c>
      <c r="AX48" s="2">
        <v>24</v>
      </c>
      <c r="AY48" s="2">
        <v>23</v>
      </c>
      <c r="AZ48" s="2">
        <v>24</v>
      </c>
      <c r="BA48" s="2">
        <v>24</v>
      </c>
      <c r="BB48" s="2">
        <v>26</v>
      </c>
      <c r="BC48" s="2">
        <v>26</v>
      </c>
      <c r="BD48" s="2">
        <v>26</v>
      </c>
      <c r="BE48" s="2">
        <v>27</v>
      </c>
      <c r="BF48" s="2">
        <v>28</v>
      </c>
      <c r="BG48" s="2">
        <v>28</v>
      </c>
      <c r="BH48" s="2">
        <v>29</v>
      </c>
      <c r="BI48" s="2">
        <v>29</v>
      </c>
      <c r="BJ48" s="2">
        <v>29</v>
      </c>
      <c r="BK48" s="2">
        <v>30</v>
      </c>
      <c r="BL48" s="2">
        <v>31</v>
      </c>
      <c r="BM48" s="2">
        <v>32</v>
      </c>
      <c r="BN48" s="2">
        <v>33</v>
      </c>
      <c r="BO48" s="2">
        <v>34</v>
      </c>
      <c r="BP48" s="2">
        <v>35</v>
      </c>
      <c r="BQ48" s="2">
        <v>35</v>
      </c>
      <c r="BR48" s="2">
        <v>36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364</v>
      </c>
      <c r="B49" s="2">
        <v>125</v>
      </c>
      <c r="C49" s="2">
        <v>66</v>
      </c>
      <c r="D49" s="2">
        <v>0</v>
      </c>
      <c r="E49" s="2">
        <v>0</v>
      </c>
      <c r="F49" s="2">
        <v>1</v>
      </c>
      <c r="G49" s="2">
        <v>2</v>
      </c>
      <c r="H49" s="2">
        <v>2</v>
      </c>
      <c r="I49" s="2">
        <v>2</v>
      </c>
      <c r="J49" s="2">
        <v>4</v>
      </c>
      <c r="K49" s="2">
        <v>3</v>
      </c>
      <c r="L49" s="2">
        <v>5</v>
      </c>
      <c r="M49" s="2">
        <v>5</v>
      </c>
      <c r="N49" s="2">
        <v>5</v>
      </c>
      <c r="O49" s="2">
        <v>6</v>
      </c>
      <c r="P49" s="2">
        <v>6</v>
      </c>
      <c r="Q49" s="2">
        <v>7</v>
      </c>
      <c r="R49" s="2">
        <v>7</v>
      </c>
      <c r="S49" s="2">
        <v>8</v>
      </c>
      <c r="T49" s="2">
        <v>8</v>
      </c>
      <c r="U49" s="2">
        <v>9</v>
      </c>
      <c r="V49" s="2">
        <v>12</v>
      </c>
      <c r="W49" s="2">
        <v>12</v>
      </c>
      <c r="X49" s="2">
        <v>12</v>
      </c>
      <c r="Y49" s="2">
        <v>13</v>
      </c>
      <c r="Z49" s="2">
        <v>14</v>
      </c>
      <c r="AA49" s="2">
        <v>14</v>
      </c>
      <c r="AB49" s="2">
        <v>15</v>
      </c>
      <c r="AC49" s="2">
        <v>15</v>
      </c>
      <c r="AD49" s="2">
        <v>15</v>
      </c>
      <c r="AE49" s="2">
        <v>15</v>
      </c>
      <c r="AF49" s="2">
        <v>15</v>
      </c>
      <c r="AG49" s="2">
        <v>14</v>
      </c>
      <c r="AH49" s="2">
        <v>15</v>
      </c>
      <c r="AI49" s="2">
        <v>16</v>
      </c>
      <c r="AJ49" s="2">
        <v>16</v>
      </c>
      <c r="AK49" s="2">
        <v>17</v>
      </c>
      <c r="AL49" s="2">
        <v>19</v>
      </c>
      <c r="AM49" s="2">
        <v>19</v>
      </c>
      <c r="AN49" s="2">
        <v>19</v>
      </c>
      <c r="AO49" s="2">
        <v>20</v>
      </c>
      <c r="AP49" s="2">
        <v>20</v>
      </c>
      <c r="AQ49" s="2">
        <v>21</v>
      </c>
      <c r="AR49" s="2">
        <v>22</v>
      </c>
      <c r="AS49" s="2">
        <v>22</v>
      </c>
      <c r="AT49" s="2">
        <v>23</v>
      </c>
      <c r="AU49" s="2">
        <v>24</v>
      </c>
      <c r="AV49" s="2">
        <v>25</v>
      </c>
      <c r="AW49" s="2">
        <v>25</v>
      </c>
      <c r="AX49" s="2">
        <v>26</v>
      </c>
      <c r="AY49" s="2">
        <v>26</v>
      </c>
      <c r="AZ49" s="2">
        <v>26</v>
      </c>
      <c r="BA49" s="2">
        <v>26</v>
      </c>
      <c r="BB49" s="2">
        <v>26</v>
      </c>
      <c r="BC49" s="2">
        <v>26</v>
      </c>
      <c r="BD49" s="2">
        <v>27</v>
      </c>
      <c r="BE49" s="2">
        <v>28</v>
      </c>
      <c r="BF49" s="2">
        <v>29</v>
      </c>
      <c r="BG49" s="2">
        <v>29</v>
      </c>
      <c r="BH49" s="2">
        <v>31</v>
      </c>
      <c r="BI49" s="2">
        <v>31</v>
      </c>
      <c r="BJ49" s="2">
        <v>33</v>
      </c>
      <c r="BK49" s="2">
        <v>35</v>
      </c>
      <c r="BL49" s="2">
        <v>36</v>
      </c>
      <c r="BM49" s="2">
        <v>36</v>
      </c>
      <c r="BN49" s="2">
        <v>36</v>
      </c>
      <c r="BO49" s="2">
        <v>37</v>
      </c>
      <c r="BP49" s="2">
        <v>37</v>
      </c>
      <c r="BQ49" s="2">
        <v>37</v>
      </c>
      <c r="BR49" s="2">
        <v>38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377</v>
      </c>
      <c r="B50" s="2">
        <v>126</v>
      </c>
      <c r="C50" s="2">
        <v>57</v>
      </c>
      <c r="D50" s="2">
        <v>0</v>
      </c>
      <c r="E50" s="2">
        <v>0</v>
      </c>
      <c r="F50" s="2">
        <v>0</v>
      </c>
      <c r="G50" s="2">
        <v>1</v>
      </c>
      <c r="H50" s="2">
        <v>1</v>
      </c>
      <c r="I50" s="2">
        <v>1</v>
      </c>
      <c r="J50" s="2">
        <v>3</v>
      </c>
      <c r="K50" s="2">
        <v>4</v>
      </c>
      <c r="L50" s="2">
        <v>7</v>
      </c>
      <c r="M50" s="2">
        <v>6</v>
      </c>
      <c r="N50" s="2">
        <v>7</v>
      </c>
      <c r="O50" s="2">
        <v>7</v>
      </c>
      <c r="P50" s="2">
        <v>8</v>
      </c>
      <c r="Q50" s="2">
        <v>9</v>
      </c>
      <c r="R50" s="2">
        <v>10</v>
      </c>
      <c r="S50" s="2">
        <v>10</v>
      </c>
      <c r="T50" s="2">
        <v>12</v>
      </c>
      <c r="U50" s="2">
        <v>12</v>
      </c>
      <c r="V50" s="2">
        <v>13</v>
      </c>
      <c r="W50" s="2">
        <v>14</v>
      </c>
      <c r="X50" s="2">
        <v>15</v>
      </c>
      <c r="Y50" s="2">
        <v>17</v>
      </c>
      <c r="Z50" s="2">
        <v>18</v>
      </c>
      <c r="AA50" s="2">
        <v>19</v>
      </c>
      <c r="AB50" s="2">
        <v>19</v>
      </c>
      <c r="AC50" s="2">
        <v>20</v>
      </c>
      <c r="AD50" s="2">
        <v>20</v>
      </c>
      <c r="AE50" s="2">
        <v>20</v>
      </c>
      <c r="AF50" s="2">
        <v>21</v>
      </c>
      <c r="AG50" s="2">
        <v>21</v>
      </c>
      <c r="AH50" s="2">
        <v>21</v>
      </c>
      <c r="AI50" s="2">
        <v>22</v>
      </c>
      <c r="AJ50" s="2">
        <v>22</v>
      </c>
      <c r="AK50" s="2">
        <v>24</v>
      </c>
      <c r="AL50" s="2">
        <v>24</v>
      </c>
      <c r="AM50" s="2">
        <v>25</v>
      </c>
      <c r="AN50" s="2">
        <v>24</v>
      </c>
      <c r="AO50" s="2">
        <v>24</v>
      </c>
      <c r="AP50" s="2">
        <v>24</v>
      </c>
      <c r="AQ50" s="2">
        <v>24</v>
      </c>
      <c r="AR50" s="2">
        <v>25</v>
      </c>
      <c r="AS50" s="2">
        <v>25</v>
      </c>
      <c r="AT50" s="2">
        <v>26</v>
      </c>
      <c r="AU50" s="2">
        <v>26</v>
      </c>
      <c r="AV50" s="2">
        <v>26</v>
      </c>
      <c r="AW50" s="2">
        <v>27</v>
      </c>
      <c r="AX50" s="2">
        <v>28</v>
      </c>
      <c r="AY50" s="2">
        <v>29</v>
      </c>
      <c r="AZ50" s="2">
        <v>30</v>
      </c>
      <c r="BA50" s="2">
        <v>31</v>
      </c>
      <c r="BB50" s="2">
        <v>30</v>
      </c>
      <c r="BC50" s="2">
        <v>33</v>
      </c>
      <c r="BD50" s="2">
        <v>33</v>
      </c>
      <c r="BE50" s="2">
        <v>33</v>
      </c>
      <c r="BF50" s="2">
        <v>34</v>
      </c>
      <c r="BG50" s="2">
        <v>34</v>
      </c>
      <c r="BH50" s="2">
        <v>35</v>
      </c>
      <c r="BI50" s="2">
        <v>35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202</v>
      </c>
      <c r="B51" s="2">
        <v>127</v>
      </c>
      <c r="C51" s="2">
        <v>57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1</v>
      </c>
      <c r="K51" s="2">
        <v>0</v>
      </c>
      <c r="L51" s="2">
        <v>0</v>
      </c>
      <c r="M51" s="2">
        <v>0</v>
      </c>
      <c r="N51" s="2">
        <v>0</v>
      </c>
      <c r="O51" s="2">
        <v>1</v>
      </c>
      <c r="P51" s="2">
        <v>1</v>
      </c>
      <c r="Q51" s="2">
        <v>1</v>
      </c>
      <c r="R51" s="2">
        <v>1</v>
      </c>
      <c r="S51" s="2">
        <v>1</v>
      </c>
      <c r="T51" s="2">
        <v>2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2</v>
      </c>
      <c r="AD51" s="2">
        <v>2</v>
      </c>
      <c r="AE51" s="2">
        <v>2</v>
      </c>
      <c r="AF51" s="2">
        <v>1</v>
      </c>
      <c r="AG51" s="2">
        <v>0</v>
      </c>
      <c r="AH51" s="2">
        <v>0</v>
      </c>
      <c r="AI51" s="2">
        <v>0</v>
      </c>
      <c r="AJ51" s="2">
        <v>-1</v>
      </c>
      <c r="AK51" s="2">
        <v>-1</v>
      </c>
      <c r="AL51" s="2">
        <v>-1</v>
      </c>
      <c r="AM51" s="2">
        <v>-1</v>
      </c>
      <c r="AN51" s="2">
        <v>-2</v>
      </c>
      <c r="AO51" s="2">
        <v>-2</v>
      </c>
      <c r="AP51" s="2">
        <v>-2</v>
      </c>
      <c r="AQ51" s="2">
        <v>-1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-1</v>
      </c>
      <c r="AY51" s="2">
        <v>-2</v>
      </c>
      <c r="AZ51" s="2">
        <v>-2</v>
      </c>
      <c r="BA51" s="2">
        <v>-2</v>
      </c>
      <c r="BB51" s="2">
        <v>-3</v>
      </c>
      <c r="BC51" s="2">
        <v>-3</v>
      </c>
      <c r="BD51" s="2">
        <v>-2</v>
      </c>
      <c r="BE51" s="2">
        <v>-1</v>
      </c>
      <c r="BF51" s="2">
        <v>-1</v>
      </c>
      <c r="BG51" s="2">
        <v>-1</v>
      </c>
      <c r="BH51" s="2">
        <v>0</v>
      </c>
      <c r="BI51" s="2">
        <v>2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685</v>
      </c>
      <c r="B52" s="2">
        <v>128</v>
      </c>
      <c r="C52" s="2">
        <v>57</v>
      </c>
      <c r="D52" s="2">
        <v>0</v>
      </c>
      <c r="E52" s="2">
        <v>1</v>
      </c>
      <c r="F52" s="2">
        <v>3</v>
      </c>
      <c r="G52" s="2">
        <v>3</v>
      </c>
      <c r="H52" s="2">
        <v>2</v>
      </c>
      <c r="I52" s="2">
        <v>3</v>
      </c>
      <c r="J52" s="2">
        <v>3</v>
      </c>
      <c r="K52" s="2">
        <v>3</v>
      </c>
      <c r="L52" s="2">
        <v>4</v>
      </c>
      <c r="M52" s="2">
        <v>5</v>
      </c>
      <c r="N52" s="2">
        <v>5</v>
      </c>
      <c r="O52" s="2">
        <v>6</v>
      </c>
      <c r="P52" s="2">
        <v>5</v>
      </c>
      <c r="Q52" s="2">
        <v>5</v>
      </c>
      <c r="R52" s="2">
        <v>6</v>
      </c>
      <c r="S52" s="2">
        <v>6</v>
      </c>
      <c r="T52" s="2">
        <v>7</v>
      </c>
      <c r="U52" s="2">
        <v>6</v>
      </c>
      <c r="V52" s="2">
        <v>7</v>
      </c>
      <c r="W52" s="2">
        <v>8</v>
      </c>
      <c r="X52" s="2">
        <v>9</v>
      </c>
      <c r="Y52" s="2">
        <v>9</v>
      </c>
      <c r="Z52" s="2">
        <v>9</v>
      </c>
      <c r="AA52" s="2">
        <v>10</v>
      </c>
      <c r="AB52" s="2">
        <v>10</v>
      </c>
      <c r="AC52" s="2">
        <v>10</v>
      </c>
      <c r="AD52" s="2">
        <v>10</v>
      </c>
      <c r="AE52" s="2">
        <v>11</v>
      </c>
      <c r="AF52" s="2">
        <v>11</v>
      </c>
      <c r="AG52" s="2">
        <v>10</v>
      </c>
      <c r="AH52" s="2">
        <v>9</v>
      </c>
      <c r="AI52" s="2">
        <v>10</v>
      </c>
      <c r="AJ52" s="2">
        <v>9</v>
      </c>
      <c r="AK52" s="2">
        <v>9</v>
      </c>
      <c r="AL52" s="2">
        <v>9</v>
      </c>
      <c r="AM52" s="2">
        <v>9</v>
      </c>
      <c r="AN52" s="2">
        <v>10</v>
      </c>
      <c r="AO52" s="2">
        <v>10</v>
      </c>
      <c r="AP52" s="2">
        <v>9</v>
      </c>
      <c r="AQ52" s="2">
        <v>10</v>
      </c>
      <c r="AR52" s="2">
        <v>11</v>
      </c>
      <c r="AS52" s="2">
        <v>12</v>
      </c>
      <c r="AT52" s="2">
        <v>12</v>
      </c>
      <c r="AU52" s="2">
        <v>13</v>
      </c>
      <c r="AV52" s="2">
        <v>13</v>
      </c>
      <c r="AW52" s="2">
        <v>13</v>
      </c>
      <c r="AX52" s="2">
        <v>14</v>
      </c>
      <c r="AY52" s="2">
        <v>15</v>
      </c>
      <c r="AZ52" s="2">
        <v>14</v>
      </c>
      <c r="BA52" s="2">
        <v>14</v>
      </c>
      <c r="BB52" s="2">
        <v>15</v>
      </c>
      <c r="BC52" s="2">
        <v>15</v>
      </c>
      <c r="BD52" s="2">
        <v>16</v>
      </c>
      <c r="BE52" s="2">
        <v>16</v>
      </c>
      <c r="BF52" s="2">
        <v>18</v>
      </c>
      <c r="BG52" s="2">
        <v>18</v>
      </c>
      <c r="BH52" s="2">
        <v>19</v>
      </c>
      <c r="BI52" s="2">
        <v>19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599</v>
      </c>
      <c r="B53" s="2">
        <v>129</v>
      </c>
      <c r="C53" s="2">
        <v>57</v>
      </c>
      <c r="D53" s="2">
        <v>0</v>
      </c>
      <c r="E53" s="2">
        <v>-1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</v>
      </c>
      <c r="L53" s="2">
        <v>1</v>
      </c>
      <c r="M53" s="2">
        <v>3</v>
      </c>
      <c r="N53" s="2">
        <v>3</v>
      </c>
      <c r="O53" s="2">
        <v>3</v>
      </c>
      <c r="P53" s="2">
        <v>3</v>
      </c>
      <c r="Q53" s="2">
        <v>4</v>
      </c>
      <c r="R53" s="2">
        <v>4</v>
      </c>
      <c r="S53" s="2">
        <v>4</v>
      </c>
      <c r="T53" s="2">
        <v>4</v>
      </c>
      <c r="U53" s="2">
        <v>3</v>
      </c>
      <c r="V53" s="2">
        <v>4</v>
      </c>
      <c r="W53" s="2">
        <v>3</v>
      </c>
      <c r="X53" s="2">
        <v>4</v>
      </c>
      <c r="Y53" s="2">
        <v>4</v>
      </c>
      <c r="Z53" s="2">
        <v>4</v>
      </c>
      <c r="AA53" s="2">
        <v>4</v>
      </c>
      <c r="AB53" s="2">
        <v>5</v>
      </c>
      <c r="AC53" s="2">
        <v>6</v>
      </c>
      <c r="AD53" s="2">
        <v>5</v>
      </c>
      <c r="AE53" s="2">
        <v>5</v>
      </c>
      <c r="AF53" s="2">
        <v>5</v>
      </c>
      <c r="AG53" s="2">
        <v>5</v>
      </c>
      <c r="AH53" s="2">
        <v>4</v>
      </c>
      <c r="AI53" s="2">
        <v>5</v>
      </c>
      <c r="AJ53" s="2">
        <v>4</v>
      </c>
      <c r="AK53" s="2">
        <v>8</v>
      </c>
      <c r="AL53" s="2">
        <v>9</v>
      </c>
      <c r="AM53" s="2">
        <v>10</v>
      </c>
      <c r="AN53" s="2">
        <v>10</v>
      </c>
      <c r="AO53" s="2">
        <v>11</v>
      </c>
      <c r="AP53" s="2">
        <v>10</v>
      </c>
      <c r="AQ53" s="2">
        <v>14</v>
      </c>
      <c r="AR53" s="2">
        <v>16</v>
      </c>
      <c r="AS53" s="2">
        <v>17</v>
      </c>
      <c r="AT53" s="2">
        <v>18</v>
      </c>
      <c r="AU53" s="2">
        <v>18</v>
      </c>
      <c r="AV53" s="2">
        <v>18</v>
      </c>
      <c r="AW53" s="2">
        <v>18</v>
      </c>
      <c r="AX53" s="2">
        <v>18</v>
      </c>
      <c r="AY53" s="2">
        <v>19</v>
      </c>
      <c r="AZ53" s="2">
        <v>19</v>
      </c>
      <c r="BA53" s="2">
        <v>19</v>
      </c>
      <c r="BB53" s="2">
        <v>20</v>
      </c>
      <c r="BC53" s="2">
        <v>20</v>
      </c>
      <c r="BD53" s="2">
        <v>20</v>
      </c>
      <c r="BE53" s="2">
        <v>20</v>
      </c>
      <c r="BF53" s="2">
        <v>19</v>
      </c>
      <c r="BG53" s="2">
        <v>19</v>
      </c>
      <c r="BH53" s="2">
        <v>20</v>
      </c>
      <c r="BI53" s="2">
        <v>21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475</v>
      </c>
      <c r="B54" s="2">
        <v>130</v>
      </c>
      <c r="C54" s="2">
        <v>57</v>
      </c>
      <c r="D54" s="2">
        <v>0</v>
      </c>
      <c r="E54" s="2">
        <v>0</v>
      </c>
      <c r="F54" s="2">
        <v>1</v>
      </c>
      <c r="G54" s="2">
        <v>2</v>
      </c>
      <c r="H54" s="2">
        <v>4</v>
      </c>
      <c r="I54" s="2">
        <v>4</v>
      </c>
      <c r="J54" s="2">
        <v>4</v>
      </c>
      <c r="K54" s="2">
        <v>4</v>
      </c>
      <c r="L54" s="2">
        <v>5</v>
      </c>
      <c r="M54" s="2">
        <v>5</v>
      </c>
      <c r="N54" s="2">
        <v>5</v>
      </c>
      <c r="O54" s="2">
        <v>5</v>
      </c>
      <c r="P54" s="2">
        <v>6</v>
      </c>
      <c r="Q54" s="2">
        <v>6</v>
      </c>
      <c r="R54" s="2">
        <v>6</v>
      </c>
      <c r="S54" s="2">
        <v>6</v>
      </c>
      <c r="T54" s="2">
        <v>8</v>
      </c>
      <c r="U54" s="2">
        <v>7</v>
      </c>
      <c r="V54" s="2">
        <v>8</v>
      </c>
      <c r="W54" s="2">
        <v>7</v>
      </c>
      <c r="X54" s="2">
        <v>7</v>
      </c>
      <c r="Y54" s="2">
        <v>7</v>
      </c>
      <c r="Z54" s="2">
        <v>7</v>
      </c>
      <c r="AA54" s="2">
        <v>7</v>
      </c>
      <c r="AB54" s="2">
        <v>6</v>
      </c>
      <c r="AC54" s="2">
        <v>7</v>
      </c>
      <c r="AD54" s="2">
        <v>8</v>
      </c>
      <c r="AE54" s="2">
        <v>8</v>
      </c>
      <c r="AF54" s="2">
        <v>9</v>
      </c>
      <c r="AG54" s="2">
        <v>9</v>
      </c>
      <c r="AH54" s="2">
        <v>9</v>
      </c>
      <c r="AI54" s="2">
        <v>10</v>
      </c>
      <c r="AJ54" s="2">
        <v>11</v>
      </c>
      <c r="AK54" s="2">
        <v>12</v>
      </c>
      <c r="AL54" s="2">
        <v>12</v>
      </c>
      <c r="AM54" s="2">
        <v>14</v>
      </c>
      <c r="AN54" s="2">
        <v>13</v>
      </c>
      <c r="AO54" s="2">
        <v>13</v>
      </c>
      <c r="AP54" s="2">
        <v>13</v>
      </c>
      <c r="AQ54" s="2">
        <v>12</v>
      </c>
      <c r="AR54" s="2">
        <v>13</v>
      </c>
      <c r="AS54" s="2">
        <v>14</v>
      </c>
      <c r="AT54" s="2">
        <v>15</v>
      </c>
      <c r="AU54" s="2">
        <v>14</v>
      </c>
      <c r="AV54" s="2">
        <v>15</v>
      </c>
      <c r="AW54" s="2">
        <v>15</v>
      </c>
      <c r="AX54" s="2">
        <v>17</v>
      </c>
      <c r="AY54" s="2">
        <v>18</v>
      </c>
      <c r="AZ54" s="2">
        <v>18</v>
      </c>
      <c r="BA54" s="2">
        <v>18</v>
      </c>
      <c r="BB54" s="2">
        <v>19</v>
      </c>
      <c r="BC54" s="2">
        <v>19</v>
      </c>
      <c r="BD54" s="2">
        <v>21</v>
      </c>
      <c r="BE54" s="2">
        <v>22</v>
      </c>
      <c r="BF54" s="2">
        <v>22</v>
      </c>
      <c r="BG54" s="2">
        <v>21</v>
      </c>
      <c r="BH54" s="2">
        <v>23</v>
      </c>
      <c r="BI54" s="2">
        <v>22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503</v>
      </c>
      <c r="B55" s="2">
        <v>131</v>
      </c>
      <c r="C55" s="2">
        <v>57</v>
      </c>
      <c r="D55" s="2">
        <v>0</v>
      </c>
      <c r="E55" s="2">
        <v>2</v>
      </c>
      <c r="F55" s="2">
        <v>3</v>
      </c>
      <c r="G55" s="2">
        <v>3</v>
      </c>
      <c r="H55" s="2">
        <v>3</v>
      </c>
      <c r="I55" s="2">
        <v>2</v>
      </c>
      <c r="J55" s="2">
        <v>2</v>
      </c>
      <c r="K55" s="2">
        <v>3</v>
      </c>
      <c r="L55" s="2">
        <v>5</v>
      </c>
      <c r="M55" s="2">
        <v>4</v>
      </c>
      <c r="N55" s="2">
        <v>4</v>
      </c>
      <c r="O55" s="2">
        <v>3</v>
      </c>
      <c r="P55" s="2">
        <v>3</v>
      </c>
      <c r="Q55" s="2">
        <v>4</v>
      </c>
      <c r="R55" s="2">
        <v>6</v>
      </c>
      <c r="S55" s="2">
        <v>7</v>
      </c>
      <c r="T55" s="2">
        <v>7</v>
      </c>
      <c r="U55" s="2">
        <v>8</v>
      </c>
      <c r="V55" s="2">
        <v>9</v>
      </c>
      <c r="W55" s="2">
        <v>9</v>
      </c>
      <c r="X55" s="2">
        <v>11</v>
      </c>
      <c r="Y55" s="2">
        <v>11</v>
      </c>
      <c r="Z55" s="2">
        <v>11</v>
      </c>
      <c r="AA55" s="2">
        <v>10</v>
      </c>
      <c r="AB55" s="2">
        <v>10</v>
      </c>
      <c r="AC55" s="2">
        <v>10</v>
      </c>
      <c r="AD55" s="2">
        <v>12</v>
      </c>
      <c r="AE55" s="2">
        <v>12</v>
      </c>
      <c r="AF55" s="2">
        <v>11</v>
      </c>
      <c r="AG55" s="2">
        <v>11</v>
      </c>
      <c r="AH55" s="2">
        <v>10</v>
      </c>
      <c r="AI55" s="2">
        <v>12</v>
      </c>
      <c r="AJ55" s="2">
        <v>13</v>
      </c>
      <c r="AK55" s="2">
        <v>14</v>
      </c>
      <c r="AL55" s="2">
        <v>14</v>
      </c>
      <c r="AM55" s="2">
        <v>15</v>
      </c>
      <c r="AN55" s="2">
        <v>16</v>
      </c>
      <c r="AO55" s="2">
        <v>16</v>
      </c>
      <c r="AP55" s="2">
        <v>16</v>
      </c>
      <c r="AQ55" s="2">
        <v>16</v>
      </c>
      <c r="AR55" s="2">
        <v>17</v>
      </c>
      <c r="AS55" s="2">
        <v>17</v>
      </c>
      <c r="AT55" s="2">
        <v>17</v>
      </c>
      <c r="AU55" s="2">
        <v>17</v>
      </c>
      <c r="AV55" s="2">
        <v>17</v>
      </c>
      <c r="AW55" s="2">
        <v>19</v>
      </c>
      <c r="AX55" s="2">
        <v>18</v>
      </c>
      <c r="AY55" s="2">
        <v>17</v>
      </c>
      <c r="AZ55" s="2">
        <v>18</v>
      </c>
      <c r="BA55" s="2">
        <v>18</v>
      </c>
      <c r="BB55" s="2">
        <v>19</v>
      </c>
      <c r="BC55" s="2">
        <v>18</v>
      </c>
      <c r="BD55" s="2">
        <v>18</v>
      </c>
      <c r="BE55" s="2">
        <v>18</v>
      </c>
      <c r="BF55" s="2">
        <v>19</v>
      </c>
      <c r="BG55" s="2">
        <v>20</v>
      </c>
      <c r="BH55" s="2">
        <v>22</v>
      </c>
      <c r="BI55" s="2">
        <v>23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686</v>
      </c>
      <c r="B56" s="2">
        <v>132</v>
      </c>
      <c r="C56" s="2">
        <v>57</v>
      </c>
      <c r="D56" s="2">
        <v>0</v>
      </c>
      <c r="E56" s="2">
        <v>0</v>
      </c>
      <c r="F56" s="2">
        <v>1</v>
      </c>
      <c r="G56" s="2">
        <v>2</v>
      </c>
      <c r="H56" s="2">
        <v>3</v>
      </c>
      <c r="I56" s="2">
        <v>4</v>
      </c>
      <c r="J56" s="2">
        <v>4</v>
      </c>
      <c r="K56" s="2">
        <v>6</v>
      </c>
      <c r="L56" s="2">
        <v>6</v>
      </c>
      <c r="M56" s="2">
        <v>6</v>
      </c>
      <c r="N56" s="2">
        <v>7</v>
      </c>
      <c r="O56" s="2">
        <v>7</v>
      </c>
      <c r="P56" s="2">
        <v>9</v>
      </c>
      <c r="Q56" s="2">
        <v>10</v>
      </c>
      <c r="R56" s="2">
        <v>11</v>
      </c>
      <c r="S56" s="2">
        <v>12</v>
      </c>
      <c r="T56" s="2">
        <v>13</v>
      </c>
      <c r="U56" s="2">
        <v>12</v>
      </c>
      <c r="V56" s="2">
        <v>12</v>
      </c>
      <c r="W56" s="2">
        <v>11</v>
      </c>
      <c r="X56" s="2">
        <v>11</v>
      </c>
      <c r="Y56" s="2">
        <v>11</v>
      </c>
      <c r="Z56" s="2">
        <v>11</v>
      </c>
      <c r="AA56" s="2">
        <v>11</v>
      </c>
      <c r="AB56" s="2">
        <v>11</v>
      </c>
      <c r="AC56" s="2">
        <v>12</v>
      </c>
      <c r="AD56" s="2">
        <v>13</v>
      </c>
      <c r="AE56" s="2">
        <v>12</v>
      </c>
      <c r="AF56" s="2">
        <v>11</v>
      </c>
      <c r="AG56" s="2">
        <v>11</v>
      </c>
      <c r="AH56" s="2">
        <v>12</v>
      </c>
      <c r="AI56" s="2">
        <v>13</v>
      </c>
      <c r="AJ56" s="2">
        <v>14</v>
      </c>
      <c r="AK56" s="2">
        <v>14</v>
      </c>
      <c r="AL56" s="2">
        <v>14</v>
      </c>
      <c r="AM56" s="2">
        <v>13</v>
      </c>
      <c r="AN56" s="2">
        <v>14</v>
      </c>
      <c r="AO56" s="2">
        <v>16</v>
      </c>
      <c r="AP56" s="2">
        <v>17</v>
      </c>
      <c r="AQ56" s="2">
        <v>18</v>
      </c>
      <c r="AR56" s="2">
        <v>18</v>
      </c>
      <c r="AS56" s="2">
        <v>18</v>
      </c>
      <c r="AT56" s="2">
        <v>18</v>
      </c>
      <c r="AU56" s="2">
        <v>18</v>
      </c>
      <c r="AV56" s="2">
        <v>18</v>
      </c>
      <c r="AW56" s="2">
        <v>18</v>
      </c>
      <c r="AX56" s="2">
        <v>20</v>
      </c>
      <c r="AY56" s="2">
        <v>21</v>
      </c>
      <c r="AZ56" s="2">
        <v>22</v>
      </c>
      <c r="BA56" s="2">
        <v>22</v>
      </c>
      <c r="BB56" s="2">
        <v>22</v>
      </c>
      <c r="BC56" s="2">
        <v>22</v>
      </c>
      <c r="BD56" s="2">
        <v>22</v>
      </c>
      <c r="BE56" s="2">
        <v>22</v>
      </c>
      <c r="BF56" s="2">
        <v>24</v>
      </c>
      <c r="BG56" s="2">
        <v>23</v>
      </c>
      <c r="BH56" s="2">
        <v>23</v>
      </c>
      <c r="BI56" s="2">
        <v>23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489</v>
      </c>
      <c r="B57" s="2">
        <v>133</v>
      </c>
      <c r="C57" s="2">
        <v>57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2</v>
      </c>
      <c r="J57" s="2">
        <v>4</v>
      </c>
      <c r="K57" s="2">
        <v>4</v>
      </c>
      <c r="L57" s="2">
        <v>4</v>
      </c>
      <c r="M57" s="2">
        <v>4</v>
      </c>
      <c r="N57" s="2">
        <v>4</v>
      </c>
      <c r="O57" s="2">
        <v>3</v>
      </c>
      <c r="P57" s="2">
        <v>3</v>
      </c>
      <c r="Q57" s="2">
        <v>4</v>
      </c>
      <c r="R57" s="2">
        <v>5</v>
      </c>
      <c r="S57" s="2">
        <v>6</v>
      </c>
      <c r="T57" s="2">
        <v>6</v>
      </c>
      <c r="U57" s="2">
        <v>8</v>
      </c>
      <c r="V57" s="2">
        <v>9</v>
      </c>
      <c r="W57" s="2">
        <v>9</v>
      </c>
      <c r="X57" s="2">
        <v>9</v>
      </c>
      <c r="Y57" s="2">
        <v>9</v>
      </c>
      <c r="Z57" s="2">
        <v>10</v>
      </c>
      <c r="AA57" s="2">
        <v>11</v>
      </c>
      <c r="AB57" s="2">
        <v>11</v>
      </c>
      <c r="AC57" s="2">
        <v>12</v>
      </c>
      <c r="AD57" s="2">
        <v>12</v>
      </c>
      <c r="AE57" s="2">
        <v>13</v>
      </c>
      <c r="AF57" s="2">
        <v>12</v>
      </c>
      <c r="AG57" s="2">
        <v>13</v>
      </c>
      <c r="AH57" s="2">
        <v>13</v>
      </c>
      <c r="AI57" s="2">
        <v>14</v>
      </c>
      <c r="AJ57" s="2">
        <v>14</v>
      </c>
      <c r="AK57" s="2">
        <v>15</v>
      </c>
      <c r="AL57" s="2">
        <v>16</v>
      </c>
      <c r="AM57" s="2">
        <v>16</v>
      </c>
      <c r="AN57" s="2">
        <v>17</v>
      </c>
      <c r="AO57" s="2">
        <v>17</v>
      </c>
      <c r="AP57" s="2">
        <v>18</v>
      </c>
      <c r="AQ57" s="2">
        <v>18</v>
      </c>
      <c r="AR57" s="2">
        <v>19</v>
      </c>
      <c r="AS57" s="2">
        <v>19</v>
      </c>
      <c r="AT57" s="2">
        <v>19</v>
      </c>
      <c r="AU57" s="2">
        <v>19</v>
      </c>
      <c r="AV57" s="2">
        <v>18</v>
      </c>
      <c r="AW57" s="2">
        <v>18</v>
      </c>
      <c r="AX57" s="2">
        <v>19</v>
      </c>
      <c r="AY57" s="2">
        <v>18</v>
      </c>
      <c r="AZ57" s="2">
        <v>19</v>
      </c>
      <c r="BA57" s="2">
        <v>19</v>
      </c>
      <c r="BB57" s="2">
        <v>21</v>
      </c>
      <c r="BC57" s="2">
        <v>22</v>
      </c>
      <c r="BD57" s="2">
        <v>22</v>
      </c>
      <c r="BE57" s="2">
        <v>23</v>
      </c>
      <c r="BF57" s="2">
        <v>23</v>
      </c>
      <c r="BG57" s="2">
        <v>23</v>
      </c>
      <c r="BH57" s="2">
        <v>24</v>
      </c>
      <c r="BI57" s="2">
        <v>24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17</v>
      </c>
      <c r="B58" s="2">
        <v>134</v>
      </c>
      <c r="C58" s="2">
        <v>57</v>
      </c>
      <c r="D58" s="2">
        <v>0</v>
      </c>
      <c r="E58" s="2">
        <v>-1</v>
      </c>
      <c r="F58" s="2">
        <v>0</v>
      </c>
      <c r="G58" s="2">
        <v>0</v>
      </c>
      <c r="H58" s="2">
        <v>1</v>
      </c>
      <c r="I58" s="2">
        <v>1</v>
      </c>
      <c r="J58" s="2">
        <v>3</v>
      </c>
      <c r="K58" s="2">
        <v>5</v>
      </c>
      <c r="L58" s="2">
        <v>5</v>
      </c>
      <c r="M58" s="2">
        <v>6</v>
      </c>
      <c r="N58" s="2">
        <v>6</v>
      </c>
      <c r="O58" s="2">
        <v>7</v>
      </c>
      <c r="P58" s="2">
        <v>8</v>
      </c>
      <c r="Q58" s="2">
        <v>9</v>
      </c>
      <c r="R58" s="2">
        <v>9</v>
      </c>
      <c r="S58" s="2">
        <v>9</v>
      </c>
      <c r="T58" s="2">
        <v>9</v>
      </c>
      <c r="U58" s="2">
        <v>9</v>
      </c>
      <c r="V58" s="2">
        <v>10</v>
      </c>
      <c r="W58" s="2">
        <v>11</v>
      </c>
      <c r="X58" s="2">
        <v>11</v>
      </c>
      <c r="Y58" s="2">
        <v>13</v>
      </c>
      <c r="Z58" s="2">
        <v>13</v>
      </c>
      <c r="AA58" s="2">
        <v>14</v>
      </c>
      <c r="AB58" s="2">
        <v>14</v>
      </c>
      <c r="AC58" s="2">
        <v>15</v>
      </c>
      <c r="AD58" s="2">
        <v>15</v>
      </c>
      <c r="AE58" s="2">
        <v>17</v>
      </c>
      <c r="AF58" s="2">
        <v>16</v>
      </c>
      <c r="AG58" s="2">
        <v>16</v>
      </c>
      <c r="AH58" s="2">
        <v>16</v>
      </c>
      <c r="AI58" s="2">
        <v>17</v>
      </c>
      <c r="AJ58" s="2">
        <v>18</v>
      </c>
      <c r="AK58" s="2">
        <v>19</v>
      </c>
      <c r="AL58" s="2">
        <v>20</v>
      </c>
      <c r="AM58" s="2">
        <v>22</v>
      </c>
      <c r="AN58" s="2">
        <v>21</v>
      </c>
      <c r="AO58" s="2">
        <v>22</v>
      </c>
      <c r="AP58" s="2">
        <v>23</v>
      </c>
      <c r="AQ58" s="2">
        <v>22</v>
      </c>
      <c r="AR58" s="2">
        <v>23</v>
      </c>
      <c r="AS58" s="2">
        <v>24</v>
      </c>
      <c r="AT58" s="2">
        <v>24</v>
      </c>
      <c r="AU58" s="2">
        <v>24</v>
      </c>
      <c r="AV58" s="2">
        <v>24</v>
      </c>
      <c r="AW58" s="2">
        <v>23</v>
      </c>
      <c r="AX58" s="2">
        <v>23</v>
      </c>
      <c r="AY58" s="2">
        <v>24</v>
      </c>
      <c r="AZ58" s="2">
        <v>24</v>
      </c>
      <c r="BA58" s="2">
        <v>24</v>
      </c>
      <c r="BB58" s="2">
        <v>24</v>
      </c>
      <c r="BC58" s="2">
        <v>26</v>
      </c>
      <c r="BD58" s="2">
        <v>26</v>
      </c>
      <c r="BE58" s="2">
        <v>26</v>
      </c>
      <c r="BF58" s="2">
        <v>27</v>
      </c>
      <c r="BG58" s="2">
        <v>26</v>
      </c>
      <c r="BH58" s="2">
        <v>27</v>
      </c>
      <c r="BI58" s="2">
        <v>27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212</v>
      </c>
      <c r="B59" s="2">
        <v>135</v>
      </c>
      <c r="C59" s="2">
        <v>57</v>
      </c>
      <c r="D59" s="2">
        <v>0</v>
      </c>
      <c r="E59" s="2">
        <v>1</v>
      </c>
      <c r="F59" s="2">
        <v>2</v>
      </c>
      <c r="G59" s="2">
        <v>2</v>
      </c>
      <c r="H59" s="2">
        <v>2</v>
      </c>
      <c r="I59" s="2">
        <v>3</v>
      </c>
      <c r="J59" s="2">
        <v>5</v>
      </c>
      <c r="K59" s="2">
        <v>5</v>
      </c>
      <c r="L59" s="2">
        <v>7</v>
      </c>
      <c r="M59" s="2">
        <v>6</v>
      </c>
      <c r="N59" s="2">
        <v>6</v>
      </c>
      <c r="O59" s="2">
        <v>6</v>
      </c>
      <c r="P59" s="2">
        <v>6</v>
      </c>
      <c r="Q59" s="2">
        <v>7</v>
      </c>
      <c r="R59" s="2">
        <v>8</v>
      </c>
      <c r="S59" s="2">
        <v>9</v>
      </c>
      <c r="T59" s="2">
        <v>10</v>
      </c>
      <c r="U59" s="2">
        <v>12</v>
      </c>
      <c r="V59" s="2">
        <v>12</v>
      </c>
      <c r="W59" s="2">
        <v>11</v>
      </c>
      <c r="X59" s="2">
        <v>11</v>
      </c>
      <c r="Y59" s="2">
        <v>12</v>
      </c>
      <c r="Z59" s="2">
        <v>12</v>
      </c>
      <c r="AA59" s="2">
        <v>13</v>
      </c>
      <c r="AB59" s="2">
        <v>14</v>
      </c>
      <c r="AC59" s="2">
        <v>14</v>
      </c>
      <c r="AD59" s="2">
        <v>15</v>
      </c>
      <c r="AE59" s="2">
        <v>14</v>
      </c>
      <c r="AF59" s="2">
        <v>13</v>
      </c>
      <c r="AG59" s="2">
        <v>13</v>
      </c>
      <c r="AH59" s="2">
        <v>14</v>
      </c>
      <c r="AI59" s="2">
        <v>14</v>
      </c>
      <c r="AJ59" s="2">
        <v>15</v>
      </c>
      <c r="AK59" s="2">
        <v>15</v>
      </c>
      <c r="AL59" s="2">
        <v>15</v>
      </c>
      <c r="AM59" s="2">
        <v>16</v>
      </c>
      <c r="AN59" s="2">
        <v>17</v>
      </c>
      <c r="AO59" s="2">
        <v>19</v>
      </c>
      <c r="AP59" s="2">
        <v>20</v>
      </c>
      <c r="AQ59" s="2">
        <v>20</v>
      </c>
      <c r="AR59" s="2">
        <v>20</v>
      </c>
      <c r="AS59" s="2">
        <v>21</v>
      </c>
      <c r="AT59" s="2">
        <v>21</v>
      </c>
      <c r="AU59" s="2">
        <v>21</v>
      </c>
      <c r="AV59" s="2">
        <v>22</v>
      </c>
      <c r="AW59" s="2">
        <v>23</v>
      </c>
      <c r="AX59" s="2">
        <v>23</v>
      </c>
      <c r="AY59" s="2">
        <v>22</v>
      </c>
      <c r="AZ59" s="2">
        <v>22</v>
      </c>
      <c r="BA59" s="2">
        <v>22</v>
      </c>
      <c r="BB59" s="2">
        <v>23</v>
      </c>
      <c r="BC59" s="2">
        <v>23</v>
      </c>
      <c r="BD59" s="2">
        <v>23</v>
      </c>
      <c r="BE59" s="2">
        <v>24</v>
      </c>
      <c r="BF59" s="2">
        <v>25</v>
      </c>
      <c r="BG59" s="2">
        <v>25</v>
      </c>
      <c r="BH59" s="2">
        <v>28</v>
      </c>
      <c r="BI59" s="2">
        <v>28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687</v>
      </c>
      <c r="B60" s="2">
        <v>136</v>
      </c>
      <c r="C60" s="2">
        <v>57</v>
      </c>
      <c r="D60" s="2">
        <v>0</v>
      </c>
      <c r="E60" s="2">
        <v>0</v>
      </c>
      <c r="F60" s="2">
        <v>2</v>
      </c>
      <c r="G60" s="2">
        <v>2</v>
      </c>
      <c r="H60" s="2">
        <v>2</v>
      </c>
      <c r="I60" s="2">
        <v>2</v>
      </c>
      <c r="J60" s="2">
        <v>2</v>
      </c>
      <c r="K60" s="2">
        <v>3</v>
      </c>
      <c r="L60" s="2">
        <v>3</v>
      </c>
      <c r="M60" s="2">
        <v>4</v>
      </c>
      <c r="N60" s="2">
        <v>4</v>
      </c>
      <c r="O60" s="2">
        <v>4</v>
      </c>
      <c r="P60" s="2">
        <v>4</v>
      </c>
      <c r="Q60" s="2">
        <v>4</v>
      </c>
      <c r="R60" s="2">
        <v>5</v>
      </c>
      <c r="S60" s="2">
        <v>5</v>
      </c>
      <c r="T60" s="2">
        <v>4</v>
      </c>
      <c r="U60" s="2">
        <v>4</v>
      </c>
      <c r="V60" s="2">
        <v>5</v>
      </c>
      <c r="W60" s="2">
        <v>5</v>
      </c>
      <c r="X60" s="2">
        <v>5</v>
      </c>
      <c r="Y60" s="2">
        <v>6</v>
      </c>
      <c r="Z60" s="2">
        <v>6</v>
      </c>
      <c r="AA60" s="2">
        <v>6</v>
      </c>
      <c r="AB60" s="2">
        <v>6</v>
      </c>
      <c r="AC60" s="2">
        <v>6</v>
      </c>
      <c r="AD60" s="2">
        <v>6</v>
      </c>
      <c r="AE60" s="2">
        <v>8</v>
      </c>
      <c r="AF60" s="2">
        <v>9</v>
      </c>
      <c r="AG60" s="2">
        <v>9</v>
      </c>
      <c r="AH60" s="2">
        <v>10</v>
      </c>
      <c r="AI60" s="2">
        <v>14</v>
      </c>
      <c r="AJ60" s="2">
        <v>14</v>
      </c>
      <c r="AK60" s="2">
        <v>15</v>
      </c>
      <c r="AL60" s="2">
        <v>15</v>
      </c>
      <c r="AM60" s="2">
        <v>19</v>
      </c>
      <c r="AN60" s="2">
        <v>19</v>
      </c>
      <c r="AO60" s="2">
        <v>22</v>
      </c>
      <c r="AP60" s="2">
        <v>21</v>
      </c>
      <c r="AQ60" s="2">
        <v>20</v>
      </c>
      <c r="AR60" s="2">
        <v>20</v>
      </c>
      <c r="AS60" s="2">
        <v>20</v>
      </c>
      <c r="AT60" s="2">
        <v>21</v>
      </c>
      <c r="AU60" s="2">
        <v>23</v>
      </c>
      <c r="AV60" s="2">
        <v>23</v>
      </c>
      <c r="AW60" s="2">
        <v>23</v>
      </c>
      <c r="AX60" s="2">
        <v>23</v>
      </c>
      <c r="AY60" s="2">
        <v>24</v>
      </c>
      <c r="AZ60" s="2">
        <v>23</v>
      </c>
      <c r="BA60" s="2">
        <v>23</v>
      </c>
      <c r="BB60" s="2">
        <v>23</v>
      </c>
      <c r="BC60" s="2">
        <v>23</v>
      </c>
      <c r="BD60" s="2">
        <v>23</v>
      </c>
      <c r="BE60" s="2">
        <v>23</v>
      </c>
      <c r="BF60" s="2">
        <v>24</v>
      </c>
      <c r="BG60" s="2">
        <v>25</v>
      </c>
      <c r="BH60" s="2">
        <v>26</v>
      </c>
      <c r="BI60" s="2">
        <v>28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429</v>
      </c>
      <c r="B61" s="2">
        <v>137</v>
      </c>
      <c r="C61" s="2">
        <v>57</v>
      </c>
      <c r="D61" s="2">
        <v>0</v>
      </c>
      <c r="E61" s="2">
        <v>3</v>
      </c>
      <c r="F61" s="2">
        <v>3</v>
      </c>
      <c r="G61" s="2">
        <v>3</v>
      </c>
      <c r="H61" s="2">
        <v>3</v>
      </c>
      <c r="I61" s="2">
        <v>3</v>
      </c>
      <c r="J61" s="2">
        <v>3</v>
      </c>
      <c r="K61" s="2">
        <v>3</v>
      </c>
      <c r="L61" s="2">
        <v>4</v>
      </c>
      <c r="M61" s="2">
        <v>4</v>
      </c>
      <c r="N61" s="2">
        <v>4</v>
      </c>
      <c r="O61" s="2">
        <v>5</v>
      </c>
      <c r="P61" s="2">
        <v>7</v>
      </c>
      <c r="Q61" s="2">
        <v>7</v>
      </c>
      <c r="R61" s="2">
        <v>7</v>
      </c>
      <c r="S61" s="2">
        <v>7</v>
      </c>
      <c r="T61" s="2">
        <v>9</v>
      </c>
      <c r="U61" s="2">
        <v>11</v>
      </c>
      <c r="V61" s="2">
        <v>13</v>
      </c>
      <c r="W61" s="2">
        <v>13</v>
      </c>
      <c r="X61" s="2">
        <v>12</v>
      </c>
      <c r="Y61" s="2">
        <v>12</v>
      </c>
      <c r="Z61" s="2">
        <v>14</v>
      </c>
      <c r="AA61" s="2">
        <v>15</v>
      </c>
      <c r="AB61" s="2">
        <v>15</v>
      </c>
      <c r="AC61" s="2">
        <v>17</v>
      </c>
      <c r="AD61" s="2">
        <v>17</v>
      </c>
      <c r="AE61" s="2">
        <v>18</v>
      </c>
      <c r="AF61" s="2">
        <v>19</v>
      </c>
      <c r="AG61" s="2">
        <v>20</v>
      </c>
      <c r="AH61" s="2">
        <v>21</v>
      </c>
      <c r="AI61" s="2">
        <v>22</v>
      </c>
      <c r="AJ61" s="2">
        <v>22</v>
      </c>
      <c r="AK61" s="2">
        <v>23</v>
      </c>
      <c r="AL61" s="2">
        <v>23</v>
      </c>
      <c r="AM61" s="2">
        <v>24</v>
      </c>
      <c r="AN61" s="2">
        <v>23</v>
      </c>
      <c r="AO61" s="2">
        <v>25</v>
      </c>
      <c r="AP61" s="2">
        <v>26</v>
      </c>
      <c r="AQ61" s="2">
        <v>26</v>
      </c>
      <c r="AR61" s="2">
        <v>26</v>
      </c>
      <c r="AS61" s="2">
        <v>26</v>
      </c>
      <c r="AT61" s="2">
        <v>27</v>
      </c>
      <c r="AU61" s="2">
        <v>27</v>
      </c>
      <c r="AV61" s="2">
        <v>28</v>
      </c>
      <c r="AW61" s="2">
        <v>28</v>
      </c>
      <c r="AX61" s="2">
        <v>27</v>
      </c>
      <c r="AY61" s="2">
        <v>26</v>
      </c>
      <c r="AZ61" s="2">
        <v>26</v>
      </c>
      <c r="BA61" s="2">
        <v>26</v>
      </c>
      <c r="BB61" s="2">
        <v>27</v>
      </c>
      <c r="BC61" s="2">
        <v>27</v>
      </c>
      <c r="BD61" s="2">
        <v>27</v>
      </c>
      <c r="BE61" s="2">
        <v>27</v>
      </c>
      <c r="BF61" s="2">
        <v>28</v>
      </c>
      <c r="BG61" s="2">
        <v>28</v>
      </c>
      <c r="BH61" s="2">
        <v>28</v>
      </c>
      <c r="BI61" s="2">
        <v>28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487</v>
      </c>
      <c r="B62" s="2">
        <v>138</v>
      </c>
      <c r="C62" s="2">
        <v>57</v>
      </c>
      <c r="D62" s="2">
        <v>0</v>
      </c>
      <c r="E62" s="2">
        <v>0</v>
      </c>
      <c r="F62" s="2">
        <v>1</v>
      </c>
      <c r="G62" s="2">
        <v>2</v>
      </c>
      <c r="H62" s="2">
        <v>2</v>
      </c>
      <c r="I62" s="2">
        <v>2</v>
      </c>
      <c r="J62" s="2">
        <v>2</v>
      </c>
      <c r="K62" s="2">
        <v>4</v>
      </c>
      <c r="L62" s="2">
        <v>4</v>
      </c>
      <c r="M62" s="2">
        <v>3</v>
      </c>
      <c r="N62" s="2">
        <v>6</v>
      </c>
      <c r="O62" s="2">
        <v>6</v>
      </c>
      <c r="P62" s="2">
        <v>7</v>
      </c>
      <c r="Q62" s="2">
        <v>8</v>
      </c>
      <c r="R62" s="2">
        <v>10</v>
      </c>
      <c r="S62" s="2">
        <v>10</v>
      </c>
      <c r="T62" s="2">
        <v>11</v>
      </c>
      <c r="U62" s="2">
        <v>11</v>
      </c>
      <c r="V62" s="2">
        <v>11</v>
      </c>
      <c r="W62" s="2">
        <v>11</v>
      </c>
      <c r="X62" s="2">
        <v>13</v>
      </c>
      <c r="Y62" s="2">
        <v>12</v>
      </c>
      <c r="Z62" s="2">
        <v>12</v>
      </c>
      <c r="AA62" s="2">
        <v>11</v>
      </c>
      <c r="AB62" s="2">
        <v>11</v>
      </c>
      <c r="AC62" s="2">
        <v>11</v>
      </c>
      <c r="AD62" s="2">
        <v>12</v>
      </c>
      <c r="AE62" s="2">
        <v>13</v>
      </c>
      <c r="AF62" s="2">
        <v>14</v>
      </c>
      <c r="AG62" s="2">
        <v>15</v>
      </c>
      <c r="AH62" s="2">
        <v>15</v>
      </c>
      <c r="AI62" s="2">
        <v>16</v>
      </c>
      <c r="AJ62" s="2">
        <v>16</v>
      </c>
      <c r="AK62" s="2">
        <v>17</v>
      </c>
      <c r="AL62" s="2">
        <v>18</v>
      </c>
      <c r="AM62" s="2">
        <v>20</v>
      </c>
      <c r="AN62" s="2">
        <v>19</v>
      </c>
      <c r="AO62" s="2">
        <v>21</v>
      </c>
      <c r="AP62" s="2">
        <v>21</v>
      </c>
      <c r="AQ62" s="2">
        <v>22</v>
      </c>
      <c r="AR62" s="2">
        <v>22</v>
      </c>
      <c r="AS62" s="2">
        <v>21</v>
      </c>
      <c r="AT62" s="2">
        <v>20</v>
      </c>
      <c r="AU62" s="2">
        <v>21</v>
      </c>
      <c r="AV62" s="2">
        <v>21</v>
      </c>
      <c r="AW62" s="2">
        <v>22</v>
      </c>
      <c r="AX62" s="2">
        <v>23</v>
      </c>
      <c r="AY62" s="2">
        <v>22</v>
      </c>
      <c r="AZ62" s="2">
        <v>22</v>
      </c>
      <c r="BA62" s="2">
        <v>22</v>
      </c>
      <c r="BB62" s="2">
        <v>22</v>
      </c>
      <c r="BC62" s="2">
        <v>23</v>
      </c>
      <c r="BD62" s="2">
        <v>24</v>
      </c>
      <c r="BE62" s="2">
        <v>24</v>
      </c>
      <c r="BF62" s="2">
        <v>26</v>
      </c>
      <c r="BG62" s="2">
        <v>26</v>
      </c>
      <c r="BH62" s="2">
        <v>26</v>
      </c>
      <c r="BI62" s="2">
        <v>29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368</v>
      </c>
      <c r="B63" s="2">
        <v>139</v>
      </c>
      <c r="C63" s="2">
        <v>57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2">
        <v>2</v>
      </c>
      <c r="K63" s="2">
        <v>4</v>
      </c>
      <c r="L63" s="2">
        <v>4</v>
      </c>
      <c r="M63" s="2">
        <v>5</v>
      </c>
      <c r="N63" s="2">
        <v>5</v>
      </c>
      <c r="O63" s="2">
        <v>5</v>
      </c>
      <c r="P63" s="2">
        <v>6</v>
      </c>
      <c r="Q63" s="2">
        <v>6</v>
      </c>
      <c r="R63" s="2">
        <v>6</v>
      </c>
      <c r="S63" s="2">
        <v>7</v>
      </c>
      <c r="T63" s="2">
        <v>7</v>
      </c>
      <c r="U63" s="2">
        <v>7</v>
      </c>
      <c r="V63" s="2">
        <v>9</v>
      </c>
      <c r="W63" s="2">
        <v>9</v>
      </c>
      <c r="X63" s="2">
        <v>10</v>
      </c>
      <c r="Y63" s="2">
        <v>11</v>
      </c>
      <c r="Z63" s="2">
        <v>12</v>
      </c>
      <c r="AA63" s="2">
        <v>12</v>
      </c>
      <c r="AB63" s="2">
        <v>13</v>
      </c>
      <c r="AC63" s="2">
        <v>13</v>
      </c>
      <c r="AD63" s="2">
        <v>14</v>
      </c>
      <c r="AE63" s="2">
        <v>16</v>
      </c>
      <c r="AF63" s="2">
        <v>16</v>
      </c>
      <c r="AG63" s="2">
        <v>16</v>
      </c>
      <c r="AH63" s="2">
        <v>15</v>
      </c>
      <c r="AI63" s="2">
        <v>16</v>
      </c>
      <c r="AJ63" s="2">
        <v>15</v>
      </c>
      <c r="AK63" s="2">
        <v>17</v>
      </c>
      <c r="AL63" s="2">
        <v>17</v>
      </c>
      <c r="AM63" s="2">
        <v>17</v>
      </c>
      <c r="AN63" s="2">
        <v>19</v>
      </c>
      <c r="AO63" s="2">
        <v>20</v>
      </c>
      <c r="AP63" s="2">
        <v>21</v>
      </c>
      <c r="AQ63" s="2">
        <v>21</v>
      </c>
      <c r="AR63" s="2">
        <v>21</v>
      </c>
      <c r="AS63" s="2">
        <v>22</v>
      </c>
      <c r="AT63" s="2">
        <v>22</v>
      </c>
      <c r="AU63" s="2">
        <v>22</v>
      </c>
      <c r="AV63" s="2">
        <v>22</v>
      </c>
      <c r="AW63" s="2">
        <v>22</v>
      </c>
      <c r="AX63" s="2">
        <v>23</v>
      </c>
      <c r="AY63" s="2">
        <v>22</v>
      </c>
      <c r="AZ63" s="2">
        <v>22</v>
      </c>
      <c r="BA63" s="2">
        <v>22</v>
      </c>
      <c r="BB63" s="2">
        <v>24</v>
      </c>
      <c r="BC63" s="2">
        <v>24</v>
      </c>
      <c r="BD63" s="2">
        <v>26</v>
      </c>
      <c r="BE63" s="2">
        <v>26</v>
      </c>
      <c r="BF63" s="2">
        <v>26</v>
      </c>
      <c r="BG63" s="2">
        <v>27</v>
      </c>
      <c r="BH63" s="2">
        <v>29</v>
      </c>
      <c r="BI63" s="2">
        <v>29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542</v>
      </c>
      <c r="B64" s="2">
        <v>140</v>
      </c>
      <c r="C64" s="2">
        <v>57</v>
      </c>
      <c r="D64" s="2">
        <v>0</v>
      </c>
      <c r="E64" s="2">
        <v>1</v>
      </c>
      <c r="F64" s="2">
        <v>1</v>
      </c>
      <c r="G64" s="2">
        <v>2</v>
      </c>
      <c r="H64" s="2">
        <v>2</v>
      </c>
      <c r="I64" s="2">
        <v>3</v>
      </c>
      <c r="J64" s="2">
        <v>4</v>
      </c>
      <c r="K64" s="2">
        <v>5</v>
      </c>
      <c r="L64" s="2">
        <v>5</v>
      </c>
      <c r="M64" s="2">
        <v>5</v>
      </c>
      <c r="N64" s="2">
        <v>6</v>
      </c>
      <c r="O64" s="2">
        <v>5</v>
      </c>
      <c r="P64" s="2">
        <v>8</v>
      </c>
      <c r="Q64" s="2">
        <v>8</v>
      </c>
      <c r="R64" s="2">
        <v>9</v>
      </c>
      <c r="S64" s="2">
        <v>10</v>
      </c>
      <c r="T64" s="2">
        <v>12</v>
      </c>
      <c r="U64" s="2">
        <v>13</v>
      </c>
      <c r="V64" s="2">
        <v>14</v>
      </c>
      <c r="W64" s="2">
        <v>16</v>
      </c>
      <c r="X64" s="2">
        <v>16</v>
      </c>
      <c r="Y64" s="2">
        <v>16</v>
      </c>
      <c r="Z64" s="2">
        <v>16</v>
      </c>
      <c r="AA64" s="2">
        <v>16</v>
      </c>
      <c r="AB64" s="2">
        <v>16</v>
      </c>
      <c r="AC64" s="2">
        <v>17</v>
      </c>
      <c r="AD64" s="2">
        <v>17</v>
      </c>
      <c r="AE64" s="2">
        <v>17</v>
      </c>
      <c r="AF64" s="2">
        <v>16</v>
      </c>
      <c r="AG64" s="2">
        <v>17</v>
      </c>
      <c r="AH64" s="2">
        <v>19</v>
      </c>
      <c r="AI64" s="2">
        <v>19</v>
      </c>
      <c r="AJ64" s="2">
        <v>19</v>
      </c>
      <c r="AK64" s="2">
        <v>20</v>
      </c>
      <c r="AL64" s="2">
        <v>21</v>
      </c>
      <c r="AM64" s="2">
        <v>22</v>
      </c>
      <c r="AN64" s="2">
        <v>22</v>
      </c>
      <c r="AO64" s="2">
        <v>23</v>
      </c>
      <c r="AP64" s="2">
        <v>23</v>
      </c>
      <c r="AQ64" s="2">
        <v>23</v>
      </c>
      <c r="AR64" s="2">
        <v>25</v>
      </c>
      <c r="AS64" s="2">
        <v>26</v>
      </c>
      <c r="AT64" s="2">
        <v>26</v>
      </c>
      <c r="AU64" s="2">
        <v>26</v>
      </c>
      <c r="AV64" s="2">
        <v>25</v>
      </c>
      <c r="AW64" s="2">
        <v>24</v>
      </c>
      <c r="AX64" s="2">
        <v>25</v>
      </c>
      <c r="AY64" s="2">
        <v>25</v>
      </c>
      <c r="AZ64" s="2">
        <v>27</v>
      </c>
      <c r="BA64" s="2">
        <v>27</v>
      </c>
      <c r="BB64" s="2">
        <v>27</v>
      </c>
      <c r="BC64" s="2">
        <v>28</v>
      </c>
      <c r="BD64" s="2">
        <v>28</v>
      </c>
      <c r="BE64" s="2">
        <v>27</v>
      </c>
      <c r="BF64" s="2">
        <v>27</v>
      </c>
      <c r="BG64" s="2">
        <v>28</v>
      </c>
      <c r="BH64" s="2">
        <v>29</v>
      </c>
      <c r="BI64" s="2">
        <v>29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441</v>
      </c>
      <c r="B65" s="2">
        <v>141</v>
      </c>
      <c r="C65" s="2">
        <v>57</v>
      </c>
      <c r="D65" s="2">
        <v>0</v>
      </c>
      <c r="E65" s="2">
        <v>0</v>
      </c>
      <c r="F65" s="2">
        <v>1</v>
      </c>
      <c r="G65" s="2">
        <v>2</v>
      </c>
      <c r="H65" s="2">
        <v>2</v>
      </c>
      <c r="I65" s="2">
        <v>2</v>
      </c>
      <c r="J65" s="2">
        <v>2</v>
      </c>
      <c r="K65" s="2">
        <v>2</v>
      </c>
      <c r="L65" s="2">
        <v>3</v>
      </c>
      <c r="M65" s="2">
        <v>4</v>
      </c>
      <c r="N65" s="2">
        <v>4</v>
      </c>
      <c r="O65" s="2">
        <v>5</v>
      </c>
      <c r="P65" s="2">
        <v>5</v>
      </c>
      <c r="Q65" s="2">
        <v>7</v>
      </c>
      <c r="R65" s="2">
        <v>9</v>
      </c>
      <c r="S65" s="2">
        <v>9</v>
      </c>
      <c r="T65" s="2">
        <v>9</v>
      </c>
      <c r="U65" s="2">
        <v>11</v>
      </c>
      <c r="V65" s="2">
        <v>11</v>
      </c>
      <c r="W65" s="2">
        <v>11</v>
      </c>
      <c r="X65" s="2">
        <v>11</v>
      </c>
      <c r="Y65" s="2">
        <v>12</v>
      </c>
      <c r="Z65" s="2">
        <v>13</v>
      </c>
      <c r="AA65" s="2">
        <v>13</v>
      </c>
      <c r="AB65" s="2">
        <v>13</v>
      </c>
      <c r="AC65" s="2">
        <v>14</v>
      </c>
      <c r="AD65" s="2">
        <v>14</v>
      </c>
      <c r="AE65" s="2">
        <v>15</v>
      </c>
      <c r="AF65" s="2">
        <v>16</v>
      </c>
      <c r="AG65" s="2">
        <v>16</v>
      </c>
      <c r="AH65" s="2">
        <v>16</v>
      </c>
      <c r="AI65" s="2">
        <v>17</v>
      </c>
      <c r="AJ65" s="2">
        <v>17</v>
      </c>
      <c r="AK65" s="2">
        <v>18</v>
      </c>
      <c r="AL65" s="2">
        <v>18</v>
      </c>
      <c r="AM65" s="2">
        <v>19</v>
      </c>
      <c r="AN65" s="2">
        <v>21</v>
      </c>
      <c r="AO65" s="2">
        <v>22</v>
      </c>
      <c r="AP65" s="2">
        <v>22</v>
      </c>
      <c r="AQ65" s="2">
        <v>22</v>
      </c>
      <c r="AR65" s="2">
        <v>23</v>
      </c>
      <c r="AS65" s="2">
        <v>24</v>
      </c>
      <c r="AT65" s="2">
        <v>24</v>
      </c>
      <c r="AU65" s="2">
        <v>25</v>
      </c>
      <c r="AV65" s="2">
        <v>25</v>
      </c>
      <c r="AW65" s="2">
        <v>24</v>
      </c>
      <c r="AX65" s="2">
        <v>25</v>
      </c>
      <c r="AY65" s="2">
        <v>23</v>
      </c>
      <c r="AZ65" s="2">
        <v>23</v>
      </c>
      <c r="BA65" s="2">
        <v>23</v>
      </c>
      <c r="BB65" s="2">
        <v>25</v>
      </c>
      <c r="BC65" s="2">
        <v>25</v>
      </c>
      <c r="BD65" s="2">
        <v>25</v>
      </c>
      <c r="BE65" s="2">
        <v>25</v>
      </c>
      <c r="BF65" s="2">
        <v>26</v>
      </c>
      <c r="BG65" s="2">
        <v>28</v>
      </c>
      <c r="BH65" s="2">
        <v>29</v>
      </c>
      <c r="BI65" s="2">
        <v>30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363</v>
      </c>
      <c r="B66" s="2">
        <v>142</v>
      </c>
      <c r="C66" s="2">
        <v>57</v>
      </c>
      <c r="D66" s="2">
        <v>0</v>
      </c>
      <c r="E66" s="2">
        <v>1</v>
      </c>
      <c r="F66" s="2">
        <v>1</v>
      </c>
      <c r="G66" s="2">
        <v>1</v>
      </c>
      <c r="H66" s="2">
        <v>1</v>
      </c>
      <c r="I66" s="2">
        <v>2</v>
      </c>
      <c r="J66" s="2">
        <v>2</v>
      </c>
      <c r="K66" s="2">
        <v>2</v>
      </c>
      <c r="L66" s="2">
        <v>3</v>
      </c>
      <c r="M66" s="2">
        <v>4</v>
      </c>
      <c r="N66" s="2">
        <v>4</v>
      </c>
      <c r="O66" s="2">
        <v>5</v>
      </c>
      <c r="P66" s="2">
        <v>5</v>
      </c>
      <c r="Q66" s="2">
        <v>5</v>
      </c>
      <c r="R66" s="2">
        <v>5</v>
      </c>
      <c r="S66" s="2">
        <v>5</v>
      </c>
      <c r="T66" s="2">
        <v>6</v>
      </c>
      <c r="U66" s="2">
        <v>6</v>
      </c>
      <c r="V66" s="2">
        <v>8</v>
      </c>
      <c r="W66" s="2">
        <v>9</v>
      </c>
      <c r="X66" s="2">
        <v>9</v>
      </c>
      <c r="Y66" s="2">
        <v>10</v>
      </c>
      <c r="Z66" s="2">
        <v>10</v>
      </c>
      <c r="AA66" s="2">
        <v>11</v>
      </c>
      <c r="AB66" s="2">
        <v>12</v>
      </c>
      <c r="AC66" s="2">
        <v>14</v>
      </c>
      <c r="AD66" s="2">
        <v>13</v>
      </c>
      <c r="AE66" s="2">
        <v>15</v>
      </c>
      <c r="AF66" s="2">
        <v>15</v>
      </c>
      <c r="AG66" s="2">
        <v>17</v>
      </c>
      <c r="AH66" s="2">
        <v>18</v>
      </c>
      <c r="AI66" s="2">
        <v>20</v>
      </c>
      <c r="AJ66" s="2">
        <v>20</v>
      </c>
      <c r="AK66" s="2">
        <v>20</v>
      </c>
      <c r="AL66" s="2">
        <v>20</v>
      </c>
      <c r="AM66" s="2">
        <v>20</v>
      </c>
      <c r="AN66" s="2">
        <v>20</v>
      </c>
      <c r="AO66" s="2">
        <v>22</v>
      </c>
      <c r="AP66" s="2">
        <v>23</v>
      </c>
      <c r="AQ66" s="2">
        <v>23</v>
      </c>
      <c r="AR66" s="2">
        <v>24</v>
      </c>
      <c r="AS66" s="2">
        <v>25</v>
      </c>
      <c r="AT66" s="2">
        <v>25</v>
      </c>
      <c r="AU66" s="2">
        <v>25</v>
      </c>
      <c r="AV66" s="2">
        <v>26</v>
      </c>
      <c r="AW66" s="2">
        <v>26</v>
      </c>
      <c r="AX66" s="2">
        <v>28</v>
      </c>
      <c r="AY66" s="2">
        <v>29</v>
      </c>
      <c r="AZ66" s="2">
        <v>30</v>
      </c>
      <c r="BA66" s="2">
        <v>31</v>
      </c>
      <c r="BB66" s="2">
        <v>32</v>
      </c>
      <c r="BC66" s="2">
        <v>32</v>
      </c>
      <c r="BD66" s="2">
        <v>32</v>
      </c>
      <c r="BE66" s="2">
        <v>32</v>
      </c>
      <c r="BF66" s="2">
        <v>33</v>
      </c>
      <c r="BG66" s="2">
        <v>32</v>
      </c>
      <c r="BH66" s="2">
        <v>32</v>
      </c>
      <c r="BI66" s="2">
        <v>33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688</v>
      </c>
      <c r="B67" s="2">
        <v>143</v>
      </c>
      <c r="C67" s="2">
        <v>57</v>
      </c>
      <c r="D67" s="2">
        <v>0</v>
      </c>
      <c r="E67" s="2">
        <v>-1</v>
      </c>
      <c r="F67" s="2">
        <v>1</v>
      </c>
      <c r="G67" s="2">
        <v>1</v>
      </c>
      <c r="H67" s="2">
        <v>3</v>
      </c>
      <c r="I67" s="2">
        <v>3</v>
      </c>
      <c r="J67" s="2">
        <v>3</v>
      </c>
      <c r="K67" s="2">
        <v>3</v>
      </c>
      <c r="L67" s="2">
        <v>4</v>
      </c>
      <c r="M67" s="2">
        <v>4</v>
      </c>
      <c r="N67" s="2">
        <v>4</v>
      </c>
      <c r="O67" s="2">
        <v>3</v>
      </c>
      <c r="P67" s="2">
        <v>4</v>
      </c>
      <c r="Q67" s="2">
        <v>4</v>
      </c>
      <c r="R67" s="2">
        <v>4</v>
      </c>
      <c r="S67" s="2">
        <v>5</v>
      </c>
      <c r="T67" s="2">
        <v>6</v>
      </c>
      <c r="U67" s="2">
        <v>7</v>
      </c>
      <c r="V67" s="2">
        <v>8</v>
      </c>
      <c r="W67" s="2">
        <v>9</v>
      </c>
      <c r="X67" s="2">
        <v>9</v>
      </c>
      <c r="Y67" s="2">
        <v>10</v>
      </c>
      <c r="Z67" s="2">
        <v>10</v>
      </c>
      <c r="AA67" s="2">
        <v>11</v>
      </c>
      <c r="AB67" s="2">
        <v>11</v>
      </c>
      <c r="AC67" s="2">
        <v>11</v>
      </c>
      <c r="AD67" s="2">
        <v>10</v>
      </c>
      <c r="AE67" s="2">
        <v>13</v>
      </c>
      <c r="AF67" s="2">
        <v>15</v>
      </c>
      <c r="AG67" s="2">
        <v>15</v>
      </c>
      <c r="AH67" s="2">
        <v>15</v>
      </c>
      <c r="AI67" s="2">
        <v>16</v>
      </c>
      <c r="AJ67" s="2">
        <v>17</v>
      </c>
      <c r="AK67" s="2">
        <v>17</v>
      </c>
      <c r="AL67" s="2">
        <v>18</v>
      </c>
      <c r="AM67" s="2">
        <v>20</v>
      </c>
      <c r="AN67" s="2">
        <v>19</v>
      </c>
      <c r="AO67" s="2">
        <v>20</v>
      </c>
      <c r="AP67" s="2">
        <v>20</v>
      </c>
      <c r="AQ67" s="2">
        <v>21</v>
      </c>
      <c r="AR67" s="2">
        <v>22</v>
      </c>
      <c r="AS67" s="2">
        <v>24</v>
      </c>
      <c r="AT67" s="2">
        <v>24</v>
      </c>
      <c r="AU67" s="2">
        <v>24</v>
      </c>
      <c r="AV67" s="2">
        <v>26</v>
      </c>
      <c r="AW67" s="2">
        <v>26</v>
      </c>
      <c r="AX67" s="2">
        <v>27</v>
      </c>
      <c r="AY67" s="2">
        <v>28</v>
      </c>
      <c r="AZ67" s="2">
        <v>28</v>
      </c>
      <c r="BA67" s="2">
        <v>28</v>
      </c>
      <c r="BB67" s="2">
        <v>29</v>
      </c>
      <c r="BC67" s="2">
        <v>29</v>
      </c>
      <c r="BD67" s="2">
        <v>31</v>
      </c>
      <c r="BE67" s="2">
        <v>31</v>
      </c>
      <c r="BF67" s="2">
        <v>32</v>
      </c>
      <c r="BG67" s="2">
        <v>34</v>
      </c>
      <c r="BH67" s="2">
        <v>34</v>
      </c>
      <c r="BI67" s="2">
        <v>34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14</v>
      </c>
      <c r="B68" s="2">
        <v>144</v>
      </c>
      <c r="C68" s="2">
        <v>57</v>
      </c>
      <c r="D68" s="2">
        <v>0</v>
      </c>
      <c r="E68" s="2">
        <v>0</v>
      </c>
      <c r="F68" s="2">
        <v>0</v>
      </c>
      <c r="G68" s="2">
        <v>1</v>
      </c>
      <c r="H68" s="2">
        <v>1</v>
      </c>
      <c r="I68" s="2">
        <v>1</v>
      </c>
      <c r="J68" s="2">
        <v>1</v>
      </c>
      <c r="K68" s="2">
        <v>0</v>
      </c>
      <c r="L68" s="2">
        <v>1</v>
      </c>
      <c r="M68" s="2">
        <v>2</v>
      </c>
      <c r="N68" s="2">
        <v>2</v>
      </c>
      <c r="O68" s="2">
        <v>2</v>
      </c>
      <c r="P68" s="2">
        <v>3</v>
      </c>
      <c r="Q68" s="2">
        <v>3</v>
      </c>
      <c r="R68" s="2">
        <v>4</v>
      </c>
      <c r="S68" s="2">
        <v>4</v>
      </c>
      <c r="T68" s="2">
        <v>5</v>
      </c>
      <c r="U68" s="2">
        <v>7</v>
      </c>
      <c r="V68" s="2">
        <v>8</v>
      </c>
      <c r="W68" s="2">
        <v>8</v>
      </c>
      <c r="X68" s="2">
        <v>8</v>
      </c>
      <c r="Y68" s="2">
        <v>8</v>
      </c>
      <c r="Z68" s="2">
        <v>9</v>
      </c>
      <c r="AA68" s="2">
        <v>10</v>
      </c>
      <c r="AB68" s="2">
        <v>11</v>
      </c>
      <c r="AC68" s="2">
        <v>11</v>
      </c>
      <c r="AD68" s="2">
        <v>11</v>
      </c>
      <c r="AE68" s="2">
        <v>11</v>
      </c>
      <c r="AF68" s="2">
        <v>10</v>
      </c>
      <c r="AG68" s="2">
        <v>10</v>
      </c>
      <c r="AH68" s="2">
        <v>11</v>
      </c>
      <c r="AI68" s="2">
        <v>12</v>
      </c>
      <c r="AJ68" s="2">
        <v>12</v>
      </c>
      <c r="AK68" s="2">
        <v>12</v>
      </c>
      <c r="AL68" s="2">
        <v>12</v>
      </c>
      <c r="AM68" s="2">
        <v>13</v>
      </c>
      <c r="AN68" s="2">
        <v>16</v>
      </c>
      <c r="AO68" s="2">
        <v>17</v>
      </c>
      <c r="AP68" s="2">
        <v>18</v>
      </c>
      <c r="AQ68" s="2">
        <v>18</v>
      </c>
      <c r="AR68" s="2">
        <v>20</v>
      </c>
      <c r="AS68" s="2">
        <v>20</v>
      </c>
      <c r="AT68" s="2">
        <v>21</v>
      </c>
      <c r="AU68" s="2">
        <v>21</v>
      </c>
      <c r="AV68" s="2">
        <v>23</v>
      </c>
      <c r="AW68" s="2">
        <v>24</v>
      </c>
      <c r="AX68" s="2">
        <v>26</v>
      </c>
      <c r="AY68" s="2">
        <v>27</v>
      </c>
      <c r="AZ68" s="2">
        <v>28</v>
      </c>
      <c r="BA68" s="2">
        <v>28</v>
      </c>
      <c r="BB68" s="2">
        <v>28</v>
      </c>
      <c r="BC68" s="2">
        <v>29</v>
      </c>
      <c r="BD68" s="2">
        <v>29</v>
      </c>
      <c r="BE68" s="2">
        <v>29</v>
      </c>
      <c r="BF68" s="2">
        <v>29</v>
      </c>
      <c r="BG68" s="2">
        <v>33</v>
      </c>
      <c r="BH68" s="2">
        <v>34</v>
      </c>
      <c r="BI68" s="2">
        <v>35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486</v>
      </c>
      <c r="B69" s="2">
        <v>145</v>
      </c>
      <c r="C69" s="2">
        <v>57</v>
      </c>
      <c r="D69" s="2">
        <v>0</v>
      </c>
      <c r="E69" s="2">
        <v>2</v>
      </c>
      <c r="F69" s="2">
        <v>3</v>
      </c>
      <c r="G69" s="2">
        <v>4</v>
      </c>
      <c r="H69" s="2">
        <v>4</v>
      </c>
      <c r="I69" s="2">
        <v>5</v>
      </c>
      <c r="J69" s="2">
        <v>5</v>
      </c>
      <c r="K69" s="2">
        <v>6</v>
      </c>
      <c r="L69" s="2">
        <v>7</v>
      </c>
      <c r="M69" s="2">
        <v>8</v>
      </c>
      <c r="N69" s="2">
        <v>8</v>
      </c>
      <c r="O69" s="2">
        <v>8</v>
      </c>
      <c r="P69" s="2">
        <v>7</v>
      </c>
      <c r="Q69" s="2">
        <v>7</v>
      </c>
      <c r="R69" s="2">
        <v>6</v>
      </c>
      <c r="S69" s="2">
        <v>6</v>
      </c>
      <c r="T69" s="2">
        <v>9</v>
      </c>
      <c r="U69" s="2">
        <v>11</v>
      </c>
      <c r="V69" s="2">
        <v>12</v>
      </c>
      <c r="W69" s="2">
        <v>12</v>
      </c>
      <c r="X69" s="2">
        <v>12</v>
      </c>
      <c r="Y69" s="2">
        <v>12</v>
      </c>
      <c r="Z69" s="2">
        <v>12</v>
      </c>
      <c r="AA69" s="2">
        <v>12</v>
      </c>
      <c r="AB69" s="2">
        <v>12</v>
      </c>
      <c r="AC69" s="2">
        <v>13</v>
      </c>
      <c r="AD69" s="2">
        <v>13</v>
      </c>
      <c r="AE69" s="2">
        <v>14</v>
      </c>
      <c r="AF69" s="2">
        <v>15</v>
      </c>
      <c r="AG69" s="2">
        <v>16</v>
      </c>
      <c r="AH69" s="2">
        <v>17</v>
      </c>
      <c r="AI69" s="2">
        <v>18</v>
      </c>
      <c r="AJ69" s="2">
        <v>18</v>
      </c>
      <c r="AK69" s="2">
        <v>19</v>
      </c>
      <c r="AL69" s="2">
        <v>20</v>
      </c>
      <c r="AM69" s="2">
        <v>21</v>
      </c>
      <c r="AN69" s="2">
        <v>21</v>
      </c>
      <c r="AO69" s="2">
        <v>22</v>
      </c>
      <c r="AP69" s="2">
        <v>23</v>
      </c>
      <c r="AQ69" s="2">
        <v>27</v>
      </c>
      <c r="AR69" s="2">
        <v>28</v>
      </c>
      <c r="AS69" s="2">
        <v>29</v>
      </c>
      <c r="AT69" s="2">
        <v>31</v>
      </c>
      <c r="AU69" s="2">
        <v>31</v>
      </c>
      <c r="AV69" s="2">
        <v>31</v>
      </c>
      <c r="AW69" s="2">
        <v>31</v>
      </c>
      <c r="AX69" s="2">
        <v>32</v>
      </c>
      <c r="AY69" s="2">
        <v>33</v>
      </c>
      <c r="AZ69" s="2">
        <v>33</v>
      </c>
      <c r="BA69" s="2">
        <v>32</v>
      </c>
      <c r="BB69" s="2">
        <v>33</v>
      </c>
      <c r="BC69" s="2">
        <v>33</v>
      </c>
      <c r="BD69" s="2">
        <v>35</v>
      </c>
      <c r="BE69" s="2">
        <v>37</v>
      </c>
      <c r="BF69" s="2">
        <v>37</v>
      </c>
      <c r="BG69" s="2">
        <v>38</v>
      </c>
      <c r="BH69" s="2">
        <v>38</v>
      </c>
      <c r="BI69" s="2">
        <v>38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488</v>
      </c>
      <c r="B70" s="2">
        <v>146</v>
      </c>
      <c r="C70" s="2">
        <v>57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1</v>
      </c>
      <c r="L70" s="2">
        <v>1</v>
      </c>
      <c r="M70" s="2">
        <v>2</v>
      </c>
      <c r="N70" s="2">
        <v>2</v>
      </c>
      <c r="O70" s="2">
        <v>3</v>
      </c>
      <c r="P70" s="2">
        <v>4</v>
      </c>
      <c r="Q70" s="2">
        <v>5</v>
      </c>
      <c r="R70" s="2">
        <v>7</v>
      </c>
      <c r="S70" s="2">
        <v>8</v>
      </c>
      <c r="T70" s="2">
        <v>9</v>
      </c>
      <c r="U70" s="2">
        <v>10</v>
      </c>
      <c r="V70" s="2">
        <v>11</v>
      </c>
      <c r="W70" s="2">
        <v>14</v>
      </c>
      <c r="X70" s="2">
        <v>14</v>
      </c>
      <c r="Y70" s="2">
        <v>15</v>
      </c>
      <c r="Z70" s="2">
        <v>15</v>
      </c>
      <c r="AA70" s="2">
        <v>16</v>
      </c>
      <c r="AB70" s="2">
        <v>16</v>
      </c>
      <c r="AC70" s="2">
        <v>18</v>
      </c>
      <c r="AD70" s="2">
        <v>18</v>
      </c>
      <c r="AE70" s="2">
        <v>20</v>
      </c>
      <c r="AF70" s="2">
        <v>20</v>
      </c>
      <c r="AG70" s="2">
        <v>22</v>
      </c>
      <c r="AH70" s="2">
        <v>22</v>
      </c>
      <c r="AI70" s="2">
        <v>22</v>
      </c>
      <c r="AJ70" s="2">
        <v>22</v>
      </c>
      <c r="AK70" s="2">
        <v>23</v>
      </c>
      <c r="AL70" s="2">
        <v>25</v>
      </c>
      <c r="AM70" s="2">
        <v>25</v>
      </c>
      <c r="AN70" s="2">
        <v>26</v>
      </c>
      <c r="AO70" s="2">
        <v>27</v>
      </c>
      <c r="AP70" s="2">
        <v>26</v>
      </c>
      <c r="AQ70" s="2">
        <v>26</v>
      </c>
      <c r="AR70" s="2">
        <v>27</v>
      </c>
      <c r="AS70" s="2">
        <v>27</v>
      </c>
      <c r="AT70" s="2">
        <v>29</v>
      </c>
      <c r="AU70" s="2">
        <v>30</v>
      </c>
      <c r="AV70" s="2">
        <v>30</v>
      </c>
      <c r="AW70" s="2">
        <v>30</v>
      </c>
      <c r="AX70" s="2">
        <v>30</v>
      </c>
      <c r="AY70" s="2">
        <v>30</v>
      </c>
      <c r="AZ70" s="2">
        <v>31</v>
      </c>
      <c r="BA70" s="2">
        <v>31</v>
      </c>
      <c r="BB70" s="2">
        <v>31</v>
      </c>
      <c r="BC70" s="2">
        <v>31</v>
      </c>
      <c r="BD70" s="2">
        <v>32</v>
      </c>
      <c r="BE70" s="2">
        <v>32</v>
      </c>
      <c r="BF70" s="2">
        <v>34</v>
      </c>
      <c r="BG70" s="2">
        <v>35</v>
      </c>
      <c r="BH70" s="2">
        <v>38</v>
      </c>
      <c r="BI70" s="2">
        <v>39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437</v>
      </c>
      <c r="B71" s="2">
        <v>147</v>
      </c>
      <c r="C71" s="2">
        <v>57</v>
      </c>
      <c r="D71" s="2">
        <v>0</v>
      </c>
      <c r="E71" s="2">
        <v>1</v>
      </c>
      <c r="F71" s="2">
        <v>1</v>
      </c>
      <c r="G71" s="2">
        <v>1</v>
      </c>
      <c r="H71" s="2">
        <v>3</v>
      </c>
      <c r="I71" s="2">
        <v>3</v>
      </c>
      <c r="J71" s="2">
        <v>4</v>
      </c>
      <c r="K71" s="2">
        <v>4</v>
      </c>
      <c r="L71" s="2">
        <v>6</v>
      </c>
      <c r="M71" s="2">
        <v>7</v>
      </c>
      <c r="N71" s="2">
        <v>7</v>
      </c>
      <c r="O71" s="2">
        <v>7</v>
      </c>
      <c r="P71" s="2">
        <v>7</v>
      </c>
      <c r="Q71" s="2">
        <v>6</v>
      </c>
      <c r="R71" s="2">
        <v>7</v>
      </c>
      <c r="S71" s="2">
        <v>7</v>
      </c>
      <c r="T71" s="2">
        <v>8</v>
      </c>
      <c r="U71" s="2">
        <v>11</v>
      </c>
      <c r="V71" s="2">
        <v>12</v>
      </c>
      <c r="W71" s="2">
        <v>12</v>
      </c>
      <c r="X71" s="2">
        <v>12</v>
      </c>
      <c r="Y71" s="2">
        <v>14</v>
      </c>
      <c r="Z71" s="2">
        <v>15</v>
      </c>
      <c r="AA71" s="2">
        <v>15</v>
      </c>
      <c r="AB71" s="2">
        <v>16</v>
      </c>
      <c r="AC71" s="2">
        <v>18</v>
      </c>
      <c r="AD71" s="2">
        <v>18</v>
      </c>
      <c r="AE71" s="2">
        <v>19</v>
      </c>
      <c r="AF71" s="2">
        <v>20</v>
      </c>
      <c r="AG71" s="2">
        <v>21</v>
      </c>
      <c r="AH71" s="2">
        <v>21</v>
      </c>
      <c r="AI71" s="2">
        <v>24</v>
      </c>
      <c r="AJ71" s="2">
        <v>24</v>
      </c>
      <c r="AK71" s="2">
        <v>26</v>
      </c>
      <c r="AL71" s="2">
        <v>26</v>
      </c>
      <c r="AM71" s="2">
        <v>26</v>
      </c>
      <c r="AN71" s="2">
        <v>27</v>
      </c>
      <c r="AO71" s="2">
        <v>27</v>
      </c>
      <c r="AP71" s="2">
        <v>27</v>
      </c>
      <c r="AQ71" s="2">
        <v>26</v>
      </c>
      <c r="AR71" s="2">
        <v>27</v>
      </c>
      <c r="AS71" s="2">
        <v>27</v>
      </c>
      <c r="AT71" s="2">
        <v>28</v>
      </c>
      <c r="AU71" s="2">
        <v>29</v>
      </c>
      <c r="AV71" s="2">
        <v>30</v>
      </c>
      <c r="AW71" s="2">
        <v>30</v>
      </c>
      <c r="AX71" s="2">
        <v>33</v>
      </c>
      <c r="AY71" s="2">
        <v>33</v>
      </c>
      <c r="AZ71" s="2">
        <v>33</v>
      </c>
      <c r="BA71" s="2">
        <v>33</v>
      </c>
      <c r="BB71" s="2">
        <v>33</v>
      </c>
      <c r="BC71" s="2">
        <v>33</v>
      </c>
      <c r="BD71" s="2">
        <v>36</v>
      </c>
      <c r="BE71" s="2">
        <v>38</v>
      </c>
      <c r="BF71" s="2">
        <v>38</v>
      </c>
      <c r="BG71" s="2">
        <v>38</v>
      </c>
      <c r="BH71" s="2">
        <v>39</v>
      </c>
      <c r="BI71" s="2">
        <v>39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689</v>
      </c>
      <c r="B72" s="2">
        <v>148</v>
      </c>
      <c r="C72" s="2">
        <v>57</v>
      </c>
      <c r="D72" s="2">
        <v>0</v>
      </c>
      <c r="E72" s="2">
        <v>0</v>
      </c>
      <c r="F72" s="2">
        <v>2</v>
      </c>
      <c r="G72" s="2">
        <v>3</v>
      </c>
      <c r="H72" s="2">
        <v>3</v>
      </c>
      <c r="I72" s="2">
        <v>3</v>
      </c>
      <c r="J72" s="2">
        <v>4</v>
      </c>
      <c r="K72" s="2">
        <v>4</v>
      </c>
      <c r="L72" s="2">
        <v>5</v>
      </c>
      <c r="M72" s="2">
        <v>7</v>
      </c>
      <c r="N72" s="2">
        <v>7</v>
      </c>
      <c r="O72" s="2">
        <v>7</v>
      </c>
      <c r="P72" s="2">
        <v>9</v>
      </c>
      <c r="Q72" s="2">
        <v>8</v>
      </c>
      <c r="R72" s="2">
        <v>10</v>
      </c>
      <c r="S72" s="2">
        <v>11</v>
      </c>
      <c r="T72" s="2">
        <v>12</v>
      </c>
      <c r="U72" s="2">
        <v>12</v>
      </c>
      <c r="V72" s="2">
        <v>13</v>
      </c>
      <c r="W72" s="2">
        <v>14</v>
      </c>
      <c r="X72" s="2">
        <v>14</v>
      </c>
      <c r="Y72" s="2">
        <v>16</v>
      </c>
      <c r="Z72" s="2">
        <v>16</v>
      </c>
      <c r="AA72" s="2">
        <v>17</v>
      </c>
      <c r="AB72" s="2">
        <v>17</v>
      </c>
      <c r="AC72" s="2">
        <v>18</v>
      </c>
      <c r="AD72" s="2">
        <v>18</v>
      </c>
      <c r="AE72" s="2">
        <v>18</v>
      </c>
      <c r="AF72" s="2">
        <v>18</v>
      </c>
      <c r="AG72" s="2">
        <v>19</v>
      </c>
      <c r="AH72" s="2">
        <v>19</v>
      </c>
      <c r="AI72" s="2">
        <v>20</v>
      </c>
      <c r="AJ72" s="2">
        <v>21</v>
      </c>
      <c r="AK72" s="2">
        <v>22</v>
      </c>
      <c r="AL72" s="2">
        <v>23</v>
      </c>
      <c r="AM72" s="2">
        <v>24</v>
      </c>
      <c r="AN72" s="2">
        <v>24</v>
      </c>
      <c r="AO72" s="2">
        <v>26</v>
      </c>
      <c r="AP72" s="2">
        <v>26</v>
      </c>
      <c r="AQ72" s="2">
        <v>26</v>
      </c>
      <c r="AR72" s="2">
        <v>27</v>
      </c>
      <c r="AS72" s="2">
        <v>28</v>
      </c>
      <c r="AT72" s="2">
        <v>29</v>
      </c>
      <c r="AU72" s="2">
        <v>29</v>
      </c>
      <c r="AV72" s="2">
        <v>30</v>
      </c>
      <c r="AW72" s="2">
        <v>30</v>
      </c>
      <c r="AX72" s="2">
        <v>30</v>
      </c>
      <c r="AY72" s="2">
        <v>30</v>
      </c>
      <c r="AZ72" s="2">
        <v>32</v>
      </c>
      <c r="BA72" s="2">
        <v>32</v>
      </c>
      <c r="BB72" s="2">
        <v>34</v>
      </c>
      <c r="BC72" s="2">
        <v>34</v>
      </c>
      <c r="BD72" s="2">
        <v>36</v>
      </c>
      <c r="BE72" s="2">
        <v>37</v>
      </c>
      <c r="BF72" s="2">
        <v>38</v>
      </c>
      <c r="BG72" s="2">
        <v>40</v>
      </c>
      <c r="BH72" s="2">
        <v>41</v>
      </c>
      <c r="BI72" s="2">
        <v>43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690</v>
      </c>
      <c r="B73" s="2">
        <v>149</v>
      </c>
      <c r="C73" s="2">
        <v>57</v>
      </c>
      <c r="D73" s="2">
        <v>0</v>
      </c>
      <c r="E73" s="2">
        <v>0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2</v>
      </c>
      <c r="L73" s="2">
        <v>4</v>
      </c>
      <c r="M73" s="2">
        <v>4</v>
      </c>
      <c r="N73" s="2">
        <v>5</v>
      </c>
      <c r="O73" s="2">
        <v>6</v>
      </c>
      <c r="P73" s="2">
        <v>7</v>
      </c>
      <c r="Q73" s="2">
        <v>8</v>
      </c>
      <c r="R73" s="2">
        <v>9</v>
      </c>
      <c r="S73" s="2">
        <v>9</v>
      </c>
      <c r="T73" s="2">
        <v>10</v>
      </c>
      <c r="U73" s="2">
        <v>10</v>
      </c>
      <c r="V73" s="2">
        <v>12</v>
      </c>
      <c r="W73" s="2">
        <v>12</v>
      </c>
      <c r="X73" s="2">
        <v>12</v>
      </c>
      <c r="Y73" s="2">
        <v>13</v>
      </c>
      <c r="Z73" s="2">
        <v>13</v>
      </c>
      <c r="AA73" s="2">
        <v>13</v>
      </c>
      <c r="AB73" s="2">
        <v>14</v>
      </c>
      <c r="AC73" s="2">
        <v>15</v>
      </c>
      <c r="AD73" s="2">
        <v>16</v>
      </c>
      <c r="AE73" s="2">
        <v>18</v>
      </c>
      <c r="AF73" s="2">
        <v>19</v>
      </c>
      <c r="AG73" s="2">
        <v>20</v>
      </c>
      <c r="AH73" s="2">
        <v>20</v>
      </c>
      <c r="AI73" s="2">
        <v>20</v>
      </c>
      <c r="AJ73" s="2">
        <v>21</v>
      </c>
      <c r="AK73" s="2">
        <v>21</v>
      </c>
      <c r="AL73" s="2">
        <v>22</v>
      </c>
      <c r="AM73" s="2">
        <v>23</v>
      </c>
      <c r="AN73" s="2">
        <v>25</v>
      </c>
      <c r="AO73" s="2">
        <v>26</v>
      </c>
      <c r="AP73" s="2">
        <v>27</v>
      </c>
      <c r="AQ73" s="2">
        <v>29</v>
      </c>
      <c r="AR73" s="2">
        <v>31</v>
      </c>
      <c r="AS73" s="2">
        <v>31</v>
      </c>
      <c r="AT73" s="2">
        <v>32</v>
      </c>
      <c r="AU73" s="2">
        <v>32</v>
      </c>
      <c r="AV73" s="2">
        <v>32</v>
      </c>
      <c r="AW73" s="2">
        <v>34</v>
      </c>
      <c r="AX73" s="2">
        <v>35</v>
      </c>
      <c r="AY73" s="2">
        <v>36</v>
      </c>
      <c r="AZ73" s="2">
        <v>37</v>
      </c>
      <c r="BA73" s="2">
        <v>38</v>
      </c>
      <c r="BB73" s="2">
        <v>39</v>
      </c>
      <c r="BC73" s="2">
        <v>39</v>
      </c>
      <c r="BD73" s="2">
        <v>42</v>
      </c>
      <c r="BE73" s="2">
        <v>42</v>
      </c>
      <c r="BF73" s="2">
        <v>42</v>
      </c>
      <c r="BG73" s="2">
        <v>43</v>
      </c>
      <c r="BH73" s="2">
        <v>44</v>
      </c>
      <c r="BI73" s="2">
        <v>45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431</v>
      </c>
      <c r="B74" s="2">
        <v>150</v>
      </c>
      <c r="C74" s="2">
        <v>57</v>
      </c>
      <c r="D74" s="2">
        <v>0</v>
      </c>
      <c r="E74" s="2">
        <v>0</v>
      </c>
      <c r="F74" s="2">
        <v>1</v>
      </c>
      <c r="G74" s="2">
        <v>2</v>
      </c>
      <c r="H74" s="2">
        <v>3</v>
      </c>
      <c r="I74" s="2">
        <v>3</v>
      </c>
      <c r="J74" s="2">
        <v>4</v>
      </c>
      <c r="K74" s="2">
        <v>3</v>
      </c>
      <c r="L74" s="2">
        <v>3</v>
      </c>
      <c r="M74" s="2">
        <v>3</v>
      </c>
      <c r="N74" s="2">
        <v>4</v>
      </c>
      <c r="O74" s="2">
        <v>4</v>
      </c>
      <c r="P74" s="2">
        <v>6</v>
      </c>
      <c r="Q74" s="2">
        <v>6</v>
      </c>
      <c r="R74" s="2">
        <v>7</v>
      </c>
      <c r="S74" s="2">
        <v>9</v>
      </c>
      <c r="T74" s="2">
        <v>10</v>
      </c>
      <c r="U74" s="2">
        <v>10</v>
      </c>
      <c r="V74" s="2">
        <v>11</v>
      </c>
      <c r="W74" s="2">
        <v>11</v>
      </c>
      <c r="X74" s="2">
        <v>11</v>
      </c>
      <c r="Y74" s="2">
        <v>12</v>
      </c>
      <c r="Z74" s="2">
        <v>12</v>
      </c>
      <c r="AA74" s="2">
        <v>12</v>
      </c>
      <c r="AB74" s="2">
        <v>12</v>
      </c>
      <c r="AC74" s="2">
        <v>13</v>
      </c>
      <c r="AD74" s="2">
        <v>14</v>
      </c>
      <c r="AE74" s="2">
        <v>16</v>
      </c>
      <c r="AF74" s="2">
        <v>17</v>
      </c>
      <c r="AG74" s="2">
        <v>19</v>
      </c>
      <c r="AH74" s="2">
        <v>20</v>
      </c>
      <c r="AI74" s="2">
        <v>21</v>
      </c>
      <c r="AJ74" s="2">
        <v>21</v>
      </c>
      <c r="AK74" s="2">
        <v>23</v>
      </c>
      <c r="AL74" s="2">
        <v>24</v>
      </c>
      <c r="AM74" s="2">
        <v>25</v>
      </c>
      <c r="AN74" s="2">
        <v>27</v>
      </c>
      <c r="AO74" s="2">
        <v>28</v>
      </c>
      <c r="AP74" s="2">
        <v>30</v>
      </c>
      <c r="AQ74" s="2">
        <v>30</v>
      </c>
      <c r="AR74" s="2">
        <v>30</v>
      </c>
      <c r="AS74" s="2">
        <v>31</v>
      </c>
      <c r="AT74" s="2">
        <v>31</v>
      </c>
      <c r="AU74" s="2">
        <v>32</v>
      </c>
      <c r="AV74" s="2">
        <v>34</v>
      </c>
      <c r="AW74" s="2">
        <v>34</v>
      </c>
      <c r="AX74" s="2">
        <v>36</v>
      </c>
      <c r="AY74" s="2">
        <v>36</v>
      </c>
      <c r="AZ74" s="2">
        <v>37</v>
      </c>
      <c r="BA74" s="2">
        <v>38</v>
      </c>
      <c r="BB74" s="2">
        <v>39</v>
      </c>
      <c r="BC74" s="2">
        <v>41</v>
      </c>
      <c r="BD74" s="2">
        <v>42</v>
      </c>
      <c r="BE74" s="2">
        <v>42</v>
      </c>
      <c r="BF74" s="2">
        <v>43</v>
      </c>
      <c r="BG74" s="2">
        <v>44</v>
      </c>
      <c r="BH74" s="2">
        <v>45</v>
      </c>
      <c r="BI74" s="2">
        <v>45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435</v>
      </c>
      <c r="B75" s="2">
        <v>151</v>
      </c>
      <c r="C75" s="2">
        <v>57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4</v>
      </c>
      <c r="J75" s="2">
        <v>6</v>
      </c>
      <c r="K75" s="2">
        <v>7</v>
      </c>
      <c r="L75" s="2">
        <v>7</v>
      </c>
      <c r="M75" s="2">
        <v>7</v>
      </c>
      <c r="N75" s="2">
        <v>10</v>
      </c>
      <c r="O75" s="2">
        <v>10</v>
      </c>
      <c r="P75" s="2">
        <v>12</v>
      </c>
      <c r="Q75" s="2">
        <v>13</v>
      </c>
      <c r="R75" s="2">
        <v>13</v>
      </c>
      <c r="S75" s="2">
        <v>13</v>
      </c>
      <c r="T75" s="2">
        <v>14</v>
      </c>
      <c r="U75" s="2">
        <v>17</v>
      </c>
      <c r="V75" s="2">
        <v>18</v>
      </c>
      <c r="W75" s="2">
        <v>20</v>
      </c>
      <c r="X75" s="2">
        <v>20</v>
      </c>
      <c r="Y75" s="2">
        <v>20</v>
      </c>
      <c r="Z75" s="2">
        <v>20</v>
      </c>
      <c r="AA75" s="2">
        <v>20</v>
      </c>
      <c r="AB75" s="2">
        <v>20</v>
      </c>
      <c r="AC75" s="2">
        <v>23</v>
      </c>
      <c r="AD75" s="2">
        <v>23</v>
      </c>
      <c r="AE75" s="2">
        <v>23</v>
      </c>
      <c r="AF75" s="2">
        <v>22</v>
      </c>
      <c r="AG75" s="2">
        <v>23</v>
      </c>
      <c r="AH75" s="2">
        <v>22</v>
      </c>
      <c r="AI75" s="2">
        <v>23</v>
      </c>
      <c r="AJ75" s="2">
        <v>23</v>
      </c>
      <c r="AK75" s="2">
        <v>25</v>
      </c>
      <c r="AL75" s="2">
        <v>26</v>
      </c>
      <c r="AM75" s="2">
        <v>30</v>
      </c>
      <c r="AN75" s="2">
        <v>30</v>
      </c>
      <c r="AO75" s="2">
        <v>33</v>
      </c>
      <c r="AP75" s="2">
        <v>34</v>
      </c>
      <c r="AQ75" s="2">
        <v>34</v>
      </c>
      <c r="AR75" s="2">
        <v>34</v>
      </c>
      <c r="AS75" s="2">
        <v>37</v>
      </c>
      <c r="AT75" s="2">
        <v>37</v>
      </c>
      <c r="AU75" s="2">
        <v>39</v>
      </c>
      <c r="AV75" s="2">
        <v>40</v>
      </c>
      <c r="AW75" s="2">
        <v>40</v>
      </c>
      <c r="AX75" s="2">
        <v>40</v>
      </c>
      <c r="AY75" s="2">
        <v>39</v>
      </c>
      <c r="AZ75" s="2">
        <v>42</v>
      </c>
      <c r="BA75" s="2">
        <v>42</v>
      </c>
      <c r="BB75" s="2">
        <v>42</v>
      </c>
      <c r="BC75" s="2">
        <v>42</v>
      </c>
      <c r="BD75" s="2">
        <v>43</v>
      </c>
      <c r="BE75" s="2">
        <v>43</v>
      </c>
      <c r="BF75" s="2">
        <v>44</v>
      </c>
      <c r="BG75" s="2">
        <v>45</v>
      </c>
      <c r="BH75" s="2">
        <v>45</v>
      </c>
      <c r="BI75" s="2">
        <v>45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442</v>
      </c>
      <c r="B76" s="2">
        <v>152</v>
      </c>
      <c r="C76" s="2">
        <v>57</v>
      </c>
      <c r="D76" s="2">
        <v>0</v>
      </c>
      <c r="E76" s="2">
        <v>0</v>
      </c>
      <c r="F76" s="2">
        <v>1</v>
      </c>
      <c r="G76" s="2">
        <v>1</v>
      </c>
      <c r="H76" s="2">
        <v>1</v>
      </c>
      <c r="I76" s="2">
        <v>3</v>
      </c>
      <c r="J76" s="2">
        <v>4</v>
      </c>
      <c r="K76" s="2">
        <v>6</v>
      </c>
      <c r="L76" s="2">
        <v>8</v>
      </c>
      <c r="M76" s="2">
        <v>10</v>
      </c>
      <c r="N76" s="2">
        <v>10</v>
      </c>
      <c r="O76" s="2">
        <v>10</v>
      </c>
      <c r="P76" s="2">
        <v>13</v>
      </c>
      <c r="Q76" s="2">
        <v>14</v>
      </c>
      <c r="R76" s="2">
        <v>15</v>
      </c>
      <c r="S76" s="2">
        <v>16</v>
      </c>
      <c r="T76" s="2">
        <v>18</v>
      </c>
      <c r="U76" s="2">
        <v>18</v>
      </c>
      <c r="V76" s="2">
        <v>20</v>
      </c>
      <c r="W76" s="2">
        <v>22</v>
      </c>
      <c r="X76" s="2">
        <v>23</v>
      </c>
      <c r="Y76" s="2">
        <v>24</v>
      </c>
      <c r="Z76" s="2">
        <v>25</v>
      </c>
      <c r="AA76" s="2">
        <v>26</v>
      </c>
      <c r="AB76" s="2">
        <v>27</v>
      </c>
      <c r="AC76" s="2">
        <v>27</v>
      </c>
      <c r="AD76" s="2">
        <v>27</v>
      </c>
      <c r="AE76" s="2">
        <v>30</v>
      </c>
      <c r="AF76" s="2">
        <v>31</v>
      </c>
      <c r="AG76" s="2">
        <v>30</v>
      </c>
      <c r="AH76" s="2">
        <v>31</v>
      </c>
      <c r="AI76" s="2">
        <v>31</v>
      </c>
      <c r="AJ76" s="2">
        <v>32</v>
      </c>
      <c r="AK76" s="2">
        <v>33</v>
      </c>
      <c r="AL76" s="2">
        <v>33</v>
      </c>
      <c r="AM76" s="2">
        <v>34</v>
      </c>
      <c r="AN76" s="2">
        <v>34</v>
      </c>
      <c r="AO76" s="2">
        <v>35</v>
      </c>
      <c r="AP76" s="2">
        <v>36</v>
      </c>
      <c r="AQ76" s="2">
        <v>36</v>
      </c>
      <c r="AR76" s="2">
        <v>37</v>
      </c>
      <c r="AS76" s="2">
        <v>37</v>
      </c>
      <c r="AT76" s="2">
        <v>38</v>
      </c>
      <c r="AU76" s="2">
        <v>38</v>
      </c>
      <c r="AV76" s="2">
        <v>38</v>
      </c>
      <c r="AW76" s="2">
        <v>38</v>
      </c>
      <c r="AX76" s="2">
        <v>39</v>
      </c>
      <c r="AY76" s="2">
        <v>39</v>
      </c>
      <c r="AZ76" s="2">
        <v>39</v>
      </c>
      <c r="BA76" s="2">
        <v>39</v>
      </c>
      <c r="BB76" s="2">
        <v>41</v>
      </c>
      <c r="BC76" s="2">
        <v>42</v>
      </c>
      <c r="BD76" s="2">
        <v>42</v>
      </c>
      <c r="BE76" s="2">
        <v>43</v>
      </c>
      <c r="BF76" s="2">
        <v>44</v>
      </c>
      <c r="BG76" s="2">
        <v>45</v>
      </c>
      <c r="BH76" s="2">
        <v>47</v>
      </c>
      <c r="BI76" s="2">
        <v>47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221</v>
      </c>
      <c r="B77" s="2">
        <v>153</v>
      </c>
      <c r="C77" s="2">
        <v>57</v>
      </c>
      <c r="D77" s="2">
        <v>0</v>
      </c>
      <c r="E77" s="2">
        <v>3</v>
      </c>
      <c r="F77" s="2">
        <v>4</v>
      </c>
      <c r="G77" s="2">
        <v>4</v>
      </c>
      <c r="H77" s="2">
        <v>5</v>
      </c>
      <c r="I77" s="2">
        <v>6</v>
      </c>
      <c r="J77" s="2">
        <v>6</v>
      </c>
      <c r="K77" s="2">
        <v>7</v>
      </c>
      <c r="L77" s="2">
        <v>9</v>
      </c>
      <c r="M77" s="2">
        <v>10</v>
      </c>
      <c r="N77" s="2">
        <v>13</v>
      </c>
      <c r="O77" s="2">
        <v>13</v>
      </c>
      <c r="P77" s="2">
        <v>14</v>
      </c>
      <c r="Q77" s="2">
        <v>15</v>
      </c>
      <c r="R77" s="2">
        <v>16</v>
      </c>
      <c r="S77" s="2">
        <v>17</v>
      </c>
      <c r="T77" s="2">
        <v>20</v>
      </c>
      <c r="U77" s="2">
        <v>21</v>
      </c>
      <c r="V77" s="2">
        <v>22</v>
      </c>
      <c r="W77" s="2">
        <v>22</v>
      </c>
      <c r="X77" s="2">
        <v>24</v>
      </c>
      <c r="Y77" s="2">
        <v>26</v>
      </c>
      <c r="Z77" s="2">
        <v>27</v>
      </c>
      <c r="AA77" s="2">
        <v>29</v>
      </c>
      <c r="AB77" s="2">
        <v>30</v>
      </c>
      <c r="AC77" s="2">
        <v>32</v>
      </c>
      <c r="AD77" s="2">
        <v>32</v>
      </c>
      <c r="AE77" s="2">
        <v>34</v>
      </c>
      <c r="AF77" s="2">
        <v>34</v>
      </c>
      <c r="AG77" s="2">
        <v>35</v>
      </c>
      <c r="AH77" s="2">
        <v>36</v>
      </c>
      <c r="AI77" s="2">
        <v>37</v>
      </c>
      <c r="AJ77" s="2">
        <v>37</v>
      </c>
      <c r="AK77" s="2">
        <v>38</v>
      </c>
      <c r="AL77" s="2">
        <v>39</v>
      </c>
      <c r="AM77" s="2">
        <v>41</v>
      </c>
      <c r="AN77" s="2">
        <v>42</v>
      </c>
      <c r="AO77" s="2">
        <v>43</v>
      </c>
      <c r="AP77" s="2">
        <v>44</v>
      </c>
      <c r="AQ77" s="2">
        <v>45</v>
      </c>
      <c r="AR77" s="2">
        <v>48</v>
      </c>
      <c r="AS77" s="2">
        <v>50</v>
      </c>
      <c r="AT77" s="2">
        <v>52</v>
      </c>
      <c r="AU77" s="2">
        <v>52</v>
      </c>
      <c r="AV77" s="2">
        <v>52</v>
      </c>
      <c r="AW77" s="2">
        <v>52</v>
      </c>
      <c r="AX77" s="2">
        <v>52</v>
      </c>
      <c r="AY77" s="2">
        <v>53</v>
      </c>
      <c r="AZ77" s="2">
        <v>55</v>
      </c>
      <c r="BA77" s="2">
        <v>57</v>
      </c>
      <c r="BB77" s="2">
        <v>58</v>
      </c>
      <c r="BC77" s="2">
        <v>59</v>
      </c>
      <c r="BD77" s="2">
        <v>60</v>
      </c>
      <c r="BE77" s="2">
        <v>61</v>
      </c>
      <c r="BF77" s="2">
        <v>62</v>
      </c>
      <c r="BG77" s="2">
        <v>63</v>
      </c>
      <c r="BH77" s="2">
        <v>64</v>
      </c>
      <c r="BI77" s="2">
        <v>65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691</v>
      </c>
      <c r="B78" s="2">
        <v>154</v>
      </c>
      <c r="C78" s="2">
        <v>57</v>
      </c>
      <c r="D78" s="2">
        <v>0</v>
      </c>
      <c r="E78" s="2">
        <v>0</v>
      </c>
      <c r="F78" s="2">
        <v>1</v>
      </c>
      <c r="G78" s="2">
        <v>3</v>
      </c>
      <c r="H78" s="2">
        <v>4</v>
      </c>
      <c r="I78" s="2">
        <v>6</v>
      </c>
      <c r="J78" s="2">
        <v>6</v>
      </c>
      <c r="K78" s="2">
        <v>7</v>
      </c>
      <c r="L78" s="2">
        <v>11</v>
      </c>
      <c r="M78" s="2">
        <v>12</v>
      </c>
      <c r="N78" s="2">
        <v>13</v>
      </c>
      <c r="O78" s="2">
        <v>13</v>
      </c>
      <c r="P78" s="2">
        <v>14</v>
      </c>
      <c r="Q78" s="2">
        <v>15</v>
      </c>
      <c r="R78" s="2">
        <v>16</v>
      </c>
      <c r="S78" s="2">
        <v>16</v>
      </c>
      <c r="T78" s="2">
        <v>18</v>
      </c>
      <c r="U78" s="2">
        <v>20</v>
      </c>
      <c r="V78" s="2">
        <v>23</v>
      </c>
      <c r="W78" s="2">
        <v>24</v>
      </c>
      <c r="X78" s="2">
        <v>25</v>
      </c>
      <c r="Y78" s="2">
        <v>26</v>
      </c>
      <c r="Z78" s="2">
        <v>26</v>
      </c>
      <c r="AA78" s="2">
        <v>27</v>
      </c>
      <c r="AB78" s="2">
        <v>29</v>
      </c>
      <c r="AC78" s="2">
        <v>29</v>
      </c>
      <c r="AD78" s="2">
        <v>29</v>
      </c>
      <c r="AE78" s="2">
        <v>30</v>
      </c>
      <c r="AF78" s="2">
        <v>31</v>
      </c>
      <c r="AG78" s="2">
        <v>31</v>
      </c>
      <c r="AH78" s="2">
        <v>31</v>
      </c>
      <c r="AI78" s="2">
        <v>32</v>
      </c>
      <c r="AJ78" s="2">
        <v>32</v>
      </c>
      <c r="AK78" s="2">
        <v>35</v>
      </c>
      <c r="AL78" s="2">
        <v>35</v>
      </c>
      <c r="AM78" s="2">
        <v>38</v>
      </c>
      <c r="AN78" s="2">
        <v>39</v>
      </c>
      <c r="AO78" s="2">
        <v>39</v>
      </c>
      <c r="AP78" s="2">
        <v>39</v>
      </c>
      <c r="AQ78" s="2">
        <v>41</v>
      </c>
      <c r="AR78" s="2">
        <v>42</v>
      </c>
      <c r="AS78" s="2">
        <v>44</v>
      </c>
      <c r="AT78" s="2">
        <v>48</v>
      </c>
      <c r="AU78" s="2">
        <v>49</v>
      </c>
      <c r="AV78" s="2">
        <v>50</v>
      </c>
      <c r="AW78" s="2">
        <v>51</v>
      </c>
      <c r="AX78" s="2">
        <v>53</v>
      </c>
      <c r="AY78" s="2">
        <v>52</v>
      </c>
      <c r="AZ78" s="2">
        <v>53</v>
      </c>
      <c r="BA78" s="2">
        <v>56</v>
      </c>
      <c r="BB78" s="2">
        <v>62</v>
      </c>
      <c r="BC78" s="2">
        <v>62</v>
      </c>
      <c r="BD78" s="2">
        <v>63</v>
      </c>
      <c r="BE78" s="2">
        <v>63</v>
      </c>
      <c r="BF78" s="2">
        <v>64</v>
      </c>
      <c r="BG78" s="2">
        <v>65</v>
      </c>
      <c r="BH78" s="2">
        <v>66</v>
      </c>
      <c r="BI78" s="2">
        <v>69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381</v>
      </c>
      <c r="B79" s="2">
        <v>155</v>
      </c>
      <c r="C79" s="2">
        <v>57</v>
      </c>
      <c r="D79" s="2">
        <v>0</v>
      </c>
      <c r="E79" s="2">
        <v>1</v>
      </c>
      <c r="F79" s="2">
        <v>3</v>
      </c>
      <c r="G79" s="2">
        <v>5</v>
      </c>
      <c r="H79" s="2">
        <v>6</v>
      </c>
      <c r="I79" s="2">
        <v>9</v>
      </c>
      <c r="J79" s="2">
        <v>12</v>
      </c>
      <c r="K79" s="2">
        <v>13</v>
      </c>
      <c r="L79" s="2">
        <v>17</v>
      </c>
      <c r="M79" s="2">
        <v>18</v>
      </c>
      <c r="N79" s="2">
        <v>20</v>
      </c>
      <c r="O79" s="2">
        <v>22</v>
      </c>
      <c r="P79" s="2">
        <v>24</v>
      </c>
      <c r="Q79" s="2">
        <v>25</v>
      </c>
      <c r="R79" s="2">
        <v>27</v>
      </c>
      <c r="S79" s="2">
        <v>29</v>
      </c>
      <c r="T79" s="2">
        <v>31</v>
      </c>
      <c r="U79" s="2">
        <v>32</v>
      </c>
      <c r="V79" s="2">
        <v>34</v>
      </c>
      <c r="W79" s="2">
        <v>37</v>
      </c>
      <c r="X79" s="2">
        <v>39</v>
      </c>
      <c r="Y79" s="2">
        <v>42</v>
      </c>
      <c r="Z79" s="2">
        <v>44</v>
      </c>
      <c r="AA79" s="2">
        <v>45</v>
      </c>
      <c r="AB79" s="2">
        <v>48</v>
      </c>
      <c r="AC79" s="2">
        <v>49</v>
      </c>
      <c r="AD79" s="2">
        <v>50</v>
      </c>
      <c r="AE79" s="2">
        <v>52</v>
      </c>
      <c r="AF79" s="2">
        <v>53</v>
      </c>
      <c r="AG79" s="2">
        <v>53</v>
      </c>
      <c r="AH79" s="2">
        <v>55</v>
      </c>
      <c r="AI79" s="2">
        <v>57</v>
      </c>
      <c r="AJ79" s="2">
        <v>60</v>
      </c>
      <c r="AK79" s="2">
        <v>61</v>
      </c>
      <c r="AL79" s="2">
        <v>62</v>
      </c>
      <c r="AM79" s="2">
        <v>63</v>
      </c>
      <c r="AN79" s="2">
        <v>66</v>
      </c>
      <c r="AO79" s="2">
        <v>68</v>
      </c>
      <c r="AP79" s="2">
        <v>69</v>
      </c>
      <c r="AQ79" s="2">
        <v>71</v>
      </c>
      <c r="AR79" s="2">
        <v>72</v>
      </c>
      <c r="AS79" s="2">
        <v>73</v>
      </c>
      <c r="AT79" s="2">
        <v>74</v>
      </c>
      <c r="AU79" s="2">
        <v>76</v>
      </c>
      <c r="AV79" s="2">
        <v>78</v>
      </c>
      <c r="AW79" s="2">
        <v>80</v>
      </c>
      <c r="AX79" s="2">
        <v>81</v>
      </c>
      <c r="AY79" s="2">
        <v>82</v>
      </c>
      <c r="AZ79" s="2">
        <v>82</v>
      </c>
      <c r="BA79" s="2">
        <v>83</v>
      </c>
      <c r="BB79" s="2">
        <v>84</v>
      </c>
      <c r="BC79" s="2">
        <v>85</v>
      </c>
      <c r="BD79" s="2">
        <v>86</v>
      </c>
      <c r="BE79" s="2">
        <v>87</v>
      </c>
      <c r="BF79" s="2">
        <v>90</v>
      </c>
      <c r="BG79" s="2">
        <v>92</v>
      </c>
      <c r="BH79" s="2">
        <v>93</v>
      </c>
      <c r="BI79" s="2">
        <v>94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436</v>
      </c>
      <c r="B80" s="2">
        <v>156</v>
      </c>
      <c r="C80" s="2">
        <v>38</v>
      </c>
      <c r="D80" s="2">
        <v>0</v>
      </c>
      <c r="E80" s="2">
        <v>0</v>
      </c>
      <c r="F80" s="2">
        <v>1</v>
      </c>
      <c r="G80" s="2">
        <v>2</v>
      </c>
      <c r="H80" s="2">
        <v>3</v>
      </c>
      <c r="I80" s="2">
        <v>3</v>
      </c>
      <c r="J80" s="2">
        <v>4</v>
      </c>
      <c r="K80" s="2">
        <v>4</v>
      </c>
      <c r="L80" s="2">
        <v>6</v>
      </c>
      <c r="M80" s="2">
        <v>6</v>
      </c>
      <c r="N80" s="2">
        <v>6</v>
      </c>
      <c r="O80" s="2">
        <v>6</v>
      </c>
      <c r="P80" s="2">
        <v>8</v>
      </c>
      <c r="Q80" s="2">
        <v>8</v>
      </c>
      <c r="R80" s="2">
        <v>7</v>
      </c>
      <c r="S80" s="2">
        <v>7</v>
      </c>
      <c r="T80" s="2">
        <v>8</v>
      </c>
      <c r="U80" s="2">
        <v>9</v>
      </c>
      <c r="V80" s="2">
        <v>10</v>
      </c>
      <c r="W80" s="2">
        <v>10</v>
      </c>
      <c r="X80" s="2">
        <v>12</v>
      </c>
      <c r="Y80" s="2">
        <v>13</v>
      </c>
      <c r="Z80" s="2">
        <v>16</v>
      </c>
      <c r="AA80" s="2">
        <v>19</v>
      </c>
      <c r="AB80" s="2">
        <v>19</v>
      </c>
      <c r="AC80" s="2">
        <v>20</v>
      </c>
      <c r="AD80" s="2">
        <v>20</v>
      </c>
      <c r="AE80" s="2">
        <v>24</v>
      </c>
      <c r="AF80" s="2">
        <v>23</v>
      </c>
      <c r="AG80" s="2">
        <v>25</v>
      </c>
      <c r="AH80" s="2">
        <v>24</v>
      </c>
      <c r="AI80" s="2">
        <v>27</v>
      </c>
      <c r="AJ80" s="2">
        <v>28</v>
      </c>
      <c r="AK80" s="2">
        <v>29</v>
      </c>
      <c r="AL80" s="2">
        <v>29</v>
      </c>
      <c r="AM80" s="2">
        <v>30</v>
      </c>
      <c r="AN80" s="2">
        <v>32</v>
      </c>
      <c r="AO80" s="2">
        <v>34</v>
      </c>
      <c r="AP80" s="2">
        <v>33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466</v>
      </c>
      <c r="B81" s="2">
        <v>157</v>
      </c>
      <c r="C81" s="2">
        <v>38</v>
      </c>
      <c r="D81" s="2">
        <v>0</v>
      </c>
      <c r="E81" s="2">
        <v>1</v>
      </c>
      <c r="F81" s="2">
        <v>2</v>
      </c>
      <c r="G81" s="2">
        <v>3</v>
      </c>
      <c r="H81" s="2">
        <v>4</v>
      </c>
      <c r="I81" s="2">
        <v>4</v>
      </c>
      <c r="J81" s="2">
        <v>6</v>
      </c>
      <c r="K81" s="2">
        <v>7</v>
      </c>
      <c r="L81" s="2">
        <v>9</v>
      </c>
      <c r="M81" s="2">
        <v>9</v>
      </c>
      <c r="N81" s="2">
        <v>10</v>
      </c>
      <c r="O81" s="2">
        <v>10</v>
      </c>
      <c r="P81" s="2">
        <v>12</v>
      </c>
      <c r="Q81" s="2">
        <v>12</v>
      </c>
      <c r="R81" s="2">
        <v>13</v>
      </c>
      <c r="S81" s="2">
        <v>13</v>
      </c>
      <c r="T81" s="2">
        <v>14</v>
      </c>
      <c r="U81" s="2">
        <v>16</v>
      </c>
      <c r="V81" s="2">
        <v>17</v>
      </c>
      <c r="W81" s="2">
        <v>18</v>
      </c>
      <c r="X81" s="2">
        <v>18</v>
      </c>
      <c r="Y81" s="2">
        <v>19</v>
      </c>
      <c r="Z81" s="2">
        <v>21</v>
      </c>
      <c r="AA81" s="2">
        <v>21</v>
      </c>
      <c r="AB81" s="2">
        <v>22</v>
      </c>
      <c r="AC81" s="2">
        <v>24</v>
      </c>
      <c r="AD81" s="2">
        <v>24</v>
      </c>
      <c r="AE81" s="2">
        <v>26</v>
      </c>
      <c r="AF81" s="2">
        <v>26</v>
      </c>
      <c r="AG81" s="2">
        <v>26</v>
      </c>
      <c r="AH81" s="2">
        <v>26</v>
      </c>
      <c r="AI81" s="2">
        <v>26</v>
      </c>
      <c r="AJ81" s="2">
        <v>26</v>
      </c>
      <c r="AK81" s="2">
        <v>26</v>
      </c>
      <c r="AL81" s="2">
        <v>27</v>
      </c>
      <c r="AM81" s="2">
        <v>30</v>
      </c>
      <c r="AN81" s="2">
        <v>31</v>
      </c>
      <c r="AO81" s="2">
        <v>34</v>
      </c>
      <c r="AP81" s="2">
        <v>35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F6" sqref="F6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327</v>
      </c>
      <c r="F1" t="s">
        <v>130</v>
      </c>
      <c r="G1" t="s">
        <v>59</v>
      </c>
      <c r="H1" t="s">
        <v>328</v>
      </c>
    </row>
    <row r="2" spans="1:8" x14ac:dyDescent="0.25">
      <c r="A2" s="2">
        <v>1099.28</v>
      </c>
      <c r="B2" s="2">
        <v>15</v>
      </c>
      <c r="C2" s="2" t="s">
        <v>1113</v>
      </c>
      <c r="F2" t="s">
        <v>546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1114</v>
      </c>
      <c r="F3" t="s">
        <v>547</v>
      </c>
      <c r="G3">
        <v>1076.96</v>
      </c>
      <c r="H3">
        <v>1</v>
      </c>
    </row>
    <row r="4" spans="1:8" x14ac:dyDescent="0.25">
      <c r="A4" s="2">
        <v>1050.8499999999999</v>
      </c>
      <c r="B4" s="2">
        <v>14</v>
      </c>
      <c r="C4" s="2" t="s">
        <v>1115</v>
      </c>
      <c r="F4" t="s">
        <v>614</v>
      </c>
      <c r="G4">
        <v>1050.8499999999999</v>
      </c>
      <c r="H4">
        <v>1</v>
      </c>
    </row>
    <row r="5" spans="1:8" x14ac:dyDescent="0.25">
      <c r="A5" s="2">
        <v>1026.93</v>
      </c>
      <c r="B5" s="2">
        <v>16</v>
      </c>
      <c r="C5" s="2" t="s">
        <v>1116</v>
      </c>
      <c r="F5" t="s">
        <v>490</v>
      </c>
      <c r="G5">
        <v>1026.93</v>
      </c>
      <c r="H5">
        <v>1</v>
      </c>
    </row>
    <row r="6" spans="1:8" x14ac:dyDescent="0.25">
      <c r="A6" s="2">
        <v>1026.29</v>
      </c>
      <c r="B6" s="2">
        <v>100</v>
      </c>
      <c r="C6" s="2" t="s">
        <v>2</v>
      </c>
      <c r="D6" t="s">
        <v>615</v>
      </c>
      <c r="F6" t="s">
        <v>2</v>
      </c>
      <c r="G6">
        <v>1026.29</v>
      </c>
      <c r="H6">
        <v>5</v>
      </c>
    </row>
    <row r="7" spans="1:8" x14ac:dyDescent="0.25">
      <c r="A7" s="2">
        <v>1024.43</v>
      </c>
      <c r="B7" s="2">
        <v>100</v>
      </c>
      <c r="C7" s="2" t="s">
        <v>0</v>
      </c>
      <c r="D7" t="s">
        <v>616</v>
      </c>
      <c r="F7" t="s">
        <v>0</v>
      </c>
      <c r="G7">
        <v>1024.43</v>
      </c>
      <c r="H7">
        <v>7</v>
      </c>
    </row>
    <row r="8" spans="1:8" x14ac:dyDescent="0.25">
      <c r="A8" s="2">
        <v>1016.95</v>
      </c>
      <c r="B8" s="2">
        <v>15</v>
      </c>
      <c r="C8" s="2" t="s">
        <v>1117</v>
      </c>
      <c r="F8" t="s">
        <v>617</v>
      </c>
      <c r="G8" s="330">
        <v>1016.95</v>
      </c>
      <c r="H8">
        <v>1</v>
      </c>
    </row>
    <row r="9" spans="1:8" x14ac:dyDescent="0.25">
      <c r="A9" s="2">
        <v>1011.02</v>
      </c>
      <c r="B9" s="2">
        <v>13</v>
      </c>
      <c r="C9" s="2" t="s">
        <v>1118</v>
      </c>
      <c r="F9" t="s">
        <v>329</v>
      </c>
      <c r="G9" s="330">
        <v>1011.02</v>
      </c>
      <c r="H9">
        <v>2</v>
      </c>
    </row>
    <row r="10" spans="1:8" x14ac:dyDescent="0.25">
      <c r="A10" s="2">
        <v>1007.47</v>
      </c>
      <c r="B10" s="2">
        <v>14</v>
      </c>
      <c r="C10" s="2" t="s">
        <v>543</v>
      </c>
      <c r="F10" t="s">
        <v>330</v>
      </c>
      <c r="G10" s="330">
        <v>1007.47</v>
      </c>
      <c r="H10">
        <v>6</v>
      </c>
    </row>
    <row r="11" spans="1:8" x14ac:dyDescent="0.25">
      <c r="A11" s="2">
        <v>1000.46</v>
      </c>
      <c r="B11" s="2">
        <v>15</v>
      </c>
      <c r="C11" s="2" t="s">
        <v>1119</v>
      </c>
      <c r="F11" t="s">
        <v>456</v>
      </c>
      <c r="G11" s="330">
        <v>1000.46</v>
      </c>
      <c r="H11">
        <v>1</v>
      </c>
    </row>
    <row r="12" spans="1:8" x14ac:dyDescent="0.25">
      <c r="A12" s="2">
        <v>1000</v>
      </c>
      <c r="B12" s="2">
        <v>18</v>
      </c>
      <c r="C12" s="2" t="s">
        <v>1120</v>
      </c>
      <c r="F12" t="s">
        <v>618</v>
      </c>
      <c r="G12" s="330">
        <v>1000</v>
      </c>
      <c r="H12">
        <v>1</v>
      </c>
    </row>
    <row r="13" spans="1:8" x14ac:dyDescent="0.25">
      <c r="A13" s="2">
        <v>991.54600000000005</v>
      </c>
      <c r="B13" s="2">
        <v>100</v>
      </c>
      <c r="C13" s="2" t="s">
        <v>345</v>
      </c>
      <c r="D13" t="s">
        <v>491</v>
      </c>
      <c r="F13" t="s">
        <v>345</v>
      </c>
      <c r="G13" s="330">
        <v>991546</v>
      </c>
      <c r="H13">
        <v>5</v>
      </c>
    </row>
    <row r="14" spans="1:8" x14ac:dyDescent="0.25">
      <c r="A14" s="2">
        <v>987.44299999999998</v>
      </c>
      <c r="B14" s="2">
        <v>100</v>
      </c>
      <c r="C14" s="2" t="s">
        <v>5</v>
      </c>
      <c r="D14" t="s">
        <v>563</v>
      </c>
      <c r="F14" t="s">
        <v>5</v>
      </c>
      <c r="G14" s="330">
        <v>987443</v>
      </c>
      <c r="H14">
        <v>6</v>
      </c>
    </row>
    <row r="15" spans="1:8" x14ac:dyDescent="0.25">
      <c r="A15" s="2">
        <v>987.38300000000004</v>
      </c>
      <c r="B15" s="2">
        <v>15</v>
      </c>
      <c r="C15" s="2" t="s">
        <v>1121</v>
      </c>
      <c r="F15" t="s">
        <v>336</v>
      </c>
      <c r="G15" s="330">
        <v>987383</v>
      </c>
      <c r="H15">
        <v>6</v>
      </c>
    </row>
    <row r="16" spans="1:8" x14ac:dyDescent="0.25">
      <c r="A16" s="2">
        <v>987.16899999999998</v>
      </c>
      <c r="B16" s="2">
        <v>100</v>
      </c>
      <c r="C16" s="2" t="s">
        <v>4</v>
      </c>
      <c r="D16" t="s">
        <v>619</v>
      </c>
      <c r="F16" t="s">
        <v>4</v>
      </c>
      <c r="G16" s="330">
        <v>987169</v>
      </c>
      <c r="H16">
        <v>6</v>
      </c>
    </row>
    <row r="17" spans="1:8" x14ac:dyDescent="0.25">
      <c r="A17" s="2">
        <v>981.05600000000004</v>
      </c>
      <c r="B17" s="2">
        <v>100</v>
      </c>
      <c r="C17" s="2" t="s">
        <v>10</v>
      </c>
      <c r="D17" t="s">
        <v>620</v>
      </c>
      <c r="F17" t="s">
        <v>10</v>
      </c>
      <c r="G17" s="330">
        <v>981056</v>
      </c>
      <c r="H17">
        <v>5</v>
      </c>
    </row>
    <row r="18" spans="1:8" x14ac:dyDescent="0.25">
      <c r="A18" s="2">
        <v>974.702</v>
      </c>
      <c r="B18" s="2">
        <v>100</v>
      </c>
      <c r="C18" s="2" t="s">
        <v>3</v>
      </c>
      <c r="D18" t="s">
        <v>564</v>
      </c>
      <c r="F18" t="s">
        <v>3</v>
      </c>
      <c r="G18" s="330">
        <v>974702</v>
      </c>
      <c r="H18">
        <v>5</v>
      </c>
    </row>
    <row r="19" spans="1:8" x14ac:dyDescent="0.25">
      <c r="A19" s="2">
        <v>971.51199999999994</v>
      </c>
      <c r="B19" s="2">
        <v>100</v>
      </c>
      <c r="C19" s="2" t="s">
        <v>335</v>
      </c>
      <c r="D19" t="s">
        <v>621</v>
      </c>
      <c r="F19" t="s">
        <v>335</v>
      </c>
      <c r="G19" s="330">
        <v>971512</v>
      </c>
      <c r="H19">
        <v>4</v>
      </c>
    </row>
    <row r="20" spans="1:8" x14ac:dyDescent="0.25">
      <c r="A20" s="2">
        <v>971.31</v>
      </c>
      <c r="B20" s="2">
        <v>15</v>
      </c>
      <c r="C20" s="2" t="s">
        <v>1122</v>
      </c>
      <c r="F20" t="s">
        <v>526</v>
      </c>
      <c r="G20" s="330">
        <v>971.31</v>
      </c>
      <c r="H20">
        <v>1</v>
      </c>
    </row>
    <row r="21" spans="1:8" x14ac:dyDescent="0.25">
      <c r="A21" s="2">
        <v>970.2</v>
      </c>
      <c r="B21" s="2">
        <v>100</v>
      </c>
      <c r="C21" s="2" t="s">
        <v>203</v>
      </c>
      <c r="D21" t="s">
        <v>622</v>
      </c>
      <c r="F21" t="s">
        <v>203</v>
      </c>
      <c r="G21" s="330">
        <v>970.2</v>
      </c>
      <c r="H21">
        <v>6</v>
      </c>
    </row>
    <row r="22" spans="1:8" x14ac:dyDescent="0.25">
      <c r="A22" s="2">
        <v>969.745</v>
      </c>
      <c r="B22" s="2">
        <v>100</v>
      </c>
      <c r="C22" s="2" t="s">
        <v>204</v>
      </c>
      <c r="D22" t="s">
        <v>623</v>
      </c>
      <c r="F22" t="s">
        <v>204</v>
      </c>
      <c r="G22" s="330">
        <v>969745</v>
      </c>
      <c r="H22">
        <v>6</v>
      </c>
    </row>
    <row r="23" spans="1:8" x14ac:dyDescent="0.25">
      <c r="A23" s="2">
        <v>966.10199999999998</v>
      </c>
      <c r="B23" s="2">
        <v>13</v>
      </c>
      <c r="C23" s="2" t="s">
        <v>1123</v>
      </c>
      <c r="F23" t="s">
        <v>624</v>
      </c>
      <c r="G23" s="330">
        <v>966102</v>
      </c>
      <c r="H23">
        <v>1</v>
      </c>
    </row>
    <row r="24" spans="1:8" x14ac:dyDescent="0.25">
      <c r="A24" s="2">
        <v>966.10199999999998</v>
      </c>
      <c r="B24" s="2">
        <v>15</v>
      </c>
      <c r="C24" s="2" t="s">
        <v>1124</v>
      </c>
      <c r="F24" t="s">
        <v>625</v>
      </c>
      <c r="G24" s="330">
        <v>966102</v>
      </c>
      <c r="H24">
        <v>1</v>
      </c>
    </row>
    <row r="25" spans="1:8" x14ac:dyDescent="0.25">
      <c r="A25" s="2">
        <v>957.39800000000002</v>
      </c>
      <c r="B25" s="2">
        <v>100</v>
      </c>
      <c r="C25" s="2" t="s">
        <v>333</v>
      </c>
      <c r="D25" t="s">
        <v>565</v>
      </c>
      <c r="F25" t="s">
        <v>333</v>
      </c>
      <c r="G25" s="330">
        <v>957398</v>
      </c>
      <c r="H25">
        <v>5</v>
      </c>
    </row>
    <row r="26" spans="1:8" x14ac:dyDescent="0.25">
      <c r="A26" s="2">
        <v>956.84199999999998</v>
      </c>
      <c r="B26" s="2">
        <v>15</v>
      </c>
      <c r="C26" s="2" t="s">
        <v>1125</v>
      </c>
      <c r="F26" t="s">
        <v>626</v>
      </c>
      <c r="G26" s="330">
        <v>956842</v>
      </c>
      <c r="H26">
        <v>1</v>
      </c>
    </row>
    <row r="27" spans="1:8" x14ac:dyDescent="0.25">
      <c r="A27" s="2">
        <v>956.00599999999997</v>
      </c>
      <c r="B27" s="2">
        <v>15</v>
      </c>
      <c r="C27" s="2" t="s">
        <v>1126</v>
      </c>
      <c r="F27" t="s">
        <v>527</v>
      </c>
      <c r="G27" s="330">
        <v>956006</v>
      </c>
      <c r="H27">
        <v>1</v>
      </c>
    </row>
    <row r="28" spans="1:8" x14ac:dyDescent="0.25">
      <c r="A28" s="2">
        <v>940.76599999999996</v>
      </c>
      <c r="B28" s="2">
        <v>100</v>
      </c>
      <c r="C28" s="2" t="s">
        <v>529</v>
      </c>
      <c r="F28" t="s">
        <v>529</v>
      </c>
      <c r="G28" s="330">
        <v>940766</v>
      </c>
      <c r="H28">
        <v>1</v>
      </c>
    </row>
    <row r="29" spans="1:8" x14ac:dyDescent="0.25">
      <c r="A29" s="2">
        <v>938.09500000000003</v>
      </c>
      <c r="B29" s="2">
        <v>100</v>
      </c>
      <c r="C29" s="2" t="s">
        <v>200</v>
      </c>
      <c r="D29" t="s">
        <v>627</v>
      </c>
      <c r="F29" t="s">
        <v>200</v>
      </c>
      <c r="G29" s="330">
        <v>938095</v>
      </c>
      <c r="H29">
        <v>4</v>
      </c>
    </row>
    <row r="30" spans="1:8" x14ac:dyDescent="0.25">
      <c r="A30" s="2">
        <v>937.99599999999998</v>
      </c>
      <c r="B30" s="2">
        <v>100</v>
      </c>
      <c r="C30" s="2" t="s">
        <v>346</v>
      </c>
      <c r="D30" t="s">
        <v>528</v>
      </c>
      <c r="F30" t="s">
        <v>346</v>
      </c>
      <c r="G30" s="330">
        <v>937996</v>
      </c>
      <c r="H30">
        <v>5</v>
      </c>
    </row>
    <row r="31" spans="1:8" x14ac:dyDescent="0.25">
      <c r="A31" s="2">
        <v>935.36300000000006</v>
      </c>
      <c r="B31" s="2">
        <v>100</v>
      </c>
      <c r="C31" s="2" t="s">
        <v>334</v>
      </c>
      <c r="D31" t="s">
        <v>548</v>
      </c>
      <c r="F31" t="s">
        <v>334</v>
      </c>
      <c r="G31" s="330">
        <v>935363</v>
      </c>
      <c r="H31">
        <v>3</v>
      </c>
    </row>
    <row r="32" spans="1:8" x14ac:dyDescent="0.25">
      <c r="A32" s="2">
        <v>934.38300000000004</v>
      </c>
      <c r="B32" s="2">
        <v>16</v>
      </c>
      <c r="C32" s="2" t="s">
        <v>1127</v>
      </c>
      <c r="F32" t="s">
        <v>549</v>
      </c>
      <c r="G32" s="330">
        <v>934383</v>
      </c>
      <c r="H32">
        <v>1</v>
      </c>
    </row>
    <row r="33" spans="1:8" x14ac:dyDescent="0.25">
      <c r="A33" s="2">
        <v>931.76</v>
      </c>
      <c r="B33" s="2">
        <v>100</v>
      </c>
      <c r="C33" s="2" t="s">
        <v>11</v>
      </c>
      <c r="D33" t="s">
        <v>566</v>
      </c>
      <c r="F33" t="s">
        <v>11</v>
      </c>
      <c r="G33" s="330">
        <v>931.76</v>
      </c>
      <c r="H33">
        <v>6</v>
      </c>
    </row>
    <row r="34" spans="1:8" x14ac:dyDescent="0.25">
      <c r="A34" s="2">
        <v>927.62199999999996</v>
      </c>
      <c r="B34" s="2">
        <v>100</v>
      </c>
      <c r="C34" s="2" t="s">
        <v>6</v>
      </c>
      <c r="D34" t="s">
        <v>628</v>
      </c>
      <c r="F34" t="s">
        <v>6</v>
      </c>
      <c r="G34" s="330">
        <v>927622</v>
      </c>
      <c r="H34">
        <v>7</v>
      </c>
    </row>
    <row r="35" spans="1:8" x14ac:dyDescent="0.25">
      <c r="A35" s="2">
        <v>925.327</v>
      </c>
      <c r="B35" s="2">
        <v>100</v>
      </c>
      <c r="C35" s="2" t="s">
        <v>7</v>
      </c>
      <c r="D35" t="s">
        <v>629</v>
      </c>
      <c r="F35" t="s">
        <v>7</v>
      </c>
      <c r="G35" s="330">
        <v>925327</v>
      </c>
      <c r="H35">
        <v>6</v>
      </c>
    </row>
    <row r="36" spans="1:8" x14ac:dyDescent="0.25">
      <c r="A36" s="2">
        <v>917.28899999999999</v>
      </c>
      <c r="B36" s="2">
        <v>15</v>
      </c>
      <c r="C36" s="2" t="s">
        <v>1128</v>
      </c>
      <c r="F36" t="s">
        <v>458</v>
      </c>
      <c r="G36" s="330">
        <v>917289</v>
      </c>
      <c r="H36">
        <v>5</v>
      </c>
    </row>
    <row r="37" spans="1:8" x14ac:dyDescent="0.25">
      <c r="A37" s="2">
        <v>915.25599999999997</v>
      </c>
      <c r="B37" s="2">
        <v>100</v>
      </c>
      <c r="C37" s="2" t="s">
        <v>350</v>
      </c>
      <c r="D37" t="s">
        <v>630</v>
      </c>
      <c r="F37" t="s">
        <v>350</v>
      </c>
      <c r="G37" s="330">
        <v>915256</v>
      </c>
      <c r="H37">
        <v>5</v>
      </c>
    </row>
    <row r="38" spans="1:8" x14ac:dyDescent="0.25">
      <c r="A38" s="2">
        <v>915.13800000000003</v>
      </c>
      <c r="B38" s="2">
        <v>15</v>
      </c>
      <c r="C38" s="2" t="s">
        <v>1129</v>
      </c>
      <c r="F38" t="s">
        <v>550</v>
      </c>
      <c r="G38" s="330">
        <v>915138</v>
      </c>
      <c r="H38">
        <v>1</v>
      </c>
    </row>
    <row r="39" spans="1:8" x14ac:dyDescent="0.25">
      <c r="A39" s="2">
        <v>915.07500000000005</v>
      </c>
      <c r="B39" s="2">
        <v>100</v>
      </c>
      <c r="C39" s="2" t="s">
        <v>8</v>
      </c>
      <c r="D39" t="s">
        <v>567</v>
      </c>
      <c r="F39" t="s">
        <v>8</v>
      </c>
      <c r="G39" s="330">
        <v>915075</v>
      </c>
      <c r="H39">
        <v>5</v>
      </c>
    </row>
    <row r="40" spans="1:8" x14ac:dyDescent="0.25">
      <c r="A40" s="2">
        <v>914.08100000000002</v>
      </c>
      <c r="B40" s="2">
        <v>14</v>
      </c>
      <c r="C40" s="2" t="s">
        <v>1130</v>
      </c>
      <c r="F40" t="s">
        <v>337</v>
      </c>
      <c r="G40" s="330">
        <v>914081</v>
      </c>
      <c r="H40">
        <v>2</v>
      </c>
    </row>
    <row r="41" spans="1:8" x14ac:dyDescent="0.25">
      <c r="A41" s="2">
        <v>913.71</v>
      </c>
      <c r="B41" s="2">
        <v>15</v>
      </c>
      <c r="C41" s="2" t="s">
        <v>1131</v>
      </c>
      <c r="F41" t="s">
        <v>450</v>
      </c>
      <c r="G41" s="330">
        <v>913.71</v>
      </c>
      <c r="H41">
        <v>4</v>
      </c>
    </row>
    <row r="42" spans="1:8" x14ac:dyDescent="0.25">
      <c r="A42" s="2">
        <v>911.48500000000001</v>
      </c>
      <c r="B42" s="2">
        <v>14</v>
      </c>
      <c r="C42" s="2" t="s">
        <v>680</v>
      </c>
      <c r="F42" t="s">
        <v>424</v>
      </c>
      <c r="G42" s="330">
        <v>911485</v>
      </c>
      <c r="H42">
        <v>7</v>
      </c>
    </row>
    <row r="43" spans="1:8" x14ac:dyDescent="0.25">
      <c r="A43" s="2">
        <v>910.22799999999995</v>
      </c>
      <c r="B43" s="2">
        <v>100</v>
      </c>
      <c r="C43" s="2" t="s">
        <v>340</v>
      </c>
      <c r="D43" t="s">
        <v>631</v>
      </c>
      <c r="F43" t="s">
        <v>340</v>
      </c>
      <c r="G43" s="330">
        <v>910228</v>
      </c>
      <c r="H43">
        <v>6</v>
      </c>
    </row>
    <row r="44" spans="1:8" x14ac:dyDescent="0.25">
      <c r="A44" s="2">
        <v>908.60500000000002</v>
      </c>
      <c r="B44" s="2">
        <v>100</v>
      </c>
      <c r="C44" s="2" t="s">
        <v>12</v>
      </c>
      <c r="F44" t="s">
        <v>12</v>
      </c>
      <c r="G44" s="330">
        <v>908605</v>
      </c>
      <c r="H44">
        <v>2</v>
      </c>
    </row>
    <row r="45" spans="1:8" x14ac:dyDescent="0.25">
      <c r="A45" s="2">
        <v>907.88800000000003</v>
      </c>
      <c r="B45" s="2">
        <v>15</v>
      </c>
      <c r="C45" s="2" t="s">
        <v>1132</v>
      </c>
      <c r="F45" t="s">
        <v>570</v>
      </c>
      <c r="G45" s="330">
        <v>907888</v>
      </c>
      <c r="H45">
        <v>1</v>
      </c>
    </row>
    <row r="46" spans="1:8" x14ac:dyDescent="0.25">
      <c r="A46" s="2">
        <v>906.72699999999998</v>
      </c>
      <c r="B46" s="2">
        <v>16</v>
      </c>
      <c r="C46" s="2" t="s">
        <v>597</v>
      </c>
      <c r="F46" t="s">
        <v>449</v>
      </c>
      <c r="G46" s="330">
        <v>906727</v>
      </c>
      <c r="H46">
        <v>6</v>
      </c>
    </row>
    <row r="47" spans="1:8" x14ac:dyDescent="0.25">
      <c r="A47" s="2">
        <v>905.02700000000004</v>
      </c>
      <c r="B47" s="2">
        <v>14</v>
      </c>
      <c r="C47" s="2" t="s">
        <v>1133</v>
      </c>
      <c r="F47" t="s">
        <v>415</v>
      </c>
      <c r="G47" s="330">
        <v>905027</v>
      </c>
      <c r="H47">
        <v>6</v>
      </c>
    </row>
    <row r="48" spans="1:8" x14ac:dyDescent="0.25">
      <c r="A48" s="2">
        <v>905.01400000000001</v>
      </c>
      <c r="B48" s="2">
        <v>100</v>
      </c>
      <c r="C48" s="2" t="s">
        <v>205</v>
      </c>
      <c r="D48" t="s">
        <v>568</v>
      </c>
      <c r="F48" t="s">
        <v>205</v>
      </c>
      <c r="G48" s="330">
        <v>905014</v>
      </c>
      <c r="H48">
        <v>6</v>
      </c>
    </row>
    <row r="49" spans="1:8" x14ac:dyDescent="0.25">
      <c r="A49" s="2">
        <v>904.69500000000005</v>
      </c>
      <c r="B49" s="2">
        <v>100</v>
      </c>
      <c r="C49" s="2" t="s">
        <v>202</v>
      </c>
      <c r="F49" t="s">
        <v>202</v>
      </c>
      <c r="G49" s="330">
        <v>904695</v>
      </c>
      <c r="H49">
        <v>2</v>
      </c>
    </row>
    <row r="50" spans="1:8" x14ac:dyDescent="0.25">
      <c r="A50" s="2">
        <v>903.43899999999996</v>
      </c>
      <c r="B50" s="2">
        <v>15</v>
      </c>
      <c r="C50" s="2" t="s">
        <v>1134</v>
      </c>
      <c r="F50" t="s">
        <v>417</v>
      </c>
      <c r="G50" s="330">
        <v>903439</v>
      </c>
      <c r="H50">
        <v>1</v>
      </c>
    </row>
    <row r="51" spans="1:8" x14ac:dyDescent="0.25">
      <c r="A51" s="2">
        <v>903.31899999999996</v>
      </c>
      <c r="B51" s="2">
        <v>100</v>
      </c>
      <c r="C51" s="2" t="s">
        <v>19</v>
      </c>
      <c r="D51" t="s">
        <v>632</v>
      </c>
      <c r="F51" t="s">
        <v>19</v>
      </c>
      <c r="G51" s="330">
        <v>903319</v>
      </c>
      <c r="H51">
        <v>5</v>
      </c>
    </row>
    <row r="52" spans="1:8" x14ac:dyDescent="0.25">
      <c r="A52" s="2">
        <v>902.81600000000003</v>
      </c>
      <c r="B52" s="2">
        <v>12</v>
      </c>
      <c r="C52" s="2" t="s">
        <v>685</v>
      </c>
      <c r="F52" t="s">
        <v>633</v>
      </c>
      <c r="G52" s="330">
        <v>902816</v>
      </c>
      <c r="H52">
        <v>1</v>
      </c>
    </row>
    <row r="53" spans="1:8" x14ac:dyDescent="0.25">
      <c r="A53" s="2">
        <v>900.89499999999998</v>
      </c>
      <c r="B53" s="2">
        <v>12</v>
      </c>
      <c r="C53" s="2" t="s">
        <v>1135</v>
      </c>
      <c r="F53" t="s">
        <v>572</v>
      </c>
      <c r="G53" s="330">
        <v>900895</v>
      </c>
      <c r="H53">
        <v>1</v>
      </c>
    </row>
    <row r="54" spans="1:8" x14ac:dyDescent="0.25">
      <c r="A54" s="2">
        <v>899.48500000000001</v>
      </c>
      <c r="B54" s="2">
        <v>100</v>
      </c>
      <c r="C54" s="2" t="s">
        <v>331</v>
      </c>
      <c r="F54" t="s">
        <v>331</v>
      </c>
      <c r="G54" s="330">
        <v>899485</v>
      </c>
      <c r="H54">
        <v>2</v>
      </c>
    </row>
    <row r="55" spans="1:8" x14ac:dyDescent="0.25">
      <c r="A55" s="2">
        <v>897.38099999999997</v>
      </c>
      <c r="B55" s="2">
        <v>100</v>
      </c>
      <c r="C55" s="2" t="s">
        <v>492</v>
      </c>
      <c r="F55" t="s">
        <v>492</v>
      </c>
      <c r="G55" s="330">
        <v>897381</v>
      </c>
      <c r="H55">
        <v>1</v>
      </c>
    </row>
    <row r="56" spans="1:8" x14ac:dyDescent="0.25">
      <c r="A56" s="2">
        <v>892.81</v>
      </c>
      <c r="B56" s="2">
        <v>100</v>
      </c>
      <c r="C56" s="2" t="s">
        <v>338</v>
      </c>
      <c r="F56" t="s">
        <v>338</v>
      </c>
      <c r="G56" s="330">
        <v>892.81</v>
      </c>
      <c r="H56">
        <v>1</v>
      </c>
    </row>
    <row r="57" spans="1:8" x14ac:dyDescent="0.25">
      <c r="A57" s="2">
        <v>891.28800000000001</v>
      </c>
      <c r="B57" s="2">
        <v>100</v>
      </c>
      <c r="C57" s="2" t="s">
        <v>355</v>
      </c>
      <c r="D57" t="s">
        <v>569</v>
      </c>
      <c r="F57" t="s">
        <v>355</v>
      </c>
      <c r="G57" s="330">
        <v>891288</v>
      </c>
      <c r="H57">
        <v>5</v>
      </c>
    </row>
    <row r="58" spans="1:8" x14ac:dyDescent="0.25">
      <c r="A58" s="2">
        <v>890.22500000000002</v>
      </c>
      <c r="B58" s="2">
        <v>18</v>
      </c>
      <c r="C58" s="2" t="s">
        <v>1136</v>
      </c>
      <c r="F58" t="s">
        <v>573</v>
      </c>
      <c r="G58" s="330">
        <v>890225</v>
      </c>
      <c r="H58">
        <v>1</v>
      </c>
    </row>
    <row r="59" spans="1:8" x14ac:dyDescent="0.25">
      <c r="A59" s="2">
        <v>889.11199999999997</v>
      </c>
      <c r="B59" s="2">
        <v>100</v>
      </c>
      <c r="C59" s="2" t="s">
        <v>23</v>
      </c>
      <c r="D59" t="s">
        <v>571</v>
      </c>
      <c r="F59" t="s">
        <v>23</v>
      </c>
      <c r="G59" s="330">
        <v>889112</v>
      </c>
      <c r="H59">
        <v>4</v>
      </c>
    </row>
    <row r="60" spans="1:8" x14ac:dyDescent="0.25">
      <c r="A60" s="2">
        <v>888.48299999999995</v>
      </c>
      <c r="B60" s="2">
        <v>13</v>
      </c>
      <c r="C60" s="2" t="s">
        <v>1137</v>
      </c>
      <c r="F60" t="s">
        <v>634</v>
      </c>
      <c r="G60" s="330">
        <v>888483</v>
      </c>
      <c r="H60">
        <v>2</v>
      </c>
    </row>
    <row r="61" spans="1:8" x14ac:dyDescent="0.25">
      <c r="A61" s="2">
        <v>887.56600000000003</v>
      </c>
      <c r="B61" s="2">
        <v>100</v>
      </c>
      <c r="C61" s="2" t="s">
        <v>429</v>
      </c>
      <c r="F61" t="s">
        <v>429</v>
      </c>
      <c r="G61" s="330">
        <v>887566</v>
      </c>
      <c r="H61">
        <v>1</v>
      </c>
    </row>
    <row r="62" spans="1:8" x14ac:dyDescent="0.25">
      <c r="A62" s="2">
        <v>887.56600000000003</v>
      </c>
      <c r="B62" s="2">
        <v>13</v>
      </c>
      <c r="C62" s="2" t="s">
        <v>1138</v>
      </c>
      <c r="F62" t="s">
        <v>457</v>
      </c>
      <c r="G62" s="330">
        <v>887566</v>
      </c>
      <c r="H62">
        <v>1</v>
      </c>
    </row>
    <row r="63" spans="1:8" x14ac:dyDescent="0.25">
      <c r="A63" s="2">
        <v>885.86599999999999</v>
      </c>
      <c r="B63" s="2">
        <v>13</v>
      </c>
      <c r="C63" s="2" t="s">
        <v>1139</v>
      </c>
      <c r="F63" t="s">
        <v>494</v>
      </c>
      <c r="G63" s="330">
        <v>885866</v>
      </c>
      <c r="H63">
        <v>1</v>
      </c>
    </row>
    <row r="64" spans="1:8" x14ac:dyDescent="0.25">
      <c r="A64" s="2">
        <v>883.94500000000005</v>
      </c>
      <c r="B64" s="2">
        <v>14</v>
      </c>
      <c r="C64" s="2" t="s">
        <v>1140</v>
      </c>
      <c r="F64" t="s">
        <v>497</v>
      </c>
      <c r="G64" s="330">
        <v>883945</v>
      </c>
      <c r="H64">
        <v>2</v>
      </c>
    </row>
    <row r="65" spans="1:8" x14ac:dyDescent="0.25">
      <c r="A65" s="2">
        <v>883.69600000000003</v>
      </c>
      <c r="B65" s="2">
        <v>14</v>
      </c>
      <c r="C65" s="2" t="s">
        <v>1141</v>
      </c>
      <c r="F65" t="s">
        <v>371</v>
      </c>
      <c r="G65" s="330">
        <v>883696</v>
      </c>
      <c r="H65">
        <v>5</v>
      </c>
    </row>
    <row r="66" spans="1:8" x14ac:dyDescent="0.25">
      <c r="A66" s="2">
        <v>883.52099999999996</v>
      </c>
      <c r="B66" s="2">
        <v>100</v>
      </c>
      <c r="C66" s="2" t="s">
        <v>332</v>
      </c>
      <c r="D66" t="s">
        <v>635</v>
      </c>
      <c r="F66" t="s">
        <v>332</v>
      </c>
      <c r="G66" s="330">
        <v>883521</v>
      </c>
      <c r="H66">
        <v>6</v>
      </c>
    </row>
    <row r="67" spans="1:8" x14ac:dyDescent="0.25">
      <c r="A67" s="2">
        <v>882.952</v>
      </c>
      <c r="B67" s="2">
        <v>19</v>
      </c>
      <c r="C67" s="2" t="s">
        <v>1142</v>
      </c>
      <c r="F67" t="s">
        <v>358</v>
      </c>
      <c r="G67" s="330">
        <v>882952</v>
      </c>
      <c r="H67">
        <v>2</v>
      </c>
    </row>
    <row r="68" spans="1:8" x14ac:dyDescent="0.25">
      <c r="A68" s="2">
        <v>881.93600000000004</v>
      </c>
      <c r="B68" s="2">
        <v>100</v>
      </c>
      <c r="C68" s="2" t="s">
        <v>342</v>
      </c>
      <c r="D68" t="s">
        <v>636</v>
      </c>
      <c r="F68" t="s">
        <v>342</v>
      </c>
      <c r="G68" s="330">
        <v>881936</v>
      </c>
      <c r="H68">
        <v>4</v>
      </c>
    </row>
    <row r="69" spans="1:8" x14ac:dyDescent="0.25">
      <c r="A69" s="2">
        <v>881.39300000000003</v>
      </c>
      <c r="B69" s="2">
        <v>19</v>
      </c>
      <c r="C69" s="2" t="s">
        <v>1143</v>
      </c>
      <c r="F69" t="s">
        <v>574</v>
      </c>
      <c r="G69" s="330">
        <v>881393</v>
      </c>
      <c r="H69">
        <v>1</v>
      </c>
    </row>
    <row r="70" spans="1:8" x14ac:dyDescent="0.25">
      <c r="A70" s="2">
        <v>881.25900000000001</v>
      </c>
      <c r="B70" s="2">
        <v>14</v>
      </c>
      <c r="C70" s="2" t="s">
        <v>681</v>
      </c>
      <c r="F70" t="s">
        <v>349</v>
      </c>
      <c r="G70" s="330">
        <v>881259</v>
      </c>
      <c r="H70">
        <v>3</v>
      </c>
    </row>
    <row r="71" spans="1:8" x14ac:dyDescent="0.25">
      <c r="A71" s="2">
        <v>876.90899999999999</v>
      </c>
      <c r="B71" s="2">
        <v>16</v>
      </c>
      <c r="C71" s="2" t="s">
        <v>682</v>
      </c>
      <c r="F71" t="s">
        <v>452</v>
      </c>
      <c r="G71" s="330">
        <v>876909</v>
      </c>
      <c r="H71">
        <v>5</v>
      </c>
    </row>
    <row r="72" spans="1:8" x14ac:dyDescent="0.25">
      <c r="A72" s="2">
        <v>873.66300000000001</v>
      </c>
      <c r="B72" s="2">
        <v>14</v>
      </c>
      <c r="C72" s="2" t="s">
        <v>1144</v>
      </c>
      <c r="F72" t="s">
        <v>582</v>
      </c>
      <c r="G72" s="330">
        <v>873663</v>
      </c>
      <c r="H72">
        <v>5</v>
      </c>
    </row>
    <row r="73" spans="1:8" x14ac:dyDescent="0.25">
      <c r="A73" s="2">
        <v>869.35</v>
      </c>
      <c r="B73" s="2">
        <v>14</v>
      </c>
      <c r="C73" s="2" t="s">
        <v>598</v>
      </c>
      <c r="F73" t="s">
        <v>451</v>
      </c>
      <c r="G73" s="330">
        <v>869.35</v>
      </c>
      <c r="H73">
        <v>6</v>
      </c>
    </row>
    <row r="74" spans="1:8" x14ac:dyDescent="0.25">
      <c r="A74" s="2">
        <v>868.35599999999999</v>
      </c>
      <c r="B74" s="2">
        <v>13</v>
      </c>
      <c r="C74" s="2" t="s">
        <v>686</v>
      </c>
      <c r="F74" t="s">
        <v>344</v>
      </c>
      <c r="G74" s="330">
        <v>868356</v>
      </c>
      <c r="H74">
        <v>6</v>
      </c>
    </row>
    <row r="75" spans="1:8" x14ac:dyDescent="0.25">
      <c r="A75" s="2">
        <v>865.80600000000004</v>
      </c>
      <c r="B75" s="2">
        <v>100</v>
      </c>
      <c r="C75" s="2" t="s">
        <v>425</v>
      </c>
      <c r="D75" t="s">
        <v>575</v>
      </c>
      <c r="F75" t="s">
        <v>425</v>
      </c>
      <c r="G75" s="330">
        <v>865806</v>
      </c>
      <c r="H75">
        <v>5</v>
      </c>
    </row>
    <row r="76" spans="1:8" x14ac:dyDescent="0.25">
      <c r="A76" s="2">
        <v>865.70899999999995</v>
      </c>
      <c r="B76" s="2">
        <v>12</v>
      </c>
      <c r="C76" s="2" t="s">
        <v>1145</v>
      </c>
      <c r="F76" t="s">
        <v>462</v>
      </c>
      <c r="G76" s="330">
        <v>865709</v>
      </c>
      <c r="H76">
        <v>5</v>
      </c>
    </row>
    <row r="77" spans="1:8" x14ac:dyDescent="0.25">
      <c r="A77" s="2">
        <v>863.73</v>
      </c>
      <c r="B77" s="2">
        <v>15</v>
      </c>
      <c r="C77" s="2" t="s">
        <v>1146</v>
      </c>
      <c r="F77" t="s">
        <v>576</v>
      </c>
      <c r="G77" s="330">
        <v>863.73</v>
      </c>
      <c r="H77">
        <v>1</v>
      </c>
    </row>
    <row r="78" spans="1:8" x14ac:dyDescent="0.25">
      <c r="A78" s="2">
        <v>863.73</v>
      </c>
      <c r="B78" s="2">
        <v>100</v>
      </c>
      <c r="C78" s="2" t="s">
        <v>551</v>
      </c>
      <c r="F78" t="s">
        <v>551</v>
      </c>
      <c r="G78" s="330">
        <v>863.73</v>
      </c>
      <c r="H78">
        <v>1</v>
      </c>
    </row>
    <row r="79" spans="1:8" x14ac:dyDescent="0.25">
      <c r="A79" s="2">
        <v>863.24800000000005</v>
      </c>
      <c r="B79" s="2">
        <v>14</v>
      </c>
      <c r="C79" s="2" t="s">
        <v>1147</v>
      </c>
      <c r="F79" t="s">
        <v>343</v>
      </c>
      <c r="G79" s="330">
        <v>863248</v>
      </c>
      <c r="H79">
        <v>2</v>
      </c>
    </row>
    <row r="80" spans="1:8" x14ac:dyDescent="0.25">
      <c r="A80" s="2">
        <v>861.09299999999996</v>
      </c>
      <c r="B80" s="2">
        <v>100</v>
      </c>
      <c r="C80" s="2" t="s">
        <v>354</v>
      </c>
      <c r="D80" t="s">
        <v>637</v>
      </c>
      <c r="F80" t="s">
        <v>354</v>
      </c>
      <c r="G80" s="330">
        <v>861093</v>
      </c>
      <c r="H80">
        <v>4</v>
      </c>
    </row>
    <row r="81" spans="1:8" x14ac:dyDescent="0.25">
      <c r="A81" s="2">
        <v>858.904</v>
      </c>
      <c r="B81" s="2">
        <v>100</v>
      </c>
      <c r="C81" s="2" t="s">
        <v>347</v>
      </c>
      <c r="D81" t="s">
        <v>638</v>
      </c>
      <c r="F81" t="s">
        <v>347</v>
      </c>
      <c r="G81" s="330">
        <v>858904</v>
      </c>
      <c r="H81">
        <v>5</v>
      </c>
    </row>
    <row r="82" spans="1:8" x14ac:dyDescent="0.25">
      <c r="A82" s="2">
        <v>857.82</v>
      </c>
      <c r="B82" s="2">
        <v>14</v>
      </c>
      <c r="C82" s="2" t="s">
        <v>1148</v>
      </c>
      <c r="F82" t="s">
        <v>495</v>
      </c>
      <c r="G82" s="330">
        <v>857.82</v>
      </c>
      <c r="H82">
        <v>2</v>
      </c>
    </row>
    <row r="83" spans="1:8" x14ac:dyDescent="0.25">
      <c r="A83" s="2">
        <v>854.899</v>
      </c>
      <c r="B83" s="2">
        <v>17</v>
      </c>
      <c r="C83" s="2" t="s">
        <v>1149</v>
      </c>
      <c r="F83" t="s">
        <v>579</v>
      </c>
      <c r="G83" s="330">
        <v>854899</v>
      </c>
      <c r="H83">
        <v>1</v>
      </c>
    </row>
    <row r="84" spans="1:8" x14ac:dyDescent="0.25">
      <c r="A84" s="2">
        <v>854.85699999999997</v>
      </c>
      <c r="B84" s="2">
        <v>100</v>
      </c>
      <c r="C84" s="2" t="s">
        <v>201</v>
      </c>
      <c r="D84" t="s">
        <v>639</v>
      </c>
      <c r="F84" t="s">
        <v>201</v>
      </c>
      <c r="G84" s="330">
        <v>854857</v>
      </c>
      <c r="H84">
        <v>5</v>
      </c>
    </row>
    <row r="85" spans="1:8" x14ac:dyDescent="0.25">
      <c r="A85" s="2">
        <v>854.22400000000005</v>
      </c>
      <c r="B85" s="2">
        <v>100</v>
      </c>
      <c r="C85" s="2" t="s">
        <v>530</v>
      </c>
      <c r="F85" t="s">
        <v>530</v>
      </c>
      <c r="G85" s="330">
        <v>854224</v>
      </c>
      <c r="H85">
        <v>1</v>
      </c>
    </row>
    <row r="86" spans="1:8" x14ac:dyDescent="0.25">
      <c r="A86" s="2">
        <v>852.01099999999997</v>
      </c>
      <c r="B86" s="2">
        <v>14</v>
      </c>
      <c r="C86" s="2" t="s">
        <v>1150</v>
      </c>
      <c r="F86" t="s">
        <v>496</v>
      </c>
      <c r="G86" s="330">
        <v>852011</v>
      </c>
      <c r="H86">
        <v>1</v>
      </c>
    </row>
    <row r="87" spans="1:8" x14ac:dyDescent="0.25">
      <c r="A87" s="2">
        <v>851.80499999999995</v>
      </c>
      <c r="B87" s="2">
        <v>100</v>
      </c>
      <c r="C87" s="2" t="s">
        <v>20</v>
      </c>
      <c r="D87" t="s">
        <v>577</v>
      </c>
      <c r="F87" t="s">
        <v>20</v>
      </c>
      <c r="G87" s="330">
        <v>851805</v>
      </c>
      <c r="H87">
        <v>5</v>
      </c>
    </row>
    <row r="88" spans="1:8" x14ac:dyDescent="0.25">
      <c r="A88" s="2">
        <v>847.37300000000005</v>
      </c>
      <c r="B88" s="2">
        <v>14</v>
      </c>
      <c r="C88" s="2" t="s">
        <v>1151</v>
      </c>
      <c r="F88" t="s">
        <v>339</v>
      </c>
      <c r="G88" s="330">
        <v>847373</v>
      </c>
      <c r="H88">
        <v>5</v>
      </c>
    </row>
    <row r="89" spans="1:8" x14ac:dyDescent="0.25">
      <c r="A89" s="2">
        <v>846.66700000000003</v>
      </c>
      <c r="B89" s="2">
        <v>100</v>
      </c>
      <c r="C89" s="2" t="s">
        <v>215</v>
      </c>
      <c r="D89" t="s">
        <v>640</v>
      </c>
      <c r="F89" t="s">
        <v>215</v>
      </c>
      <c r="G89" s="330">
        <v>846667</v>
      </c>
      <c r="H89">
        <v>3</v>
      </c>
    </row>
    <row r="90" spans="1:8" x14ac:dyDescent="0.25">
      <c r="A90" s="2">
        <v>844.51700000000005</v>
      </c>
      <c r="B90" s="2">
        <v>100</v>
      </c>
      <c r="C90" s="2" t="s">
        <v>9</v>
      </c>
      <c r="D90" t="s">
        <v>578</v>
      </c>
      <c r="F90" t="s">
        <v>9</v>
      </c>
      <c r="G90" s="330">
        <v>844517</v>
      </c>
      <c r="H90">
        <v>5</v>
      </c>
    </row>
    <row r="91" spans="1:8" x14ac:dyDescent="0.25">
      <c r="A91" s="2">
        <v>843.47</v>
      </c>
      <c r="B91" s="2">
        <v>17</v>
      </c>
      <c r="C91" s="2" t="s">
        <v>1152</v>
      </c>
      <c r="F91" t="s">
        <v>461</v>
      </c>
      <c r="G91" s="330">
        <v>843.47</v>
      </c>
      <c r="H91">
        <v>2</v>
      </c>
    </row>
    <row r="92" spans="1:8" x14ac:dyDescent="0.25">
      <c r="A92" s="2">
        <v>843.39599999999996</v>
      </c>
      <c r="B92" s="2">
        <v>100</v>
      </c>
      <c r="C92" s="2" t="s">
        <v>361</v>
      </c>
      <c r="D92" t="s">
        <v>580</v>
      </c>
      <c r="F92" t="s">
        <v>361</v>
      </c>
      <c r="G92" s="330">
        <v>843396</v>
      </c>
      <c r="H92">
        <v>6</v>
      </c>
    </row>
    <row r="93" spans="1:8" x14ac:dyDescent="0.25">
      <c r="A93" s="2">
        <v>842.78099999999995</v>
      </c>
      <c r="B93" s="2">
        <v>100</v>
      </c>
      <c r="C93" s="2" t="s">
        <v>211</v>
      </c>
      <c r="F93" t="s">
        <v>211</v>
      </c>
      <c r="G93" s="330">
        <v>842781</v>
      </c>
      <c r="H93">
        <v>2</v>
      </c>
    </row>
    <row r="94" spans="1:8" x14ac:dyDescent="0.25">
      <c r="A94" s="2">
        <v>841.78399999999999</v>
      </c>
      <c r="B94" s="2">
        <v>100</v>
      </c>
      <c r="C94" s="2" t="s">
        <v>14</v>
      </c>
      <c r="D94" t="s">
        <v>581</v>
      </c>
      <c r="F94" t="s">
        <v>14</v>
      </c>
      <c r="G94" s="330">
        <v>841784</v>
      </c>
      <c r="H94">
        <v>5</v>
      </c>
    </row>
    <row r="95" spans="1:8" x14ac:dyDescent="0.25">
      <c r="A95" s="2">
        <v>840.63199999999995</v>
      </c>
      <c r="B95" s="2">
        <v>100</v>
      </c>
      <c r="C95" s="2" t="s">
        <v>423</v>
      </c>
      <c r="D95" t="s">
        <v>583</v>
      </c>
      <c r="F95" t="s">
        <v>423</v>
      </c>
      <c r="G95" s="330">
        <v>840632</v>
      </c>
      <c r="H95">
        <v>6</v>
      </c>
    </row>
    <row r="96" spans="1:8" x14ac:dyDescent="0.25">
      <c r="A96" s="2">
        <v>839.93399999999997</v>
      </c>
      <c r="B96" s="2">
        <v>21</v>
      </c>
      <c r="C96" s="2" t="s">
        <v>1153</v>
      </c>
      <c r="F96" t="s">
        <v>352</v>
      </c>
      <c r="G96" s="330">
        <v>839934</v>
      </c>
      <c r="H96">
        <v>2</v>
      </c>
    </row>
    <row r="97" spans="1:8" x14ac:dyDescent="0.25">
      <c r="A97" s="2">
        <v>839.92700000000002</v>
      </c>
      <c r="B97" s="2">
        <v>100</v>
      </c>
      <c r="C97" s="2" t="s">
        <v>210</v>
      </c>
      <c r="D97" t="s">
        <v>531</v>
      </c>
      <c r="E97">
        <v>1</v>
      </c>
      <c r="F97" t="s">
        <v>210</v>
      </c>
      <c r="G97" s="330">
        <v>839927</v>
      </c>
      <c r="H97">
        <v>5</v>
      </c>
    </row>
    <row r="98" spans="1:8" x14ac:dyDescent="0.25">
      <c r="A98" s="2">
        <v>837.18399999999997</v>
      </c>
      <c r="B98" s="2">
        <v>100</v>
      </c>
      <c r="C98" s="2" t="s">
        <v>453</v>
      </c>
      <c r="D98" t="s">
        <v>641</v>
      </c>
      <c r="E98">
        <v>37</v>
      </c>
      <c r="F98" t="s">
        <v>453</v>
      </c>
      <c r="G98" s="330">
        <v>837184</v>
      </c>
      <c r="H98">
        <v>5</v>
      </c>
    </row>
    <row r="99" spans="1:8" x14ac:dyDescent="0.25">
      <c r="A99" s="2">
        <v>836.27599999999995</v>
      </c>
      <c r="B99" s="2">
        <v>100</v>
      </c>
      <c r="C99" s="2" t="s">
        <v>208</v>
      </c>
      <c r="D99" t="s">
        <v>642</v>
      </c>
      <c r="E99">
        <v>38</v>
      </c>
      <c r="F99" t="s">
        <v>208</v>
      </c>
      <c r="G99" s="330">
        <v>836276</v>
      </c>
      <c r="H99">
        <v>6</v>
      </c>
    </row>
    <row r="100" spans="1:8" x14ac:dyDescent="0.25">
      <c r="A100" s="2">
        <v>835.69600000000003</v>
      </c>
      <c r="B100" s="2">
        <v>13</v>
      </c>
      <c r="C100" s="2" t="s">
        <v>684</v>
      </c>
      <c r="F100" t="s">
        <v>419</v>
      </c>
      <c r="G100" s="330">
        <v>835696</v>
      </c>
      <c r="H100">
        <v>2</v>
      </c>
    </row>
    <row r="101" spans="1:8" x14ac:dyDescent="0.25">
      <c r="A101" s="2">
        <v>834.21</v>
      </c>
      <c r="B101" s="2">
        <v>100</v>
      </c>
      <c r="C101" s="2" t="s">
        <v>420</v>
      </c>
      <c r="D101" t="s">
        <v>498</v>
      </c>
      <c r="E101">
        <v>39</v>
      </c>
      <c r="F101" t="s">
        <v>420</v>
      </c>
      <c r="G101" s="330">
        <v>834.21</v>
      </c>
      <c r="H101">
        <v>5</v>
      </c>
    </row>
    <row r="102" spans="1:8" x14ac:dyDescent="0.25">
      <c r="A102" s="2">
        <v>834</v>
      </c>
      <c r="B102" s="2">
        <v>100</v>
      </c>
      <c r="C102" s="2" t="s">
        <v>213</v>
      </c>
      <c r="D102" t="s">
        <v>643</v>
      </c>
      <c r="E102">
        <v>40</v>
      </c>
      <c r="F102" t="s">
        <v>213</v>
      </c>
      <c r="G102" s="330">
        <v>834</v>
      </c>
      <c r="H102">
        <v>5</v>
      </c>
    </row>
    <row r="103" spans="1:8" x14ac:dyDescent="0.25">
      <c r="A103" s="2">
        <v>833.99599999999998</v>
      </c>
      <c r="B103" s="2">
        <v>100</v>
      </c>
      <c r="C103" s="2" t="s">
        <v>15</v>
      </c>
      <c r="D103" t="s">
        <v>584</v>
      </c>
      <c r="E103">
        <v>41</v>
      </c>
      <c r="F103" t="s">
        <v>15</v>
      </c>
      <c r="G103" s="330">
        <v>833996</v>
      </c>
      <c r="H103">
        <v>6</v>
      </c>
    </row>
    <row r="104" spans="1:8" x14ac:dyDescent="0.25">
      <c r="A104" s="2">
        <v>833.71</v>
      </c>
      <c r="B104" s="2">
        <v>100</v>
      </c>
      <c r="C104" s="2" t="s">
        <v>18</v>
      </c>
      <c r="F104" t="s">
        <v>18</v>
      </c>
      <c r="G104" s="330">
        <v>833.71</v>
      </c>
      <c r="H104">
        <v>1</v>
      </c>
    </row>
    <row r="105" spans="1:8" x14ac:dyDescent="0.25">
      <c r="A105" s="2">
        <v>833.71</v>
      </c>
      <c r="B105" s="2">
        <v>100</v>
      </c>
      <c r="C105" s="2" t="s">
        <v>370</v>
      </c>
      <c r="F105" t="s">
        <v>370</v>
      </c>
      <c r="G105" s="330">
        <v>833.71</v>
      </c>
      <c r="H105">
        <v>1</v>
      </c>
    </row>
    <row r="106" spans="1:8" x14ac:dyDescent="0.25">
      <c r="A106" s="2">
        <v>832.88199999999995</v>
      </c>
      <c r="B106" s="2">
        <v>14</v>
      </c>
      <c r="C106" s="2" t="s">
        <v>1154</v>
      </c>
      <c r="F106" t="s">
        <v>360</v>
      </c>
      <c r="G106" s="330">
        <v>832882</v>
      </c>
      <c r="H106">
        <v>5</v>
      </c>
    </row>
    <row r="107" spans="1:8" x14ac:dyDescent="0.25">
      <c r="A107" s="2">
        <v>830.21900000000005</v>
      </c>
      <c r="B107" s="2">
        <v>100</v>
      </c>
      <c r="C107" s="2" t="s">
        <v>378</v>
      </c>
      <c r="D107" t="s">
        <v>644</v>
      </c>
      <c r="E107">
        <v>42</v>
      </c>
      <c r="F107" t="s">
        <v>378</v>
      </c>
      <c r="G107" s="330">
        <v>830219</v>
      </c>
      <c r="H107">
        <v>5</v>
      </c>
    </row>
    <row r="108" spans="1:8" x14ac:dyDescent="0.25">
      <c r="A108" s="2">
        <v>828.404</v>
      </c>
      <c r="B108" s="2">
        <v>100</v>
      </c>
      <c r="C108" s="2" t="s">
        <v>552</v>
      </c>
      <c r="F108" t="s">
        <v>552</v>
      </c>
      <c r="G108" s="330">
        <v>828404</v>
      </c>
      <c r="H108">
        <v>1</v>
      </c>
    </row>
    <row r="109" spans="1:8" x14ac:dyDescent="0.25">
      <c r="A109" s="2">
        <v>827.99699999999996</v>
      </c>
      <c r="B109" s="2">
        <v>13</v>
      </c>
      <c r="C109" s="2" t="s">
        <v>599</v>
      </c>
      <c r="F109" t="s">
        <v>357</v>
      </c>
      <c r="G109" s="330">
        <v>827997</v>
      </c>
      <c r="H109">
        <v>1</v>
      </c>
    </row>
    <row r="110" spans="1:8" x14ac:dyDescent="0.25">
      <c r="A110" s="2">
        <v>826.20299999999997</v>
      </c>
      <c r="B110" s="2">
        <v>100</v>
      </c>
      <c r="C110" s="2" t="s">
        <v>544</v>
      </c>
      <c r="F110" t="s">
        <v>544</v>
      </c>
      <c r="G110" s="330">
        <v>826203</v>
      </c>
      <c r="H110">
        <v>1</v>
      </c>
    </row>
    <row r="111" spans="1:8" x14ac:dyDescent="0.25">
      <c r="A111" s="2">
        <v>826.20299999999997</v>
      </c>
      <c r="B111" s="2">
        <v>100</v>
      </c>
      <c r="C111" s="2" t="s">
        <v>464</v>
      </c>
      <c r="F111" t="s">
        <v>464</v>
      </c>
      <c r="G111" s="330">
        <v>826203</v>
      </c>
      <c r="H111">
        <v>1</v>
      </c>
    </row>
    <row r="112" spans="1:8" x14ac:dyDescent="0.25">
      <c r="A112" s="2">
        <v>825.09100000000001</v>
      </c>
      <c r="B112" s="2">
        <v>14</v>
      </c>
      <c r="C112" s="2" t="s">
        <v>1155</v>
      </c>
      <c r="F112" t="s">
        <v>493</v>
      </c>
      <c r="G112" s="330">
        <v>825091</v>
      </c>
      <c r="H112">
        <v>3</v>
      </c>
    </row>
    <row r="113" spans="1:8" x14ac:dyDescent="0.25">
      <c r="A113" s="2">
        <v>824.43899999999996</v>
      </c>
      <c r="B113" s="2">
        <v>100</v>
      </c>
      <c r="C113" s="2" t="s">
        <v>460</v>
      </c>
      <c r="F113" t="s">
        <v>460</v>
      </c>
      <c r="G113" s="330">
        <v>824439</v>
      </c>
      <c r="H113">
        <v>1</v>
      </c>
    </row>
    <row r="114" spans="1:8" x14ac:dyDescent="0.25">
      <c r="A114" s="2">
        <v>823.79899999999998</v>
      </c>
      <c r="B114" s="2">
        <v>13</v>
      </c>
      <c r="C114" s="2" t="s">
        <v>1156</v>
      </c>
      <c r="F114" t="s">
        <v>499</v>
      </c>
      <c r="G114" s="330">
        <v>823799</v>
      </c>
      <c r="H114">
        <v>1</v>
      </c>
    </row>
    <row r="115" spans="1:8" x14ac:dyDescent="0.25">
      <c r="A115" s="2">
        <v>823.529</v>
      </c>
      <c r="B115" s="2">
        <v>100</v>
      </c>
      <c r="C115" s="2" t="s">
        <v>486</v>
      </c>
      <c r="D115" t="s">
        <v>554</v>
      </c>
      <c r="E115">
        <v>43</v>
      </c>
      <c r="F115" t="s">
        <v>486</v>
      </c>
      <c r="G115" s="330">
        <v>823529</v>
      </c>
      <c r="H115">
        <v>5</v>
      </c>
    </row>
    <row r="116" spans="1:8" x14ac:dyDescent="0.25">
      <c r="A116" s="2">
        <v>822.26199999999994</v>
      </c>
      <c r="B116" s="2">
        <v>100</v>
      </c>
      <c r="C116" s="2" t="s">
        <v>363</v>
      </c>
      <c r="D116" t="s">
        <v>645</v>
      </c>
      <c r="E116">
        <v>44</v>
      </c>
      <c r="F116" t="s">
        <v>363</v>
      </c>
      <c r="G116" s="330">
        <v>822262</v>
      </c>
      <c r="H116">
        <v>5</v>
      </c>
    </row>
    <row r="117" spans="1:8" x14ac:dyDescent="0.25">
      <c r="A117" s="2">
        <v>821.63499999999999</v>
      </c>
      <c r="B117" s="2">
        <v>16</v>
      </c>
      <c r="C117" s="2" t="s">
        <v>1157</v>
      </c>
      <c r="F117" t="s">
        <v>468</v>
      </c>
      <c r="G117" s="330">
        <v>821635</v>
      </c>
      <c r="H117">
        <v>2</v>
      </c>
    </row>
    <row r="118" spans="1:8" x14ac:dyDescent="0.25">
      <c r="A118" s="2">
        <v>819.572</v>
      </c>
      <c r="B118" s="2">
        <v>100</v>
      </c>
      <c r="C118" s="2" t="s">
        <v>553</v>
      </c>
      <c r="F118" t="s">
        <v>553</v>
      </c>
      <c r="G118" s="330">
        <v>819572</v>
      </c>
      <c r="H118">
        <v>1</v>
      </c>
    </row>
    <row r="119" spans="1:8" x14ac:dyDescent="0.25">
      <c r="A119" s="2">
        <v>811.98500000000001</v>
      </c>
      <c r="B119" s="2">
        <v>100</v>
      </c>
      <c r="C119" s="2" t="s">
        <v>426</v>
      </c>
      <c r="F119" t="s">
        <v>426</v>
      </c>
      <c r="G119" s="330">
        <v>811985</v>
      </c>
      <c r="H119">
        <v>1</v>
      </c>
    </row>
    <row r="120" spans="1:8" x14ac:dyDescent="0.25">
      <c r="A120" s="2">
        <v>811.41099999999994</v>
      </c>
      <c r="B120" s="2">
        <v>13</v>
      </c>
      <c r="C120" s="2" t="s">
        <v>1158</v>
      </c>
      <c r="F120" t="s">
        <v>430</v>
      </c>
      <c r="G120" s="330">
        <v>811411</v>
      </c>
      <c r="H120">
        <v>2</v>
      </c>
    </row>
    <row r="121" spans="1:8" x14ac:dyDescent="0.25">
      <c r="A121" s="2">
        <v>810.29700000000003</v>
      </c>
      <c r="B121" s="2">
        <v>19</v>
      </c>
      <c r="C121" s="2" t="s">
        <v>1159</v>
      </c>
      <c r="F121" t="s">
        <v>353</v>
      </c>
      <c r="G121" s="330">
        <v>810297</v>
      </c>
      <c r="H121">
        <v>3</v>
      </c>
    </row>
    <row r="122" spans="1:8" x14ac:dyDescent="0.25">
      <c r="A122" s="2">
        <v>809.72199999999998</v>
      </c>
      <c r="B122" s="2">
        <v>100</v>
      </c>
      <c r="C122" s="2" t="s">
        <v>475</v>
      </c>
      <c r="D122" t="s">
        <v>646</v>
      </c>
      <c r="E122">
        <v>45</v>
      </c>
      <c r="F122" t="s">
        <v>475</v>
      </c>
      <c r="G122" s="330">
        <v>809722</v>
      </c>
      <c r="H122">
        <v>5</v>
      </c>
    </row>
    <row r="123" spans="1:8" x14ac:dyDescent="0.25">
      <c r="A123" s="2">
        <v>809.04100000000005</v>
      </c>
      <c r="B123" s="2">
        <v>100</v>
      </c>
      <c r="C123" s="2" t="s">
        <v>207</v>
      </c>
      <c r="D123" t="s">
        <v>647</v>
      </c>
      <c r="E123">
        <v>46</v>
      </c>
      <c r="F123" t="s">
        <v>207</v>
      </c>
      <c r="G123" s="330">
        <v>809041</v>
      </c>
      <c r="H123">
        <v>3</v>
      </c>
    </row>
    <row r="124" spans="1:8" x14ac:dyDescent="0.25">
      <c r="A124" s="2">
        <v>808.56500000000005</v>
      </c>
      <c r="B124" s="2">
        <v>15</v>
      </c>
      <c r="C124" s="2" t="s">
        <v>1160</v>
      </c>
      <c r="F124" t="s">
        <v>463</v>
      </c>
      <c r="G124" s="330">
        <v>808565</v>
      </c>
      <c r="H124">
        <v>2</v>
      </c>
    </row>
    <row r="125" spans="1:8" x14ac:dyDescent="0.25">
      <c r="A125" s="2">
        <v>808.351</v>
      </c>
      <c r="B125" s="2">
        <v>100</v>
      </c>
      <c r="C125" s="2" t="s">
        <v>216</v>
      </c>
      <c r="D125" t="s">
        <v>555</v>
      </c>
      <c r="E125">
        <v>2</v>
      </c>
      <c r="F125" t="s">
        <v>216</v>
      </c>
      <c r="G125" s="330">
        <v>808351</v>
      </c>
      <c r="H125">
        <v>6</v>
      </c>
    </row>
    <row r="126" spans="1:8" x14ac:dyDescent="0.25">
      <c r="A126" s="2">
        <v>807.90800000000002</v>
      </c>
      <c r="B126" s="2">
        <v>100</v>
      </c>
      <c r="C126" s="2" t="s">
        <v>472</v>
      </c>
      <c r="D126" t="s">
        <v>648</v>
      </c>
      <c r="E126">
        <v>47</v>
      </c>
      <c r="F126" t="s">
        <v>472</v>
      </c>
      <c r="G126" s="330">
        <v>807908</v>
      </c>
      <c r="H126">
        <v>5</v>
      </c>
    </row>
    <row r="127" spans="1:8" x14ac:dyDescent="0.25">
      <c r="A127" s="2">
        <v>806.22799999999995</v>
      </c>
      <c r="B127" s="2">
        <v>14</v>
      </c>
      <c r="C127" s="2" t="s">
        <v>1161</v>
      </c>
      <c r="F127" t="s">
        <v>649</v>
      </c>
      <c r="G127" s="330">
        <v>806228</v>
      </c>
      <c r="H127">
        <v>1</v>
      </c>
    </row>
    <row r="128" spans="1:8" x14ac:dyDescent="0.25">
      <c r="A128" s="2">
        <v>805.82500000000005</v>
      </c>
      <c r="B128" s="2">
        <v>13</v>
      </c>
      <c r="C128" s="2" t="s">
        <v>1162</v>
      </c>
      <c r="F128" t="s">
        <v>367</v>
      </c>
      <c r="G128" s="330">
        <v>805825</v>
      </c>
      <c r="H128">
        <v>5</v>
      </c>
    </row>
    <row r="129" spans="1:8" x14ac:dyDescent="0.25">
      <c r="A129" s="2">
        <v>805.57299999999998</v>
      </c>
      <c r="B129" s="2">
        <v>100</v>
      </c>
      <c r="C129" s="2" t="s">
        <v>503</v>
      </c>
      <c r="F129" t="s">
        <v>503</v>
      </c>
      <c r="G129" s="330">
        <v>805573</v>
      </c>
      <c r="H129">
        <v>2</v>
      </c>
    </row>
    <row r="130" spans="1:8" x14ac:dyDescent="0.25">
      <c r="A130" s="2">
        <v>803.55600000000004</v>
      </c>
      <c r="B130" s="2">
        <v>100</v>
      </c>
      <c r="C130" s="2" t="s">
        <v>17</v>
      </c>
      <c r="D130" t="s">
        <v>603</v>
      </c>
      <c r="E130">
        <v>48</v>
      </c>
      <c r="F130" t="s">
        <v>17</v>
      </c>
      <c r="G130" s="330">
        <v>803556</v>
      </c>
      <c r="H130">
        <v>6</v>
      </c>
    </row>
    <row r="131" spans="1:8" x14ac:dyDescent="0.25">
      <c r="A131" s="2">
        <v>801.90899999999999</v>
      </c>
      <c r="B131" s="2">
        <v>14</v>
      </c>
      <c r="C131" s="2" t="s">
        <v>1163</v>
      </c>
      <c r="F131" t="s">
        <v>585</v>
      </c>
      <c r="G131" s="330">
        <v>801909</v>
      </c>
      <c r="H131">
        <v>1</v>
      </c>
    </row>
    <row r="132" spans="1:8" x14ac:dyDescent="0.25">
      <c r="A132" s="2">
        <v>801.90899999999999</v>
      </c>
      <c r="B132" s="2">
        <v>14</v>
      </c>
      <c r="C132" s="2" t="s">
        <v>1164</v>
      </c>
      <c r="F132" t="s">
        <v>586</v>
      </c>
      <c r="G132" s="330">
        <v>801909</v>
      </c>
      <c r="H132">
        <v>1</v>
      </c>
    </row>
    <row r="133" spans="1:8" x14ac:dyDescent="0.25">
      <c r="A133" s="2">
        <v>800.85400000000004</v>
      </c>
      <c r="B133" s="2">
        <v>100</v>
      </c>
      <c r="C133" s="2" t="s">
        <v>368</v>
      </c>
      <c r="D133" t="s">
        <v>587</v>
      </c>
      <c r="E133">
        <v>49</v>
      </c>
      <c r="F133" t="s">
        <v>368</v>
      </c>
      <c r="G133" s="330">
        <v>800854</v>
      </c>
      <c r="H133">
        <v>4</v>
      </c>
    </row>
    <row r="134" spans="1:8" x14ac:dyDescent="0.25">
      <c r="A134" s="2">
        <v>796.82299999999998</v>
      </c>
      <c r="B134" s="2">
        <v>100</v>
      </c>
      <c r="C134" s="2" t="s">
        <v>436</v>
      </c>
      <c r="D134" t="s">
        <v>650</v>
      </c>
      <c r="E134">
        <v>50</v>
      </c>
      <c r="F134" t="s">
        <v>436</v>
      </c>
      <c r="G134" s="330">
        <v>796823</v>
      </c>
      <c r="H134">
        <v>4</v>
      </c>
    </row>
    <row r="135" spans="1:8" x14ac:dyDescent="0.25">
      <c r="A135" s="2">
        <v>795.58699999999999</v>
      </c>
      <c r="B135" s="2">
        <v>15</v>
      </c>
      <c r="C135" s="2" t="s">
        <v>1165</v>
      </c>
      <c r="F135" t="s">
        <v>500</v>
      </c>
      <c r="G135" s="330">
        <v>795587</v>
      </c>
      <c r="H135">
        <v>1</v>
      </c>
    </row>
    <row r="136" spans="1:8" x14ac:dyDescent="0.25">
      <c r="A136" s="2">
        <v>795.58699999999999</v>
      </c>
      <c r="B136" s="2">
        <v>13</v>
      </c>
      <c r="C136" s="2" t="s">
        <v>1166</v>
      </c>
      <c r="F136" t="s">
        <v>501</v>
      </c>
      <c r="G136" s="330">
        <v>795587</v>
      </c>
      <c r="H136">
        <v>1</v>
      </c>
    </row>
    <row r="137" spans="1:8" x14ac:dyDescent="0.25">
      <c r="A137" s="2">
        <v>794.43499999999995</v>
      </c>
      <c r="B137" s="2">
        <v>100</v>
      </c>
      <c r="C137" s="2" t="s">
        <v>473</v>
      </c>
      <c r="F137" t="s">
        <v>473</v>
      </c>
      <c r="G137" s="330">
        <v>794435</v>
      </c>
      <c r="H137">
        <v>2</v>
      </c>
    </row>
    <row r="138" spans="1:8" x14ac:dyDescent="0.25">
      <c r="A138" s="2">
        <v>793.077</v>
      </c>
      <c r="B138" s="2">
        <v>100</v>
      </c>
      <c r="C138" s="2" t="s">
        <v>556</v>
      </c>
      <c r="F138" t="s">
        <v>556</v>
      </c>
      <c r="G138" s="330">
        <v>793077</v>
      </c>
      <c r="H138">
        <v>1</v>
      </c>
    </row>
    <row r="139" spans="1:8" x14ac:dyDescent="0.25">
      <c r="A139" s="2">
        <v>791.83900000000006</v>
      </c>
      <c r="B139" s="2">
        <v>14</v>
      </c>
      <c r="C139" s="2" t="s">
        <v>1167</v>
      </c>
      <c r="F139" t="s">
        <v>454</v>
      </c>
      <c r="G139" s="330">
        <v>791839</v>
      </c>
      <c r="H139">
        <v>4</v>
      </c>
    </row>
    <row r="140" spans="1:8" x14ac:dyDescent="0.25">
      <c r="A140" s="2">
        <v>791.71</v>
      </c>
      <c r="B140" s="2">
        <v>100</v>
      </c>
      <c r="C140" s="2" t="s">
        <v>418</v>
      </c>
      <c r="F140" t="s">
        <v>418</v>
      </c>
      <c r="G140" s="330">
        <v>791.71</v>
      </c>
      <c r="H140">
        <v>1</v>
      </c>
    </row>
    <row r="141" spans="1:8" x14ac:dyDescent="0.25">
      <c r="A141" s="2">
        <v>789.94399999999996</v>
      </c>
      <c r="B141" s="2">
        <v>15</v>
      </c>
      <c r="C141" s="2" t="s">
        <v>1168</v>
      </c>
      <c r="F141" t="s">
        <v>502</v>
      </c>
      <c r="G141" s="330">
        <v>789944</v>
      </c>
      <c r="H141">
        <v>1</v>
      </c>
    </row>
    <row r="142" spans="1:8" x14ac:dyDescent="0.25">
      <c r="A142" s="2">
        <v>788.64300000000003</v>
      </c>
      <c r="B142" s="2">
        <v>18</v>
      </c>
      <c r="C142" s="2" t="s">
        <v>1169</v>
      </c>
      <c r="F142" t="s">
        <v>533</v>
      </c>
      <c r="G142" s="330">
        <v>788643</v>
      </c>
      <c r="H142">
        <v>4</v>
      </c>
    </row>
    <row r="143" spans="1:8" x14ac:dyDescent="0.25">
      <c r="A143" s="2">
        <v>784.24599999999998</v>
      </c>
      <c r="B143" s="2">
        <v>100</v>
      </c>
      <c r="C143" s="2" t="s">
        <v>557</v>
      </c>
      <c r="F143" t="s">
        <v>557</v>
      </c>
      <c r="G143" s="330">
        <v>784246</v>
      </c>
      <c r="H143">
        <v>1</v>
      </c>
    </row>
    <row r="144" spans="1:8" x14ac:dyDescent="0.25">
      <c r="A144" s="2">
        <v>784.24599999999998</v>
      </c>
      <c r="B144" s="2">
        <v>100</v>
      </c>
      <c r="C144" s="2" t="s">
        <v>558</v>
      </c>
      <c r="F144" t="s">
        <v>558</v>
      </c>
      <c r="G144" s="330">
        <v>784246</v>
      </c>
      <c r="H144">
        <v>1</v>
      </c>
    </row>
    <row r="145" spans="1:8" x14ac:dyDescent="0.25">
      <c r="A145" s="2">
        <v>784.16499999999996</v>
      </c>
      <c r="B145" s="2">
        <v>100</v>
      </c>
      <c r="C145" s="2" t="s">
        <v>467</v>
      </c>
      <c r="D145" t="s">
        <v>604</v>
      </c>
      <c r="E145">
        <v>51</v>
      </c>
      <c r="F145" t="s">
        <v>467</v>
      </c>
      <c r="G145" s="330">
        <v>784165</v>
      </c>
      <c r="H145">
        <v>5</v>
      </c>
    </row>
    <row r="146" spans="1:8" x14ac:dyDescent="0.25">
      <c r="A146" s="2">
        <v>783.87900000000002</v>
      </c>
      <c r="B146" s="2">
        <v>100</v>
      </c>
      <c r="C146" s="2" t="s">
        <v>466</v>
      </c>
      <c r="F146" t="s">
        <v>466</v>
      </c>
      <c r="G146" s="330">
        <v>783879</v>
      </c>
      <c r="H146">
        <v>1</v>
      </c>
    </row>
    <row r="147" spans="1:8" x14ac:dyDescent="0.25">
      <c r="A147" s="2">
        <v>783.87900000000002</v>
      </c>
      <c r="B147" s="2">
        <v>100</v>
      </c>
      <c r="C147" s="2" t="s">
        <v>465</v>
      </c>
      <c r="F147" t="s">
        <v>465</v>
      </c>
      <c r="G147" s="330">
        <v>783879</v>
      </c>
      <c r="H147">
        <v>1</v>
      </c>
    </row>
    <row r="148" spans="1:8" x14ac:dyDescent="0.25">
      <c r="A148" s="2">
        <v>783.61599999999999</v>
      </c>
      <c r="B148" s="2">
        <v>100</v>
      </c>
      <c r="C148" s="2" t="s">
        <v>421</v>
      </c>
      <c r="D148" t="s">
        <v>605</v>
      </c>
      <c r="E148">
        <v>52</v>
      </c>
      <c r="F148" t="s">
        <v>421</v>
      </c>
      <c r="G148" s="330">
        <v>783616</v>
      </c>
      <c r="H148">
        <v>3</v>
      </c>
    </row>
    <row r="149" spans="1:8" x14ac:dyDescent="0.25">
      <c r="A149" s="2">
        <v>782.67200000000003</v>
      </c>
      <c r="B149" s="2">
        <v>100</v>
      </c>
      <c r="C149" s="2" t="s">
        <v>532</v>
      </c>
      <c r="F149" t="s">
        <v>532</v>
      </c>
      <c r="G149" s="330">
        <v>782672</v>
      </c>
      <c r="H149">
        <v>2</v>
      </c>
    </row>
    <row r="150" spans="1:8" x14ac:dyDescent="0.25">
      <c r="A150" s="2">
        <v>781.63499999999999</v>
      </c>
      <c r="B150" s="2">
        <v>100</v>
      </c>
      <c r="C150" s="2" t="s">
        <v>459</v>
      </c>
      <c r="D150" t="s">
        <v>588</v>
      </c>
      <c r="E150">
        <v>53</v>
      </c>
      <c r="F150" t="s">
        <v>459</v>
      </c>
      <c r="G150" s="330">
        <v>781635</v>
      </c>
      <c r="H150">
        <v>6</v>
      </c>
    </row>
    <row r="151" spans="1:8" x14ac:dyDescent="0.25">
      <c r="A151" s="2">
        <v>775.41399999999999</v>
      </c>
      <c r="B151" s="2">
        <v>14</v>
      </c>
      <c r="C151" s="2" t="s">
        <v>1170</v>
      </c>
      <c r="F151" t="s">
        <v>589</v>
      </c>
      <c r="G151" s="330">
        <v>775414</v>
      </c>
      <c r="H151">
        <v>1</v>
      </c>
    </row>
    <row r="152" spans="1:8" x14ac:dyDescent="0.25">
      <c r="A152" s="2">
        <v>775.32899999999995</v>
      </c>
      <c r="B152" s="2">
        <v>100</v>
      </c>
      <c r="C152" s="2" t="s">
        <v>356</v>
      </c>
      <c r="D152" t="s">
        <v>504</v>
      </c>
      <c r="E152">
        <v>3</v>
      </c>
      <c r="F152" t="s">
        <v>356</v>
      </c>
      <c r="G152" s="330">
        <v>775329</v>
      </c>
      <c r="H152">
        <v>6</v>
      </c>
    </row>
    <row r="153" spans="1:8" x14ac:dyDescent="0.25">
      <c r="A153" s="2">
        <v>770.97</v>
      </c>
      <c r="B153" s="2">
        <v>17</v>
      </c>
      <c r="C153" s="2" t="s">
        <v>1171</v>
      </c>
      <c r="F153" t="s">
        <v>602</v>
      </c>
      <c r="G153" s="330">
        <v>770.97</v>
      </c>
      <c r="H153">
        <v>5</v>
      </c>
    </row>
    <row r="154" spans="1:8" x14ac:dyDescent="0.25">
      <c r="A154" s="2">
        <v>769.44899999999996</v>
      </c>
      <c r="B154" s="2">
        <v>13</v>
      </c>
      <c r="C154" s="2" t="s">
        <v>1172</v>
      </c>
      <c r="F154" t="s">
        <v>416</v>
      </c>
      <c r="G154" s="330">
        <v>769449</v>
      </c>
      <c r="H154">
        <v>5</v>
      </c>
    </row>
    <row r="155" spans="1:8" x14ac:dyDescent="0.25">
      <c r="A155" s="2">
        <v>767.61099999999999</v>
      </c>
      <c r="B155" s="2">
        <v>23</v>
      </c>
      <c r="C155" s="2" t="s">
        <v>1173</v>
      </c>
      <c r="F155" t="s">
        <v>341</v>
      </c>
      <c r="G155" s="330">
        <v>767611</v>
      </c>
      <c r="H155">
        <v>4</v>
      </c>
    </row>
    <row r="156" spans="1:8" x14ac:dyDescent="0.25">
      <c r="A156" s="2">
        <v>766.47500000000002</v>
      </c>
      <c r="B156" s="2">
        <v>100</v>
      </c>
      <c r="C156" s="2" t="s">
        <v>364</v>
      </c>
      <c r="D156" t="s">
        <v>651</v>
      </c>
      <c r="E156">
        <v>4</v>
      </c>
      <c r="F156" t="s">
        <v>364</v>
      </c>
      <c r="G156" s="330">
        <v>766475</v>
      </c>
      <c r="H156">
        <v>5</v>
      </c>
    </row>
    <row r="157" spans="1:8" x14ac:dyDescent="0.25">
      <c r="A157" s="2">
        <v>764.63300000000004</v>
      </c>
      <c r="B157" s="2">
        <v>100</v>
      </c>
      <c r="C157" s="2" t="s">
        <v>13</v>
      </c>
      <c r="D157" t="s">
        <v>606</v>
      </c>
      <c r="E157">
        <v>54</v>
      </c>
      <c r="F157" t="s">
        <v>13</v>
      </c>
      <c r="G157" s="330">
        <v>764633</v>
      </c>
      <c r="H157">
        <v>5</v>
      </c>
    </row>
    <row r="158" spans="1:8" x14ac:dyDescent="0.25">
      <c r="A158" s="2">
        <v>764.28200000000004</v>
      </c>
      <c r="B158" s="2">
        <v>11</v>
      </c>
      <c r="C158" s="2" t="s">
        <v>1174</v>
      </c>
      <c r="F158" t="s">
        <v>505</v>
      </c>
      <c r="G158" s="330">
        <v>764282</v>
      </c>
      <c r="H158">
        <v>2</v>
      </c>
    </row>
    <row r="159" spans="1:8" x14ac:dyDescent="0.25">
      <c r="A159" s="2">
        <v>759.41300000000001</v>
      </c>
      <c r="B159" s="2">
        <v>18</v>
      </c>
      <c r="C159" s="2" t="s">
        <v>1175</v>
      </c>
      <c r="F159" t="s">
        <v>652</v>
      </c>
      <c r="G159" s="330">
        <v>759413</v>
      </c>
      <c r="H159">
        <v>1</v>
      </c>
    </row>
    <row r="160" spans="1:8" x14ac:dyDescent="0.25">
      <c r="A160" s="2">
        <v>752.77200000000005</v>
      </c>
      <c r="B160" s="2">
        <v>100</v>
      </c>
      <c r="C160" s="2" t="s">
        <v>470</v>
      </c>
      <c r="F160" t="s">
        <v>470</v>
      </c>
      <c r="G160" s="330">
        <v>752772</v>
      </c>
      <c r="H160">
        <v>1</v>
      </c>
    </row>
    <row r="161" spans="1:8" x14ac:dyDescent="0.25">
      <c r="A161" s="2">
        <v>751.34</v>
      </c>
      <c r="B161" s="2">
        <v>14</v>
      </c>
      <c r="C161" s="2" t="s">
        <v>1176</v>
      </c>
      <c r="F161" t="s">
        <v>469</v>
      </c>
      <c r="G161" s="330">
        <v>751.34</v>
      </c>
      <c r="H161">
        <v>2</v>
      </c>
    </row>
    <row r="162" spans="1:8" x14ac:dyDescent="0.25">
      <c r="A162" s="2">
        <v>750.59799999999996</v>
      </c>
      <c r="B162" s="2">
        <v>20</v>
      </c>
      <c r="C162" s="2" t="s">
        <v>1177</v>
      </c>
      <c r="F162" t="s">
        <v>477</v>
      </c>
      <c r="G162" s="330">
        <v>750598</v>
      </c>
      <c r="H162">
        <v>2</v>
      </c>
    </row>
    <row r="163" spans="1:8" x14ac:dyDescent="0.25">
      <c r="A163" s="2">
        <v>749.03700000000003</v>
      </c>
      <c r="B163" s="2">
        <v>15</v>
      </c>
      <c r="C163" s="2" t="s">
        <v>687</v>
      </c>
      <c r="F163" t="s">
        <v>351</v>
      </c>
      <c r="G163" s="330">
        <v>749037</v>
      </c>
      <c r="H163">
        <v>4</v>
      </c>
    </row>
    <row r="164" spans="1:8" x14ac:dyDescent="0.25">
      <c r="A164" s="2">
        <v>748.78</v>
      </c>
      <c r="B164" s="2">
        <v>100</v>
      </c>
      <c r="C164" s="2" t="s">
        <v>434</v>
      </c>
      <c r="F164" t="s">
        <v>434</v>
      </c>
      <c r="G164" s="330">
        <v>748.78</v>
      </c>
      <c r="H164">
        <v>2</v>
      </c>
    </row>
    <row r="165" spans="1:8" x14ac:dyDescent="0.25">
      <c r="A165" s="2">
        <v>747.72400000000005</v>
      </c>
      <c r="B165" s="2">
        <v>100</v>
      </c>
      <c r="C165" s="2" t="s">
        <v>206</v>
      </c>
      <c r="D165" t="s">
        <v>653</v>
      </c>
      <c r="E165">
        <v>55</v>
      </c>
      <c r="F165" t="s">
        <v>206</v>
      </c>
      <c r="G165" s="330">
        <v>747724</v>
      </c>
      <c r="H165">
        <v>3</v>
      </c>
    </row>
    <row r="166" spans="1:8" x14ac:dyDescent="0.25">
      <c r="A166" s="2">
        <v>747.31799999999998</v>
      </c>
      <c r="B166" s="2">
        <v>11</v>
      </c>
      <c r="C166" s="2" t="s">
        <v>1178</v>
      </c>
      <c r="F166" t="s">
        <v>534</v>
      </c>
      <c r="G166" s="330">
        <v>747318</v>
      </c>
      <c r="H166">
        <v>1</v>
      </c>
    </row>
    <row r="167" spans="1:8" x14ac:dyDescent="0.25">
      <c r="A167" s="2">
        <v>747.31799999999998</v>
      </c>
      <c r="B167" s="2">
        <v>14</v>
      </c>
      <c r="C167" s="2" t="s">
        <v>1179</v>
      </c>
      <c r="F167" t="s">
        <v>348</v>
      </c>
      <c r="G167" s="330">
        <v>747318</v>
      </c>
      <c r="H167">
        <v>1</v>
      </c>
    </row>
    <row r="168" spans="1:8" x14ac:dyDescent="0.25">
      <c r="A168" s="2">
        <v>744.21100000000001</v>
      </c>
      <c r="B168" s="2">
        <v>14</v>
      </c>
      <c r="C168" s="2" t="s">
        <v>1180</v>
      </c>
      <c r="F168" t="s">
        <v>654</v>
      </c>
      <c r="G168" s="330">
        <v>744211</v>
      </c>
      <c r="H168">
        <v>1</v>
      </c>
    </row>
    <row r="169" spans="1:8" x14ac:dyDescent="0.25">
      <c r="A169" s="2">
        <v>744.00800000000004</v>
      </c>
      <c r="B169" s="2">
        <v>17</v>
      </c>
      <c r="C169" s="2" t="s">
        <v>1181</v>
      </c>
      <c r="F169" t="s">
        <v>506</v>
      </c>
      <c r="G169" s="330">
        <v>744008</v>
      </c>
      <c r="H169">
        <v>1</v>
      </c>
    </row>
    <row r="170" spans="1:8" x14ac:dyDescent="0.25">
      <c r="A170" s="2">
        <v>743.49</v>
      </c>
      <c r="B170" s="2">
        <v>100</v>
      </c>
      <c r="C170" s="2" t="s">
        <v>471</v>
      </c>
      <c r="F170" t="s">
        <v>471</v>
      </c>
      <c r="G170" s="330">
        <v>743.49</v>
      </c>
      <c r="H170">
        <v>1</v>
      </c>
    </row>
    <row r="171" spans="1:8" x14ac:dyDescent="0.25">
      <c r="A171" s="2">
        <v>742.404</v>
      </c>
      <c r="B171" s="2">
        <v>100</v>
      </c>
      <c r="C171" s="2" t="s">
        <v>444</v>
      </c>
      <c r="F171" t="s">
        <v>444</v>
      </c>
      <c r="G171" s="330">
        <v>742404</v>
      </c>
      <c r="H171">
        <v>1</v>
      </c>
    </row>
    <row r="172" spans="1:8" x14ac:dyDescent="0.25">
      <c r="A172" s="2">
        <v>742.404</v>
      </c>
      <c r="B172" s="2">
        <v>100</v>
      </c>
      <c r="C172" s="2" t="s">
        <v>431</v>
      </c>
      <c r="F172" t="s">
        <v>431</v>
      </c>
      <c r="G172" s="330">
        <v>742404</v>
      </c>
      <c r="H172">
        <v>1</v>
      </c>
    </row>
    <row r="173" spans="1:8" x14ac:dyDescent="0.25">
      <c r="A173" s="2">
        <v>736.08</v>
      </c>
      <c r="B173" s="2">
        <v>100</v>
      </c>
      <c r="C173" s="2" t="s">
        <v>30</v>
      </c>
      <c r="D173" t="s">
        <v>655</v>
      </c>
      <c r="E173">
        <v>5</v>
      </c>
      <c r="F173" t="s">
        <v>30</v>
      </c>
      <c r="G173" s="330">
        <v>736.08</v>
      </c>
      <c r="H173">
        <v>5</v>
      </c>
    </row>
    <row r="174" spans="1:8" x14ac:dyDescent="0.25">
      <c r="A174" s="2">
        <v>735.97199999999998</v>
      </c>
      <c r="B174" s="2">
        <v>100</v>
      </c>
      <c r="C174" s="2" t="s">
        <v>362</v>
      </c>
      <c r="D174" t="s">
        <v>656</v>
      </c>
      <c r="E174">
        <v>6</v>
      </c>
      <c r="F174" t="s">
        <v>362</v>
      </c>
      <c r="G174" s="330">
        <v>735972</v>
      </c>
      <c r="H174">
        <v>3</v>
      </c>
    </row>
    <row r="175" spans="1:8" x14ac:dyDescent="0.25">
      <c r="A175" s="2">
        <v>733.67899999999997</v>
      </c>
      <c r="B175" s="2">
        <v>20</v>
      </c>
      <c r="C175" s="2" t="s">
        <v>1182</v>
      </c>
      <c r="F175" t="s">
        <v>535</v>
      </c>
      <c r="G175" s="330">
        <v>733679</v>
      </c>
      <c r="H175">
        <v>1</v>
      </c>
    </row>
    <row r="176" spans="1:8" x14ac:dyDescent="0.25">
      <c r="A176" s="2">
        <v>731.36199999999997</v>
      </c>
      <c r="B176" s="2">
        <v>100</v>
      </c>
      <c r="C176" s="2" t="s">
        <v>439</v>
      </c>
      <c r="F176" t="s">
        <v>439</v>
      </c>
      <c r="G176" s="330">
        <v>731362</v>
      </c>
      <c r="H176">
        <v>2</v>
      </c>
    </row>
    <row r="177" spans="1:8" x14ac:dyDescent="0.25">
      <c r="A177" s="2">
        <v>731.25599999999997</v>
      </c>
      <c r="B177" s="2">
        <v>15</v>
      </c>
      <c r="C177" s="2" t="s">
        <v>1183</v>
      </c>
      <c r="F177" t="s">
        <v>559</v>
      </c>
      <c r="G177" s="330">
        <v>731256</v>
      </c>
      <c r="H177">
        <v>1</v>
      </c>
    </row>
    <row r="178" spans="1:8" x14ac:dyDescent="0.25">
      <c r="A178" s="2">
        <v>731.25599999999997</v>
      </c>
      <c r="B178" s="2">
        <v>14</v>
      </c>
      <c r="C178" s="2" t="s">
        <v>1184</v>
      </c>
      <c r="F178" t="s">
        <v>590</v>
      </c>
      <c r="G178" s="330">
        <v>731256</v>
      </c>
      <c r="H178">
        <v>1</v>
      </c>
    </row>
    <row r="179" spans="1:8" x14ac:dyDescent="0.25">
      <c r="A179" s="2">
        <v>731.25599999999997</v>
      </c>
      <c r="B179" s="2">
        <v>16</v>
      </c>
      <c r="C179" s="2" t="s">
        <v>1185</v>
      </c>
      <c r="F179" t="s">
        <v>591</v>
      </c>
      <c r="G179" s="330">
        <v>731256</v>
      </c>
      <c r="H179">
        <v>1</v>
      </c>
    </row>
    <row r="180" spans="1:8" x14ac:dyDescent="0.25">
      <c r="A180" s="2">
        <v>731.15899999999999</v>
      </c>
      <c r="B180" s="2">
        <v>13</v>
      </c>
      <c r="C180" s="2" t="s">
        <v>1186</v>
      </c>
      <c r="F180" t="s">
        <v>374</v>
      </c>
      <c r="G180" s="330">
        <v>731159</v>
      </c>
      <c r="H180">
        <v>4</v>
      </c>
    </row>
    <row r="181" spans="1:8" x14ac:dyDescent="0.25">
      <c r="A181" s="2">
        <v>729.55100000000004</v>
      </c>
      <c r="B181" s="2">
        <v>11</v>
      </c>
      <c r="C181" s="2" t="s">
        <v>1187</v>
      </c>
      <c r="F181" t="s">
        <v>359</v>
      </c>
      <c r="G181" s="330">
        <v>729551</v>
      </c>
      <c r="H181">
        <v>2</v>
      </c>
    </row>
    <row r="182" spans="1:8" x14ac:dyDescent="0.25">
      <c r="A182" s="2">
        <v>728.29499999999996</v>
      </c>
      <c r="B182" s="2">
        <v>100</v>
      </c>
      <c r="C182" s="2" t="s">
        <v>487</v>
      </c>
      <c r="D182" t="s">
        <v>607</v>
      </c>
      <c r="E182">
        <v>56</v>
      </c>
      <c r="F182" t="s">
        <v>487</v>
      </c>
      <c r="G182" s="330">
        <v>728295</v>
      </c>
      <c r="H182">
        <v>5</v>
      </c>
    </row>
    <row r="183" spans="1:8" x14ac:dyDescent="0.25">
      <c r="A183" s="2">
        <v>722.79700000000003</v>
      </c>
      <c r="B183" s="2">
        <v>100</v>
      </c>
      <c r="C183" s="2" t="s">
        <v>489</v>
      </c>
      <c r="D183" t="s">
        <v>608</v>
      </c>
      <c r="E183">
        <v>57</v>
      </c>
      <c r="F183" t="s">
        <v>489</v>
      </c>
      <c r="G183" s="330">
        <v>722797</v>
      </c>
      <c r="H183">
        <v>5</v>
      </c>
    </row>
    <row r="184" spans="1:8" x14ac:dyDescent="0.25">
      <c r="A184" s="2">
        <v>719.86300000000006</v>
      </c>
      <c r="B184" s="2">
        <v>100</v>
      </c>
      <c r="C184" s="2" t="s">
        <v>432</v>
      </c>
      <c r="F184" t="s">
        <v>432</v>
      </c>
      <c r="G184" s="330">
        <v>719863</v>
      </c>
      <c r="H184">
        <v>1</v>
      </c>
    </row>
    <row r="185" spans="1:8" x14ac:dyDescent="0.25">
      <c r="A185" s="2">
        <v>719.49</v>
      </c>
      <c r="B185" s="2">
        <v>100</v>
      </c>
      <c r="C185" s="2" t="s">
        <v>657</v>
      </c>
      <c r="F185" t="s">
        <v>657</v>
      </c>
      <c r="G185" s="330">
        <v>719.49</v>
      </c>
      <c r="H185">
        <v>1</v>
      </c>
    </row>
    <row r="186" spans="1:8" x14ac:dyDescent="0.25">
      <c r="A186" s="2">
        <v>718.63300000000004</v>
      </c>
      <c r="B186" s="2">
        <v>100</v>
      </c>
      <c r="C186" s="2" t="s">
        <v>488</v>
      </c>
      <c r="D186" t="s">
        <v>609</v>
      </c>
      <c r="E186">
        <v>58</v>
      </c>
      <c r="F186" t="s">
        <v>488</v>
      </c>
      <c r="G186" s="330">
        <v>718633</v>
      </c>
      <c r="H186">
        <v>5</v>
      </c>
    </row>
    <row r="187" spans="1:8" x14ac:dyDescent="0.25">
      <c r="A187" s="2">
        <v>718.58199999999999</v>
      </c>
      <c r="B187" s="2">
        <v>100</v>
      </c>
      <c r="C187" s="2" t="s">
        <v>365</v>
      </c>
      <c r="F187" t="s">
        <v>365</v>
      </c>
      <c r="G187" s="330">
        <v>718582</v>
      </c>
      <c r="H187">
        <v>1</v>
      </c>
    </row>
    <row r="188" spans="1:8" x14ac:dyDescent="0.25">
      <c r="A188" s="2">
        <v>718.20399999999995</v>
      </c>
      <c r="B188" s="2">
        <v>100</v>
      </c>
      <c r="C188" s="2" t="s">
        <v>440</v>
      </c>
      <c r="F188" t="s">
        <v>440</v>
      </c>
      <c r="G188" s="330">
        <v>718204</v>
      </c>
      <c r="H188">
        <v>2</v>
      </c>
    </row>
    <row r="189" spans="1:8" x14ac:dyDescent="0.25">
      <c r="A189" s="2">
        <v>717.63199999999995</v>
      </c>
      <c r="B189" s="2">
        <v>18</v>
      </c>
      <c r="C189" s="2" t="s">
        <v>1188</v>
      </c>
      <c r="F189" t="s">
        <v>658</v>
      </c>
      <c r="G189" s="330">
        <v>717632</v>
      </c>
      <c r="H189">
        <v>1</v>
      </c>
    </row>
    <row r="190" spans="1:8" x14ac:dyDescent="0.25">
      <c r="A190" s="2">
        <v>715.76900000000001</v>
      </c>
      <c r="B190" s="2">
        <v>100</v>
      </c>
      <c r="C190" s="2" t="s">
        <v>545</v>
      </c>
      <c r="F190" t="s">
        <v>545</v>
      </c>
      <c r="G190" s="330">
        <v>715769</v>
      </c>
      <c r="H190">
        <v>1</v>
      </c>
    </row>
    <row r="191" spans="1:8" x14ac:dyDescent="0.25">
      <c r="A191" s="2">
        <v>714.90300000000002</v>
      </c>
      <c r="B191" s="2">
        <v>100</v>
      </c>
      <c r="C191" s="2" t="s">
        <v>435</v>
      </c>
      <c r="D191" t="s">
        <v>610</v>
      </c>
      <c r="E191">
        <v>59</v>
      </c>
      <c r="F191" t="s">
        <v>435</v>
      </c>
      <c r="G191" s="330">
        <v>714903</v>
      </c>
      <c r="H191">
        <v>5</v>
      </c>
    </row>
    <row r="192" spans="1:8" x14ac:dyDescent="0.25">
      <c r="A192" s="2">
        <v>714.80700000000002</v>
      </c>
      <c r="B192" s="2">
        <v>100</v>
      </c>
      <c r="C192" s="2" t="s">
        <v>209</v>
      </c>
      <c r="D192" t="s">
        <v>659</v>
      </c>
      <c r="E192">
        <v>60</v>
      </c>
      <c r="F192" t="s">
        <v>209</v>
      </c>
      <c r="G192" s="330">
        <v>714807</v>
      </c>
      <c r="H192">
        <v>6</v>
      </c>
    </row>
    <row r="193" spans="1:9" x14ac:dyDescent="0.25">
      <c r="A193" s="2">
        <v>714.47</v>
      </c>
      <c r="B193" s="2">
        <v>100</v>
      </c>
      <c r="C193" s="2" t="s">
        <v>443</v>
      </c>
      <c r="D193" t="s">
        <v>660</v>
      </c>
      <c r="E193">
        <v>61</v>
      </c>
      <c r="F193" t="s">
        <v>443</v>
      </c>
      <c r="G193" s="330">
        <v>714.47</v>
      </c>
      <c r="H193">
        <v>5</v>
      </c>
    </row>
    <row r="194" spans="1:9" x14ac:dyDescent="0.25">
      <c r="A194" s="2">
        <v>713.59299999999996</v>
      </c>
      <c r="B194" s="2">
        <v>15</v>
      </c>
      <c r="C194" s="2" t="s">
        <v>1189</v>
      </c>
      <c r="F194" t="s">
        <v>560</v>
      </c>
      <c r="G194" s="330">
        <v>713593</v>
      </c>
      <c r="H194">
        <v>1</v>
      </c>
    </row>
    <row r="195" spans="1:9" x14ac:dyDescent="0.25">
      <c r="A195" s="2">
        <v>712.12199999999996</v>
      </c>
      <c r="B195" s="2">
        <v>100</v>
      </c>
      <c r="C195" s="2" t="s">
        <v>507</v>
      </c>
      <c r="F195" t="s">
        <v>507</v>
      </c>
      <c r="G195" s="330">
        <v>712122</v>
      </c>
      <c r="H195">
        <v>1</v>
      </c>
    </row>
    <row r="196" spans="1:9" x14ac:dyDescent="0.25">
      <c r="A196" s="2">
        <v>711.29700000000003</v>
      </c>
      <c r="B196" s="2">
        <v>100</v>
      </c>
      <c r="C196" s="2" t="s">
        <v>441</v>
      </c>
      <c r="F196" t="s">
        <v>441</v>
      </c>
      <c r="G196" s="330">
        <v>711297</v>
      </c>
      <c r="H196">
        <v>1</v>
      </c>
    </row>
    <row r="197" spans="1:9" x14ac:dyDescent="0.25">
      <c r="A197" s="2">
        <v>707.12900000000002</v>
      </c>
      <c r="B197" s="2">
        <v>13</v>
      </c>
      <c r="C197" s="2" t="s">
        <v>1190</v>
      </c>
      <c r="F197" t="s">
        <v>474</v>
      </c>
      <c r="G197" s="330">
        <v>707129</v>
      </c>
      <c r="H197">
        <v>2</v>
      </c>
    </row>
    <row r="198" spans="1:9" x14ac:dyDescent="0.25">
      <c r="A198" s="2">
        <v>704.76099999999997</v>
      </c>
      <c r="B198" s="2">
        <v>17</v>
      </c>
      <c r="C198" s="2" t="s">
        <v>1191</v>
      </c>
      <c r="F198" t="s">
        <v>592</v>
      </c>
      <c r="G198" s="330">
        <v>704761</v>
      </c>
      <c r="H198">
        <v>1</v>
      </c>
    </row>
    <row r="199" spans="1:9" x14ac:dyDescent="0.25">
      <c r="A199" s="2">
        <v>703.68100000000004</v>
      </c>
      <c r="B199" s="2">
        <v>100</v>
      </c>
      <c r="C199" s="2" t="s">
        <v>217</v>
      </c>
      <c r="D199" t="s">
        <v>611</v>
      </c>
      <c r="E199">
        <v>62</v>
      </c>
      <c r="F199" t="s">
        <v>217</v>
      </c>
      <c r="G199" s="330">
        <v>703681</v>
      </c>
      <c r="H199">
        <v>6</v>
      </c>
    </row>
    <row r="200" spans="1:9" x14ac:dyDescent="0.25">
      <c r="A200" s="2">
        <v>699.91200000000003</v>
      </c>
      <c r="B200" s="2">
        <v>13</v>
      </c>
      <c r="C200" s="2" t="s">
        <v>1192</v>
      </c>
      <c r="F200" t="s">
        <v>661</v>
      </c>
      <c r="G200" s="330">
        <v>699912</v>
      </c>
      <c r="H200">
        <v>1</v>
      </c>
    </row>
    <row r="201" spans="1:9" x14ac:dyDescent="0.25">
      <c r="A201" s="2">
        <v>698.72400000000005</v>
      </c>
      <c r="B201" s="2">
        <v>100</v>
      </c>
      <c r="C201" s="2" t="s">
        <v>536</v>
      </c>
      <c r="F201" t="s">
        <v>536</v>
      </c>
      <c r="G201" s="330">
        <v>698724</v>
      </c>
      <c r="H201">
        <v>2</v>
      </c>
    </row>
    <row r="202" spans="1:9" x14ac:dyDescent="0.25">
      <c r="A202" s="2">
        <v>691.66200000000003</v>
      </c>
      <c r="B202" s="2">
        <v>100</v>
      </c>
      <c r="C202" s="2" t="s">
        <v>422</v>
      </c>
      <c r="F202" t="s">
        <v>422</v>
      </c>
      <c r="G202" s="330">
        <v>691662</v>
      </c>
      <c r="H202">
        <v>2</v>
      </c>
    </row>
    <row r="203" spans="1:9" x14ac:dyDescent="0.25">
      <c r="A203" s="2">
        <v>690.86500000000001</v>
      </c>
      <c r="B203" s="2">
        <v>100</v>
      </c>
      <c r="C203" s="2" t="s">
        <v>442</v>
      </c>
      <c r="F203" t="s">
        <v>442</v>
      </c>
      <c r="G203" s="330">
        <v>690865</v>
      </c>
      <c r="H203">
        <v>1</v>
      </c>
    </row>
    <row r="204" spans="1:9" x14ac:dyDescent="0.25">
      <c r="A204" s="2">
        <v>690.44399999999996</v>
      </c>
      <c r="B204" s="2">
        <v>20</v>
      </c>
      <c r="C204" s="2" t="s">
        <v>1193</v>
      </c>
      <c r="F204" t="s">
        <v>511</v>
      </c>
      <c r="G204" s="330">
        <v>690444</v>
      </c>
      <c r="H204">
        <v>3</v>
      </c>
    </row>
    <row r="205" spans="1:9" x14ac:dyDescent="0.25">
      <c r="A205" s="2">
        <v>690.32299999999998</v>
      </c>
      <c r="B205" s="2">
        <v>100</v>
      </c>
      <c r="C205" s="2" t="s">
        <v>212</v>
      </c>
      <c r="D205" t="s">
        <v>662</v>
      </c>
      <c r="E205">
        <v>63</v>
      </c>
      <c r="F205" t="s">
        <v>212</v>
      </c>
      <c r="G205" s="330">
        <v>690323</v>
      </c>
      <c r="H205">
        <v>3</v>
      </c>
    </row>
    <row r="206" spans="1:9" x14ac:dyDescent="0.25">
      <c r="A206" s="2">
        <v>685.61</v>
      </c>
      <c r="B206" s="2">
        <v>100</v>
      </c>
      <c r="C206" s="2" t="s">
        <v>483</v>
      </c>
      <c r="D206" s="2" t="s">
        <v>612</v>
      </c>
      <c r="E206" s="2">
        <v>64</v>
      </c>
      <c r="F206" s="2" t="s">
        <v>483</v>
      </c>
      <c r="G206" s="330">
        <v>685.61</v>
      </c>
      <c r="H206" s="2">
        <v>5</v>
      </c>
      <c r="I206" s="2"/>
    </row>
    <row r="207" spans="1:9" x14ac:dyDescent="0.25">
      <c r="A207" s="2">
        <v>685.10599999999999</v>
      </c>
      <c r="B207" s="2">
        <v>100</v>
      </c>
      <c r="C207" s="2" t="s">
        <v>427</v>
      </c>
      <c r="D207" s="2"/>
      <c r="E207" s="2"/>
      <c r="F207" s="2" t="s">
        <v>427</v>
      </c>
      <c r="G207" s="330">
        <v>685106</v>
      </c>
      <c r="H207" s="2">
        <v>2</v>
      </c>
      <c r="I207" s="2"/>
    </row>
    <row r="208" spans="1:9" x14ac:dyDescent="0.25">
      <c r="A208" s="2">
        <v>683.13599999999997</v>
      </c>
      <c r="B208" s="2">
        <v>100</v>
      </c>
      <c r="C208" s="2" t="s">
        <v>508</v>
      </c>
      <c r="D208" s="2"/>
      <c r="E208" s="2"/>
      <c r="F208" s="2" t="s">
        <v>508</v>
      </c>
      <c r="G208" s="330">
        <v>683136</v>
      </c>
      <c r="H208" s="2">
        <v>1</v>
      </c>
      <c r="I208" s="2"/>
    </row>
    <row r="209" spans="1:9" x14ac:dyDescent="0.25">
      <c r="A209" s="2">
        <v>681.221</v>
      </c>
      <c r="B209" s="2">
        <v>100</v>
      </c>
      <c r="C209" s="2" t="s">
        <v>21</v>
      </c>
      <c r="D209" s="2"/>
      <c r="E209" s="2"/>
      <c r="F209" s="2" t="s">
        <v>21</v>
      </c>
      <c r="G209" s="330">
        <v>681221</v>
      </c>
      <c r="H209" s="2">
        <v>1</v>
      </c>
      <c r="I209" s="2"/>
    </row>
    <row r="210" spans="1:9" x14ac:dyDescent="0.25">
      <c r="A210" s="2">
        <v>678.34100000000001</v>
      </c>
      <c r="B210" s="2">
        <v>100</v>
      </c>
      <c r="C210" s="2" t="s">
        <v>377</v>
      </c>
      <c r="D210" s="2" t="s">
        <v>663</v>
      </c>
      <c r="E210" s="2">
        <v>65</v>
      </c>
      <c r="F210" s="2" t="s">
        <v>377</v>
      </c>
      <c r="G210" s="330">
        <v>678341</v>
      </c>
      <c r="H210" s="2">
        <v>5</v>
      </c>
      <c r="I210" s="2"/>
    </row>
    <row r="211" spans="1:9" x14ac:dyDescent="0.25">
      <c r="A211" s="2">
        <v>673.33299999999997</v>
      </c>
      <c r="B211" s="2">
        <v>15</v>
      </c>
      <c r="C211" s="2" t="s">
        <v>1194</v>
      </c>
      <c r="D211" s="2"/>
      <c r="E211" s="2"/>
      <c r="F211" s="2" t="s">
        <v>664</v>
      </c>
      <c r="G211" s="330">
        <v>673333</v>
      </c>
      <c r="H211" s="2">
        <v>1</v>
      </c>
      <c r="I211" s="2"/>
    </row>
    <row r="212" spans="1:9" x14ac:dyDescent="0.25">
      <c r="A212" s="2">
        <v>673.33299999999997</v>
      </c>
      <c r="B212" s="2">
        <v>100</v>
      </c>
      <c r="C212" s="2" t="s">
        <v>665</v>
      </c>
      <c r="D212" s="2"/>
      <c r="E212" s="2"/>
      <c r="F212" s="2" t="s">
        <v>665</v>
      </c>
      <c r="G212" s="330">
        <v>673333</v>
      </c>
      <c r="H212" s="2">
        <v>1</v>
      </c>
      <c r="I212" s="2"/>
    </row>
    <row r="213" spans="1:9" x14ac:dyDescent="0.25">
      <c r="A213" s="2">
        <v>671.69399999999996</v>
      </c>
      <c r="B213" s="2">
        <v>100</v>
      </c>
      <c r="C213" s="2" t="s">
        <v>478</v>
      </c>
      <c r="D213" s="2"/>
      <c r="E213" s="2"/>
      <c r="F213" s="2" t="s">
        <v>478</v>
      </c>
      <c r="G213" s="330">
        <v>671694</v>
      </c>
      <c r="H213" s="2">
        <v>2</v>
      </c>
      <c r="I213" s="2"/>
    </row>
    <row r="214" spans="1:9" x14ac:dyDescent="0.25">
      <c r="A214" s="2">
        <v>669.43499999999995</v>
      </c>
      <c r="B214" s="2">
        <v>25</v>
      </c>
      <c r="C214" s="2" t="s">
        <v>1195</v>
      </c>
      <c r="D214" s="2"/>
      <c r="E214" s="2"/>
      <c r="F214" s="2" t="s">
        <v>561</v>
      </c>
      <c r="G214" s="330">
        <v>669435</v>
      </c>
      <c r="H214" s="2">
        <v>1</v>
      </c>
      <c r="I214" s="2"/>
    </row>
    <row r="215" spans="1:9" x14ac:dyDescent="0.25">
      <c r="A215" s="2">
        <v>664.76800000000003</v>
      </c>
      <c r="B215" s="2">
        <v>16</v>
      </c>
      <c r="C215" s="2" t="s">
        <v>1196</v>
      </c>
      <c r="D215" s="2"/>
      <c r="E215" s="2"/>
      <c r="F215" s="2" t="s">
        <v>480</v>
      </c>
      <c r="G215" s="330">
        <v>664768</v>
      </c>
      <c r="H215" s="2">
        <v>4</v>
      </c>
      <c r="I215" s="2"/>
    </row>
    <row r="216" spans="1:9" x14ac:dyDescent="0.25">
      <c r="A216" s="2">
        <v>661.38800000000003</v>
      </c>
      <c r="B216" s="2">
        <v>100</v>
      </c>
      <c r="C216" s="2" t="s">
        <v>666</v>
      </c>
      <c r="D216" s="2"/>
      <c r="E216" s="2"/>
      <c r="F216" s="2" t="s">
        <v>666</v>
      </c>
      <c r="G216" s="330">
        <v>661388</v>
      </c>
      <c r="H216" s="2">
        <v>1</v>
      </c>
      <c r="I216" s="2"/>
    </row>
    <row r="217" spans="1:9" x14ac:dyDescent="0.25">
      <c r="A217" s="2">
        <v>661.04300000000001</v>
      </c>
      <c r="B217" s="2">
        <v>100</v>
      </c>
      <c r="C217" s="2" t="s">
        <v>437</v>
      </c>
      <c r="D217" s="2" t="s">
        <v>667</v>
      </c>
      <c r="E217" s="2">
        <v>66</v>
      </c>
      <c r="F217" s="2" t="s">
        <v>437</v>
      </c>
      <c r="G217" s="330">
        <v>661043</v>
      </c>
      <c r="H217" s="2">
        <v>4</v>
      </c>
      <c r="I217" s="2"/>
    </row>
    <row r="218" spans="1:9" x14ac:dyDescent="0.25">
      <c r="A218" s="2">
        <v>658.07799999999997</v>
      </c>
      <c r="B218" s="2">
        <v>16</v>
      </c>
      <c r="C218" s="2" t="s">
        <v>690</v>
      </c>
      <c r="D218" s="2"/>
      <c r="E218" s="2"/>
      <c r="F218" s="2" t="s">
        <v>445</v>
      </c>
      <c r="G218" s="330">
        <v>658078</v>
      </c>
      <c r="H218" s="2">
        <v>5</v>
      </c>
      <c r="I218" s="2"/>
    </row>
    <row r="219" spans="1:9" x14ac:dyDescent="0.25">
      <c r="A219" s="2">
        <v>655.76800000000003</v>
      </c>
      <c r="B219" s="2">
        <v>100</v>
      </c>
      <c r="C219" s="2" t="s">
        <v>373</v>
      </c>
      <c r="D219" s="2" t="s">
        <v>668</v>
      </c>
      <c r="E219" s="2">
        <v>67</v>
      </c>
      <c r="F219" s="2" t="s">
        <v>373</v>
      </c>
      <c r="G219" s="330">
        <v>655768</v>
      </c>
      <c r="H219" s="2">
        <v>4</v>
      </c>
      <c r="I219" s="2"/>
    </row>
    <row r="220" spans="1:9" x14ac:dyDescent="0.25">
      <c r="A220" s="2">
        <v>654.56200000000001</v>
      </c>
      <c r="B220" s="2">
        <v>100</v>
      </c>
      <c r="C220" s="2" t="s">
        <v>438</v>
      </c>
      <c r="D220" s="2" t="s">
        <v>613</v>
      </c>
      <c r="E220" s="2">
        <v>68</v>
      </c>
      <c r="F220" s="2" t="s">
        <v>438</v>
      </c>
      <c r="G220" s="330">
        <v>654562</v>
      </c>
      <c r="H220" s="2">
        <v>5</v>
      </c>
      <c r="I220" s="2"/>
    </row>
    <row r="221" spans="1:9" x14ac:dyDescent="0.25">
      <c r="A221" s="2">
        <v>652.87</v>
      </c>
      <c r="B221" s="2">
        <v>100</v>
      </c>
      <c r="C221" s="2" t="s">
        <v>428</v>
      </c>
      <c r="D221" s="2"/>
      <c r="E221" s="2"/>
      <c r="F221" s="2" t="s">
        <v>428</v>
      </c>
      <c r="G221" s="330">
        <v>652.87</v>
      </c>
      <c r="H221" s="2">
        <v>2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/>
      <c r="E222" s="2"/>
      <c r="F222" s="2" t="s">
        <v>366</v>
      </c>
      <c r="G222" s="330">
        <v>647354</v>
      </c>
      <c r="H222" s="2">
        <v>2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  <c r="D223" s="2" t="s">
        <v>669</v>
      </c>
      <c r="E223" s="2">
        <v>7</v>
      </c>
      <c r="F223" s="2" t="s">
        <v>369</v>
      </c>
      <c r="G223" s="330">
        <v>640346</v>
      </c>
      <c r="H223" s="2">
        <v>4</v>
      </c>
      <c r="I223" s="2"/>
    </row>
    <row r="224" spans="1:9" x14ac:dyDescent="0.25">
      <c r="A224" s="2" t="e">
        <v>#REF!</v>
      </c>
      <c r="B224" s="2">
        <v>100</v>
      </c>
      <c r="C224" s="2" t="e">
        <v>#REF!</v>
      </c>
      <c r="D224" s="2"/>
      <c r="E224" s="2"/>
      <c r="F224" s="2" t="s">
        <v>510</v>
      </c>
      <c r="G224" s="330">
        <v>640287</v>
      </c>
      <c r="H224" s="2">
        <v>1</v>
      </c>
      <c r="I224" s="2"/>
    </row>
    <row r="225" spans="1:9" x14ac:dyDescent="0.25">
      <c r="A225" s="2" t="e">
        <v>#REF!</v>
      </c>
      <c r="B225" s="2">
        <v>100</v>
      </c>
      <c r="C225" s="2" t="e">
        <v>#REF!</v>
      </c>
      <c r="D225" s="2" t="s">
        <v>670</v>
      </c>
      <c r="E225" s="2">
        <v>8</v>
      </c>
      <c r="F225" s="2" t="s">
        <v>218</v>
      </c>
      <c r="G225" s="330">
        <v>638806</v>
      </c>
      <c r="H225" s="2">
        <v>6</v>
      </c>
      <c r="I225" s="2"/>
    </row>
    <row r="226" spans="1:9" x14ac:dyDescent="0.25">
      <c r="A226" s="2" t="e">
        <v>#REF!</v>
      </c>
      <c r="B226" s="2">
        <v>100</v>
      </c>
      <c r="C226" s="2" t="e">
        <v>#REF!</v>
      </c>
      <c r="D226" s="2"/>
      <c r="E226" s="2"/>
      <c r="F226" s="2" t="s">
        <v>219</v>
      </c>
      <c r="G226" s="330">
        <v>638481</v>
      </c>
      <c r="H226" s="2">
        <v>2</v>
      </c>
      <c r="I226" s="2"/>
    </row>
    <row r="227" spans="1:9" x14ac:dyDescent="0.25">
      <c r="A227" s="2" t="e">
        <v>#REF!</v>
      </c>
      <c r="B227" s="2">
        <v>100</v>
      </c>
      <c r="C227" s="2" t="e">
        <v>#REF!</v>
      </c>
      <c r="D227" s="2"/>
      <c r="E227" s="2"/>
      <c r="F227" s="2" t="s">
        <v>476</v>
      </c>
      <c r="G227" s="330">
        <v>637.65</v>
      </c>
      <c r="H227" s="2">
        <v>2</v>
      </c>
      <c r="I227" s="2"/>
    </row>
    <row r="228" spans="1:9" x14ac:dyDescent="0.25">
      <c r="A228" s="2" t="e">
        <v>#REF!</v>
      </c>
      <c r="B228" s="2">
        <v>100</v>
      </c>
      <c r="C228" s="2" t="e">
        <v>#REF!</v>
      </c>
      <c r="D228" s="2" t="s">
        <v>671</v>
      </c>
      <c r="E228" s="2">
        <v>69</v>
      </c>
      <c r="F228" s="2" t="s">
        <v>214</v>
      </c>
      <c r="G228" s="330">
        <v>633711</v>
      </c>
      <c r="H228" s="2">
        <v>3</v>
      </c>
      <c r="I228" s="2"/>
    </row>
    <row r="229" spans="1:9" x14ac:dyDescent="0.25">
      <c r="A229" s="2" t="e">
        <v>#REF!</v>
      </c>
      <c r="B229" s="2">
        <v>100</v>
      </c>
      <c r="C229" s="2" t="e">
        <v>#REF!</v>
      </c>
      <c r="D229" s="2"/>
      <c r="E229" s="2"/>
      <c r="F229" s="2" t="s">
        <v>509</v>
      </c>
      <c r="G229" s="330">
        <v>626963</v>
      </c>
      <c r="H229" s="2">
        <v>4</v>
      </c>
      <c r="I229" s="2"/>
    </row>
    <row r="230" spans="1:9" x14ac:dyDescent="0.25">
      <c r="A230" s="2" t="e">
        <v>#REF!</v>
      </c>
      <c r="B230" s="2">
        <v>100</v>
      </c>
      <c r="C230" s="2" t="e">
        <v>#REF!</v>
      </c>
      <c r="D230" s="2"/>
      <c r="E230" s="2"/>
      <c r="F230" s="2" t="s">
        <v>594</v>
      </c>
      <c r="G230" s="330">
        <v>625277</v>
      </c>
      <c r="H230" s="2">
        <v>1</v>
      </c>
      <c r="I230" s="2"/>
    </row>
    <row r="231" spans="1:9" x14ac:dyDescent="0.25">
      <c r="A231" s="2">
        <v>183.155</v>
      </c>
      <c r="B231" s="2">
        <v>100</v>
      </c>
      <c r="C231" s="2" t="s">
        <v>382</v>
      </c>
      <c r="D231" s="2"/>
      <c r="E231" s="2"/>
      <c r="F231" s="2" t="s">
        <v>479</v>
      </c>
      <c r="G231" s="330">
        <v>618399</v>
      </c>
      <c r="H231" s="2">
        <v>2</v>
      </c>
      <c r="I231" s="2"/>
    </row>
    <row r="232" spans="1:9" x14ac:dyDescent="0.25">
      <c r="A232" s="2" t="e">
        <v>#VALUE!</v>
      </c>
      <c r="B232" s="2">
        <v>100</v>
      </c>
      <c r="C232" s="2"/>
      <c r="D232" s="2" t="s">
        <v>672</v>
      </c>
      <c r="E232" s="2">
        <v>9</v>
      </c>
      <c r="F232" s="2" t="s">
        <v>221</v>
      </c>
      <c r="G232" s="330">
        <v>618396</v>
      </c>
      <c r="H232" s="2">
        <v>5</v>
      </c>
      <c r="I232" s="2"/>
    </row>
    <row r="233" spans="1:9" x14ac:dyDescent="0.25">
      <c r="A233" s="2" t="e">
        <v>#VALUE!</v>
      </c>
      <c r="B233" s="2">
        <v>100</v>
      </c>
      <c r="C233" s="2"/>
      <c r="D233" s="2"/>
      <c r="E233" s="2"/>
      <c r="F233" s="2" t="s">
        <v>433</v>
      </c>
      <c r="G233" s="330">
        <v>617978</v>
      </c>
      <c r="H233" s="2">
        <v>1</v>
      </c>
      <c r="I233" s="2"/>
    </row>
    <row r="234" spans="1:9" x14ac:dyDescent="0.25">
      <c r="A234" s="2" t="e">
        <v>#VALUE!</v>
      </c>
      <c r="B234" s="2">
        <v>100</v>
      </c>
      <c r="C234" s="2"/>
      <c r="D234" s="2"/>
      <c r="E234" s="2"/>
      <c r="F234" s="2" t="s">
        <v>595</v>
      </c>
      <c r="G234" s="330">
        <v>616445</v>
      </c>
      <c r="H234" s="2">
        <v>1</v>
      </c>
      <c r="I234" s="2"/>
    </row>
    <row r="235" spans="1:9" x14ac:dyDescent="0.25">
      <c r="A235" s="2" t="e">
        <v>#VALUE!</v>
      </c>
      <c r="B235" s="2">
        <v>100</v>
      </c>
      <c r="C235" s="2"/>
      <c r="D235" s="2"/>
      <c r="E235" s="2"/>
      <c r="F235" s="2" t="s">
        <v>673</v>
      </c>
      <c r="G235" s="330">
        <v>609775</v>
      </c>
      <c r="H235" s="2">
        <v>1</v>
      </c>
      <c r="I235" s="2"/>
    </row>
    <row r="236" spans="1:9" x14ac:dyDescent="0.25">
      <c r="A236" s="2" t="e">
        <v>#VALUE!</v>
      </c>
      <c r="B236" s="2">
        <v>100</v>
      </c>
      <c r="C236" s="2"/>
      <c r="D236" s="2"/>
      <c r="E236" s="2"/>
      <c r="F236" s="2" t="s">
        <v>542</v>
      </c>
      <c r="G236" s="330">
        <v>580332</v>
      </c>
      <c r="H236" s="2">
        <v>1</v>
      </c>
      <c r="I236" s="2"/>
    </row>
    <row r="237" spans="1:9" x14ac:dyDescent="0.25">
      <c r="A237" s="2" t="e">
        <v>#VALUE!</v>
      </c>
      <c r="B237" s="2">
        <v>100</v>
      </c>
      <c r="C237" s="2"/>
      <c r="D237" s="2"/>
      <c r="E237" s="2"/>
      <c r="F237" s="2" t="s">
        <v>674</v>
      </c>
      <c r="G237" s="330">
        <v>575877</v>
      </c>
      <c r="H237" s="2">
        <v>1</v>
      </c>
      <c r="I237" s="2"/>
    </row>
    <row r="238" spans="1:9" x14ac:dyDescent="0.25">
      <c r="A238" s="2" t="e">
        <v>#VALUE!</v>
      </c>
      <c r="B238" s="2">
        <v>100</v>
      </c>
      <c r="C238" s="2"/>
      <c r="D238" s="2"/>
      <c r="E238" s="2"/>
      <c r="F238" s="2" t="s">
        <v>372</v>
      </c>
      <c r="G238" s="330">
        <v>556164</v>
      </c>
      <c r="H238" s="2">
        <v>1</v>
      </c>
      <c r="I238" s="2"/>
    </row>
    <row r="239" spans="1:9" x14ac:dyDescent="0.25">
      <c r="A239" s="2" t="e">
        <v>#VALUE!</v>
      </c>
      <c r="B239" s="2">
        <v>100</v>
      </c>
      <c r="C239" s="2"/>
      <c r="D239" s="2"/>
      <c r="E239" s="2"/>
      <c r="F239" s="2" t="s">
        <v>375</v>
      </c>
      <c r="G239" s="330">
        <v>546719</v>
      </c>
      <c r="H239" s="2">
        <v>2</v>
      </c>
      <c r="I239" s="2"/>
    </row>
    <row r="240" spans="1:9" x14ac:dyDescent="0.25">
      <c r="A240" s="2" t="e">
        <v>#VALUE!</v>
      </c>
      <c r="B240" s="2">
        <v>100</v>
      </c>
      <c r="C240" s="2"/>
      <c r="D240" s="2"/>
      <c r="E240" s="2"/>
      <c r="F240" s="2" t="s">
        <v>512</v>
      </c>
      <c r="G240" s="330">
        <v>511214</v>
      </c>
      <c r="H240" s="2">
        <v>2</v>
      </c>
      <c r="I240" s="2"/>
    </row>
    <row r="241" spans="1:9" x14ac:dyDescent="0.25">
      <c r="A241" s="2" t="e">
        <v>#VALUE!</v>
      </c>
      <c r="B241" s="2">
        <v>100</v>
      </c>
      <c r="C241" s="2"/>
      <c r="D241" s="2"/>
      <c r="E241" s="2"/>
      <c r="F241" s="2" t="s">
        <v>481</v>
      </c>
      <c r="G241" s="330">
        <v>503922</v>
      </c>
      <c r="H241" s="2">
        <v>1</v>
      </c>
      <c r="I241" s="2"/>
    </row>
    <row r="242" spans="1:9" x14ac:dyDescent="0.25">
      <c r="A242" s="2" t="e">
        <v>#VALUE!</v>
      </c>
      <c r="B242" s="2">
        <v>100</v>
      </c>
      <c r="C242" s="2"/>
      <c r="D242" s="2"/>
      <c r="E242" s="2"/>
      <c r="F242" s="2" t="s">
        <v>376</v>
      </c>
      <c r="G242" s="330">
        <v>491641</v>
      </c>
      <c r="H242" s="2">
        <v>2</v>
      </c>
      <c r="I242" s="2"/>
    </row>
    <row r="243" spans="1:9" x14ac:dyDescent="0.25">
      <c r="A243" s="2" t="e">
        <v>#VALUE!</v>
      </c>
      <c r="B243" s="2">
        <v>100</v>
      </c>
      <c r="C243" s="2"/>
      <c r="D243" s="2"/>
      <c r="E243" s="2"/>
      <c r="F243" s="2" t="s">
        <v>675</v>
      </c>
      <c r="G243" s="330">
        <v>491312</v>
      </c>
      <c r="H243" s="2">
        <v>1</v>
      </c>
      <c r="I243" s="2"/>
    </row>
    <row r="244" spans="1:9" x14ac:dyDescent="0.25">
      <c r="A244" s="2" t="e">
        <v>#VALUE!</v>
      </c>
      <c r="B244" s="2">
        <v>100</v>
      </c>
      <c r="C244" s="2"/>
      <c r="D244" s="2"/>
      <c r="E244" s="2"/>
      <c r="F244" s="2" t="s">
        <v>446</v>
      </c>
      <c r="G244" s="330">
        <v>486156</v>
      </c>
      <c r="H244" s="2">
        <v>3</v>
      </c>
      <c r="I244" s="2"/>
    </row>
    <row r="245" spans="1:9" x14ac:dyDescent="0.25">
      <c r="A245" s="2" t="e">
        <v>#VALUE!</v>
      </c>
      <c r="B245" s="2">
        <v>100</v>
      </c>
      <c r="C245" s="2"/>
      <c r="D245" s="2"/>
      <c r="E245" s="2"/>
      <c r="F245" s="2" t="s">
        <v>220</v>
      </c>
      <c r="G245" s="330">
        <v>469507</v>
      </c>
      <c r="H245" s="2">
        <v>1</v>
      </c>
      <c r="I245" s="2"/>
    </row>
    <row r="246" spans="1:9" x14ac:dyDescent="0.25">
      <c r="A246" s="2" t="e">
        <v>#VALUE!</v>
      </c>
      <c r="B246" s="2">
        <v>100</v>
      </c>
      <c r="C246" s="2"/>
      <c r="D246" s="2" t="s">
        <v>676</v>
      </c>
      <c r="E246" s="2">
        <v>10</v>
      </c>
      <c r="F246" s="2" t="s">
        <v>22</v>
      </c>
      <c r="G246" s="330">
        <v>459664</v>
      </c>
      <c r="H246" s="2">
        <v>5</v>
      </c>
      <c r="I246" s="2"/>
    </row>
    <row r="247" spans="1:9" x14ac:dyDescent="0.25">
      <c r="A247" s="2" t="e">
        <v>#VALUE!</v>
      </c>
      <c r="B247" s="2">
        <v>100</v>
      </c>
      <c r="C247" s="2"/>
      <c r="D247" s="2"/>
      <c r="E247" s="2"/>
      <c r="F247" s="2" t="s">
        <v>513</v>
      </c>
      <c r="G247" s="330">
        <v>446405</v>
      </c>
      <c r="H247" s="2">
        <v>1</v>
      </c>
      <c r="I247" s="2"/>
    </row>
    <row r="248" spans="1:9" x14ac:dyDescent="0.25">
      <c r="A248" s="2" t="e">
        <v>#VALUE!</v>
      </c>
      <c r="B248" s="2">
        <v>100</v>
      </c>
      <c r="C248" s="2"/>
      <c r="D248" s="2" t="s">
        <v>593</v>
      </c>
      <c r="E248" s="2">
        <v>70</v>
      </c>
      <c r="F248" s="2" t="s">
        <v>379</v>
      </c>
      <c r="G248" s="330">
        <v>431651</v>
      </c>
      <c r="H248" s="2">
        <v>5</v>
      </c>
      <c r="I248" s="2"/>
    </row>
    <row r="249" spans="1:9" x14ac:dyDescent="0.25">
      <c r="A249" s="2" t="e">
        <v>#VALUE!</v>
      </c>
      <c r="B249" s="2">
        <v>100</v>
      </c>
      <c r="C249" s="2"/>
      <c r="D249" s="2"/>
      <c r="E249" s="2"/>
      <c r="F249" s="2" t="s">
        <v>677</v>
      </c>
      <c r="G249" s="330">
        <v>407544</v>
      </c>
      <c r="H249" s="2">
        <v>1</v>
      </c>
      <c r="I249" s="2"/>
    </row>
    <row r="250" spans="1:9" x14ac:dyDescent="0.25">
      <c r="A250" s="2" t="e">
        <v>#VALUE!</v>
      </c>
      <c r="B250" s="2">
        <v>100</v>
      </c>
      <c r="C250" s="2"/>
      <c r="D250" s="2" t="s">
        <v>678</v>
      </c>
      <c r="E250" s="2">
        <v>11</v>
      </c>
      <c r="F250" s="2" t="s">
        <v>381</v>
      </c>
      <c r="G250" s="330">
        <v>400.86</v>
      </c>
      <c r="H250" s="2">
        <v>5</v>
      </c>
      <c r="I250" s="2"/>
    </row>
    <row r="251" spans="1:9" x14ac:dyDescent="0.25">
      <c r="A251" s="2" t="e">
        <v>#VALUE!</v>
      </c>
      <c r="B251" s="2">
        <v>100</v>
      </c>
      <c r="C251" s="2"/>
      <c r="D251" s="2"/>
      <c r="E251" s="2"/>
      <c r="F251" s="2" t="s">
        <v>562</v>
      </c>
      <c r="G251" s="330">
        <v>395656</v>
      </c>
      <c r="H251" s="2">
        <v>1</v>
      </c>
      <c r="I251" s="2"/>
    </row>
    <row r="252" spans="1:9" x14ac:dyDescent="0.25">
      <c r="A252" s="2" t="e">
        <v>#VALUE!</v>
      </c>
      <c r="B252" s="2">
        <v>100</v>
      </c>
      <c r="C252" s="2"/>
      <c r="D252" s="2"/>
      <c r="E252" s="2"/>
      <c r="F252" s="2" t="s">
        <v>514</v>
      </c>
      <c r="G252" s="330">
        <v>384479</v>
      </c>
      <c r="H252" s="2">
        <v>2</v>
      </c>
      <c r="I252" s="2"/>
    </row>
    <row r="253" spans="1:9" x14ac:dyDescent="0.25">
      <c r="A253" s="2" t="e">
        <v>#VALUE!</v>
      </c>
      <c r="B253" s="2">
        <v>100</v>
      </c>
      <c r="C253" s="2"/>
      <c r="D253" s="2"/>
      <c r="E253" s="2"/>
      <c r="F253" s="2" t="s">
        <v>482</v>
      </c>
      <c r="G253" s="330">
        <v>379497</v>
      </c>
      <c r="H253" s="2">
        <v>1</v>
      </c>
      <c r="I253" s="2"/>
    </row>
    <row r="254" spans="1:9" x14ac:dyDescent="0.25">
      <c r="A254" s="2" t="e">
        <v>#VALUE!</v>
      </c>
      <c r="B254" s="2">
        <v>100</v>
      </c>
      <c r="C254" s="2"/>
      <c r="D254" s="2"/>
      <c r="E254" s="2"/>
      <c r="F254" s="2" t="s">
        <v>679</v>
      </c>
      <c r="G254" s="330">
        <v>322969</v>
      </c>
      <c r="H254" s="2">
        <v>1</v>
      </c>
      <c r="I254" s="2"/>
    </row>
    <row r="255" spans="1:9" x14ac:dyDescent="0.25">
      <c r="A255" s="2" t="e">
        <v>#VALUE!</v>
      </c>
      <c r="B255" s="2">
        <v>100</v>
      </c>
      <c r="C255" s="2"/>
      <c r="D255" s="2"/>
      <c r="E255" s="2"/>
      <c r="F255" s="2" t="s">
        <v>380</v>
      </c>
      <c r="G255" s="330">
        <v>280135</v>
      </c>
      <c r="H255" s="2">
        <v>2</v>
      </c>
      <c r="I255" s="2"/>
    </row>
    <row r="256" spans="1:9" x14ac:dyDescent="0.25">
      <c r="A256" s="2" t="e">
        <v>#VALUE!</v>
      </c>
      <c r="B256" s="2">
        <v>100</v>
      </c>
      <c r="C256" s="2"/>
      <c r="D256" s="2"/>
      <c r="E256" s="2"/>
      <c r="F256" s="2" t="s">
        <v>382</v>
      </c>
      <c r="G256" s="330">
        <v>183155</v>
      </c>
      <c r="H256" s="2">
        <v>1</v>
      </c>
      <c r="I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2014-10-14T13:49:04Z</dcterms:modified>
</cp:coreProperties>
</file>