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0" windowWidth="19380" windowHeight="1146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'Skill-O-Meter'!$D$1:$I$253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B2" i="5"/>
  <c r="AB16" i="5" s="1"/>
  <c r="AB20" i="5" s="1"/>
  <c r="AA2" i="5"/>
  <c r="Z2" i="5"/>
  <c r="Y2" i="5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AT10" i="9" l="1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F109" i="9"/>
  <c r="AM109" i="9" s="1"/>
  <c r="AH137" i="9"/>
  <c r="AO137" i="9" s="1"/>
  <c r="AG197" i="9"/>
  <c r="AN197" i="9" s="1"/>
  <c r="AI135" i="9"/>
  <c r="AP135" i="9" s="1"/>
  <c r="AG210" i="9"/>
  <c r="AN210" i="9" s="1"/>
  <c r="AI157" i="9"/>
  <c r="AP157" i="9" s="1"/>
  <c r="AH270" i="9"/>
  <c r="AO270" i="9" s="1"/>
  <c r="AF362" i="9"/>
  <c r="AM362" i="9" s="1"/>
  <c r="AH352" i="9"/>
  <c r="AO352" i="9" s="1"/>
  <c r="AI425" i="9"/>
  <c r="AP425" i="9" s="1"/>
  <c r="AH496" i="9"/>
  <c r="AO496" i="9" s="1"/>
  <c r="AI497" i="9"/>
  <c r="AP497" i="9" s="1"/>
  <c r="AG254" i="9"/>
  <c r="AN254" i="9" s="1"/>
  <c r="AG109" i="9"/>
  <c r="AN109" i="9" s="1"/>
  <c r="AI125" i="9"/>
  <c r="AP125" i="9" s="1"/>
  <c r="AF483" i="9"/>
  <c r="AM483" i="9" s="1"/>
  <c r="AF334" i="9"/>
  <c r="AM334" i="9" s="1"/>
  <c r="AF206" i="9"/>
  <c r="AM206" i="9" s="1"/>
  <c r="AF163" i="9"/>
  <c r="AM163" i="9" s="1"/>
  <c r="AF168" i="9"/>
  <c r="AM168" i="9" s="1"/>
  <c r="AH459" i="9"/>
  <c r="AO459" i="9" s="1"/>
  <c r="AH419" i="9"/>
  <c r="AO419" i="9" s="1"/>
  <c r="AH329" i="9"/>
  <c r="AO329" i="9" s="1"/>
  <c r="AH241" i="9"/>
  <c r="AO241" i="9" s="1"/>
  <c r="AH209" i="9"/>
  <c r="AO209" i="9" s="1"/>
  <c r="AH224" i="9"/>
  <c r="AO224" i="9" s="1"/>
  <c r="AH171" i="9"/>
  <c r="AO171" i="9" s="1"/>
  <c r="AH109" i="9"/>
  <c r="AO109" i="9" s="1"/>
  <c r="AH140" i="9"/>
  <c r="AO140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W9" i="13"/>
  <c r="AT64" i="9"/>
  <c r="AT66" i="9"/>
  <c r="AT68" i="9"/>
  <c r="AT70" i="9"/>
  <c r="AT72" i="9"/>
  <c r="AT63" i="9"/>
  <c r="AT65" i="9"/>
  <c r="AT67" i="9"/>
  <c r="AT69" i="9"/>
  <c r="AT77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59" i="9"/>
  <c r="AT61" i="9"/>
  <c r="AT8" i="9"/>
  <c r="AT6" i="9"/>
  <c r="E10" i="5"/>
  <c r="AA19" i="5"/>
  <c r="AA23" i="5" s="1"/>
  <c r="B7" i="9"/>
  <c r="AT9" i="9"/>
  <c r="AT5" i="9"/>
  <c r="C6" i="9"/>
  <c r="AA16" i="5"/>
  <c r="AA20" i="5" s="1"/>
  <c r="Y18" i="5"/>
  <c r="Y22" i="5" s="1"/>
  <c r="AT4" i="9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AT56" i="9" l="1"/>
  <c r="AT58" i="9"/>
  <c r="F5" i="9"/>
  <c r="AH440" i="9"/>
  <c r="AO440" i="9" s="1"/>
  <c r="AH424" i="9"/>
  <c r="AO424" i="9" s="1"/>
  <c r="AF394" i="9"/>
  <c r="AM394" i="9" s="1"/>
  <c r="AC378" i="9" a="1"/>
  <c r="AC378" i="9" s="1"/>
  <c r="AJ378" i="9" s="1"/>
  <c r="AH160" i="9"/>
  <c r="AO160" i="9" s="1"/>
  <c r="AI140" i="9"/>
  <c r="AP140" i="9" s="1"/>
  <c r="AF136" i="9"/>
  <c r="AM136" i="9" s="1"/>
  <c r="AH122" i="9"/>
  <c r="AO122" i="9" s="1"/>
  <c r="AH98" i="9"/>
  <c r="AO98" i="9" s="1"/>
  <c r="AF92" i="9"/>
  <c r="AM92" i="9" s="1"/>
  <c r="AI438" i="9"/>
  <c r="AP438" i="9" s="1"/>
  <c r="AH366" i="9"/>
  <c r="AO366" i="9" s="1"/>
  <c r="AG318" i="9"/>
  <c r="AN318" i="9" s="1"/>
  <c r="AF270" i="9"/>
  <c r="AM270" i="9" s="1"/>
  <c r="AH254" i="9"/>
  <c r="AO254" i="9" s="1"/>
  <c r="AH238" i="9"/>
  <c r="AO238" i="9" s="1"/>
  <c r="AI108" i="9"/>
  <c r="AP108" i="9" s="1"/>
  <c r="AI483" i="9"/>
  <c r="AP483" i="9" s="1"/>
  <c r="AC469" i="9" a="1"/>
  <c r="AC469" i="9" s="1"/>
  <c r="AJ469" i="9" s="1"/>
  <c r="AH431" i="9"/>
  <c r="AO431" i="9" s="1"/>
  <c r="AH273" i="9"/>
  <c r="AO273" i="9" s="1"/>
  <c r="AI269" i="9"/>
  <c r="AP269" i="9" s="1"/>
  <c r="AH197" i="9"/>
  <c r="AO197" i="9" s="1"/>
  <c r="AF189" i="9"/>
  <c r="AM189" i="9" s="1"/>
  <c r="AH139" i="9"/>
  <c r="AO139" i="9" s="1"/>
  <c r="AG125" i="9"/>
  <c r="AN125" i="9" s="1"/>
  <c r="AH483" i="9"/>
  <c r="AO483" i="9" s="1"/>
  <c r="AF125" i="9"/>
  <c r="AM125" i="9" s="1"/>
  <c r="AF269" i="9"/>
  <c r="AM269" i="9" s="1"/>
  <c r="AT50" i="9"/>
  <c r="AT71" i="9"/>
  <c r="I4" i="13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O22" i="13" s="1"/>
  <c r="S3" i="13"/>
  <c r="S22" i="13" s="1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P25" i="5" s="1"/>
  <c r="L5" i="5"/>
  <c r="H5" i="5"/>
  <c r="H25" i="5" s="1"/>
  <c r="D5" i="5"/>
  <c r="AA5" i="5"/>
  <c r="AA25" i="5" s="1"/>
  <c r="W5" i="5"/>
  <c r="W25" i="5" s="1"/>
  <c r="S5" i="5"/>
  <c r="O5" i="5"/>
  <c r="O25" i="5" s="1"/>
  <c r="K5" i="5"/>
  <c r="K25" i="5" s="1"/>
  <c r="G5" i="5"/>
  <c r="G25" i="5" s="1"/>
  <c r="Z5" i="5"/>
  <c r="Z25" i="5" s="1"/>
  <c r="V5" i="5"/>
  <c r="V25" i="5" s="1"/>
  <c r="R5" i="5"/>
  <c r="N5" i="5"/>
  <c r="N25" i="5" s="1"/>
  <c r="J5" i="5"/>
  <c r="J25" i="5" s="1"/>
  <c r="F5" i="5"/>
  <c r="F25" i="5" s="1"/>
  <c r="AC5" i="5"/>
  <c r="AC25" i="5" s="1"/>
  <c r="Y5" i="5"/>
  <c r="Y25" i="5" s="1"/>
  <c r="U5" i="5"/>
  <c r="U25" i="5" s="1"/>
  <c r="Q5" i="5"/>
  <c r="Q25" i="5" s="1"/>
  <c r="M5" i="5"/>
  <c r="M25" i="5" s="1"/>
  <c r="I5" i="5"/>
  <c r="I25" i="5" s="1"/>
  <c r="E5" i="5"/>
  <c r="E25" i="5" s="1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25" i="5"/>
  <c r="L2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X24" i="5" l="1"/>
  <c r="Q22" i="13"/>
  <c r="AC22" i="13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0 --&gt; 999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4-10-11;jsessionid=18vnxwcpatov611of98ngwpze8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<sst xmlns="http://schemas.openxmlformats.org/spreadsheetml/2006/main" count="8609" uniqueCount="1122">
  <si>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</si>
  <si>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</si>
  <si>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</si>
  <si>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</si>
  <si>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</si>
  <si>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</si>
  <si>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</si>
  <si>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</si>
  <si>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</si>
  <si>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</si>
  <si>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</si>
  <si>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</si>
  <si>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</si>
  <si>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</si>
  <si>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</si>
  <si>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</si>
  <si>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</si>
  <si>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</si>
  <si>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</si>
  <si>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</si>
  <si>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</si>
  <si>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</si>
  <si>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</si>
  <si>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</si>
  <si>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</si>
  <si>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</si>
  <si>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</si>
  <si>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</si>
  <si>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</si>
  <si>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</si>
  <si>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</si>
  <si>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</si>
  <si>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</si>
  <si>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</si>
  <si>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</si>
  <si>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</si>
  <si>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</si>
  <si>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</si>
  <si>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</si>
  <si>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</si>
  <si>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</si>
  <si>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</si>
  <si>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</si>
  <si>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</si>
  <si>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</si>
  <si>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</si>
  <si>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</si>
  <si>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</si>
  <si>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</si>
  <si>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</si>
  <si>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</si>
  <si>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</si>
  <si>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</si>
  <si>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</si>
  <si>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</si>
  <si>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</si>
  <si>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</si>
  <si>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</si>
  <si>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</si>
  <si>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</si>
  <si>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</si>
  <si>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</si>
  <si>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</si>
  <si>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</si>
  <si>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</si>
  <si>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</si>
  <si>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</si>
  <si>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</si>
  <si>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</si>
  <si>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</si>
  <si>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</si>
  <si>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</si>
  <si>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</si>
  <si>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</si>
  <si>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</si>
  <si>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</si>
  <si>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</si>
  <si>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</si>
  <si>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</si>
  <si>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</si>
  <si>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</si>
  <si>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</si>
  <si>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</si>
  <si>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</si>
  <si>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</si>
  <si>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</si>
  <si>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</si>
  <si>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</si>
  <si>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</si>
  <si>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</si>
  <si>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</si>
  <si>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</si>
  <si>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</si>
  <si>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</si>
  <si>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</si>
  <si>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</si>
  <si>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</si>
  <si>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</si>
  <si>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</si>
  <si>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</si>
  <si>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</si>
  <si>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</si>
  <si>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</si>
  <si>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</si>
  <si>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</si>
  <si>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</si>
  <si>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</si>
  <si>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</si>
  <si>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</si>
  <si>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</si>
  <si>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</si>
  <si>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</si>
  <si>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</si>
  <si>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</si>
  <si>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</si>
  <si>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</si>
  <si>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</si>
  <si>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</si>
  <si>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</si>
  <si>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</si>
  <si>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</si>
  <si>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</si>
  <si>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</si>
  <si>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</si>
  <si>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</si>
  <si>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</si>
  <si>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</si>
  <si>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</si>
  <si>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</si>
  <si>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</si>
  <si>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</si>
  <si>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</si>
  <si>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</si>
  <si>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</si>
  <si>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</si>
  <si>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</si>
  <si>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</si>
  <si>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</si>
  <si>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</si>
  <si>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</si>
  <si>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</si>
  <si>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</si>
  <si>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</si>
  <si>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</si>
  <si>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</si>
  <si>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</si>
  <si>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</si>
  <si>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</si>
  <si>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</si>
  <si>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</si>
  <si>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</si>
  <si>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</si>
  <si>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</si>
  <si>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</si>
  <si>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</si>
  <si>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</si>
  <si>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</si>
  <si>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</si>
  <si>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</si>
  <si>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</si>
  <si>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</si>
  <si>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</si>
  <si>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</si>
  <si>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</si>
  <si>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</si>
  <si>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</si>
  <si>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</si>
  <si>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</si>
  <si>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</si>
  <si>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</si>
  <si>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</si>
  <si>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</si>
  <si>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</si>
  <si>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</si>
  <si>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</si>
  <si>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</si>
  <si>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</si>
  <si>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</si>
  <si>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</si>
  <si>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</si>
  <si>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</si>
  <si>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</si>
  <si>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</si>
  <si>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</si>
  <si>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</si>
  <si>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</si>
  <si>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</si>
  <si>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</si>
  <si>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</si>
  <si>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</si>
  <si>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</si>
  <si>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</si>
  <si>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</si>
  <si>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</si>
  <si>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</si>
  <si>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</si>
  <si>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</si>
  <si>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</si>
  <si>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</si>
  <si>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</si>
  <si>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</si>
  <si>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</si>
  <si>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</si>
  <si>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</si>
  <si>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</si>
  <si>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</si>
  <si>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</si>
  <si>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</si>
  <si>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</si>
  <si>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</si>
  <si>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</si>
  <si>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</si>
  <si>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</si>
  <si>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</si>
  <si>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</si>
  <si>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</si>
  <si>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</si>
  <si>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</si>
  <si>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</si>
  <si>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</si>
  <si>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</si>
  <si>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</si>
  <si>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</si>
  <si>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</si>
  <si>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</si>
  <si>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</si>
  <si>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</si>
  <si>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</si>
  <si>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</si>
  <si>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</si>
  <si>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</si>
  <si>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</si>
  <si>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</si>
  <si>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</si>
  <si>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</si>
  <si>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</si>
  <si>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</si>
  <si>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</si>
  <si>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</si>
  <si>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</si>
  <si>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</si>
  <si>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</si>
  <si>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</si>
  <si>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</si>
  <si>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</si>
  <si>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</si>
  <si>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</si>
  <si>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</si>
  <si>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</si>
  <si>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</si>
  <si>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</si>
  <si>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</si>
  <si>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</si>
  <si>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</si>
  <si>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</si>
  <si>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</si>
  <si>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</si>
  <si>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</si>
  <si>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</si>
  <si>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</si>
  <si>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</si>
  <si>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</si>
  <si>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</si>
  <si>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</si>
  <si>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</si>
  <si>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</si>
  <si>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</si>
  <si>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</si>
  <si>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</si>
  <si>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</si>
  <si>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</si>
  <si>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</si>
  <si>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</si>
  <si>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</si>
  <si>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</si>
  <si>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</si>
  <si>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</si>
  <si>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</si>
  <si>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</si>
  <si>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</si>
  <si>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</si>
  <si>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</si>
  <si>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</si>
  <si>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</si>
  <si>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</si>
  <si>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</si>
  <si>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</si>
  <si>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</si>
  <si>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</si>
  <si>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</si>
  <si>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</si>
  <si>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</si>
  <si>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</si>
  <si>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</si>
  <si>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</si>
  <si>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</si>
  <si>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</si>
  <si>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</si>
  <si>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</si>
  <si>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</si>
  <si>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</si>
  <si>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</si>
  <si>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</si>
  <si>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</si>
  <si>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</si>
  <si>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</si>
  <si>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</si>
  <si>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</si>
  <si>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</si>
  <si>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</si>
  <si>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</si>
  <si>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</si>
  <si>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</si>
  <si>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</si>
  <si>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</si>
  <si>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</si>
  <si>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</si>
  <si>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</si>
  <si>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</si>
  <si>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</si>
  <si>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</si>
  <si>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</si>
  <si>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</si>
  <si>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</si>
  <si>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</si>
  <si>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</si>
  <si>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</si>
  <si>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</si>
  <si>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</si>
  <si>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</si>
  <si>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</si>
  <si>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</si>
  <si>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</si>
  <si>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</si>
  <si>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</si>
  <si>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</si>
  <si>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</si>
  <si>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</si>
  <si>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</si>
  <si>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</si>
  <si>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</si>
  <si>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</si>
  <si>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</si>
  <si>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</si>
  <si>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</si>
  <si>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</si>
  <si>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</si>
  <si>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</si>
  <si>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</si>
  <si>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</si>
  <si>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</si>
  <si>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</si>
  <si>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</si>
  <si>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</si>
  <si>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</si>
  <si>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</si>
  <si>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</si>
  <si>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</si>
  <si>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</si>
  <si>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</si>
  <si>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</si>
  <si>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</si>
  <si>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</si>
  <si>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</si>
  <si>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</si>
  <si>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</si>
  <si>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</si>
  <si>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</si>
  <si>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</si>
  <si>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</si>
  <si>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Florian Wallisch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</si>
  <si>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</si>
  <si>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</si>
  <si>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</si>
  <si>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</si>
  <si>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</si>
  <si>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</si>
  <si>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</si>
  <si>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</si>
  <si>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</si>
  <si>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</si>
  <si>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</si>
  <si>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</si>
  <si>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</si>
  <si>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</si>
  <si>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</si>
  <si>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</si>
  <si>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</si>
  <si>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</si>
  <si>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</si>
  <si>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</si>
  <si>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</si>
  <si>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</si>
  <si>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</si>
  <si>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</si>
  <si>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</si>
  <si>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</si>
  <si>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</si>
  <si>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</si>
  <si>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</si>
  <si>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</si>
  <si>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</si>
  <si>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</si>
  <si>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</si>
  <si>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</si>
  <si>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</si>
  <si>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</si>
  <si>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</si>
  <si>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</si>
  <si>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</si>
  <si>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</si>
  <si>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</si>
  <si>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</si>
  <si>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</si>
  <si>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</si>
  <si>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</si>
  <si>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</si>
  <si>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Martin Kricka (SK)</t>
  </si>
  <si>
    <t>Franz Hable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</si>
  <si>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</si>
  <si>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</si>
  <si>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</si>
  <si>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</si>
  <si>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</si>
  <si>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</si>
  <si>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</si>
  <si>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Sebastian Sattler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</si>
  <si>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</si>
  <si>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</si>
  <si>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</si>
  <si>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</si>
  <si>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</si>
  <si>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</si>
  <si>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Bernadette Brandeis</t>
  </si>
  <si>
    <t>Manuel Schrenk</t>
  </si>
  <si>
    <t>Christian Stepanek</t>
  </si>
  <si>
    <t>Dominik Killinger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</si>
  <si>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</si>
  <si>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</si>
  <si>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</si>
  <si>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</si>
  <si>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</si>
  <si>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</si>
  <si>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</si>
  <si>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</si>
  <si>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</si>
  <si>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</si>
  <si>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</si>
  <si>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</si>
  <si>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</si>
  <si>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</si>
  <si>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</si>
  <si>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</si>
  <si>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</si>
  <si>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</si>
  <si>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</si>
  <si>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Paul Davies (DE)</t>
  </si>
  <si>
    <t>Stefan Dobrev (SK)</t>
  </si>
  <si>
    <t>Martin Killinger</t>
  </si>
  <si>
    <t>Niki Graeser</t>
  </si>
  <si>
    <t>Werner Riebesel (DE)</t>
  </si>
  <si>
    <t>Ákos Szabó (HU)</t>
  </si>
  <si>
    <t>Szymon Wacior (PL)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</si>
  <si>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</si>
  <si>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</si>
  <si>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</si>
  <si>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</si>
  <si>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</si>
  <si>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</si>
  <si>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Tobias Reindl</t>
  </si>
  <si>
    <t>Andreas Holzer</t>
  </si>
  <si>
    <t>Andreas Blesberger</t>
  </si>
  <si>
    <t>Michael Maier</t>
  </si>
  <si>
    <t>László Boga (HU)</t>
  </si>
  <si>
    <t>Alois Obernberger</t>
  </si>
  <si>
    <t>Gert Hofstätter</t>
  </si>
  <si>
    <t>Karl Hinterlechner (IT)</t>
  </si>
  <si>
    <t>Simon Steiner</t>
  </si>
  <si>
    <t>Michael Keinprecht</t>
  </si>
  <si>
    <t>György Csepeli (HU)</t>
  </si>
  <si>
    <t>Thomas Kanitz (DE)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</si>
  <si>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</si>
  <si>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</si>
  <si>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</si>
  <si>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</si>
  <si>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</si>
  <si>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</si>
  <si>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</si>
  <si>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</si>
  <si>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Janne Lahtinen (FI)</t>
  </si>
  <si>
    <t>Sigi Psutka</t>
  </si>
  <si>
    <t>Jozef ?ierny (SK)</t>
  </si>
  <si>
    <t>Dávid Petri (HU)</t>
  </si>
  <si>
    <t>Balázs Veres (HU)</t>
  </si>
  <si>
    <t>Antti Vuento (FI)</t>
  </si>
  <si>
    <t>Tamás Kovács (HU)</t>
  </si>
  <si>
    <t>40 down</t>
  </si>
  <si>
    <t>András Rácz (HU)</t>
  </si>
  <si>
    <t>Gergely Hrubó (HU)</t>
  </si>
  <si>
    <t>Kornél Tári (HU)</t>
  </si>
  <si>
    <t>Benedek Orbán (HU)</t>
  </si>
  <si>
    <t>Alexander Kukuvec</t>
  </si>
  <si>
    <t>56 down</t>
  </si>
  <si>
    <t>Ádám Oláh (HU)</t>
  </si>
  <si>
    <t>Vladimir Spacil (SK)</t>
  </si>
  <si>
    <t>Daniel Reitmayr</t>
  </si>
  <si>
    <t>Matthew Reppert</t>
  </si>
  <si>
    <t>Vanja Brozovi? (HR)</t>
  </si>
  <si>
    <t>Lars Edlund (SE)</t>
  </si>
  <si>
    <t>Kristijan SklepiÄ? (HR)</t>
  </si>
  <si>
    <t>Thomas Bruckner</t>
  </si>
  <si>
    <t>Wolfgang Hoffer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</si>
  <si>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</si>
  <si>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</si>
  <si>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</si>
  <si>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</si>
  <si>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</si>
  <si>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</si>
  <si>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</si>
  <si>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</si>
  <si>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</si>
  <si>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</si>
  <si>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</si>
  <si>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</si>
  <si>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</si>
  <si>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Luká? Filandr (CZ)</t>
  </si>
  <si>
    <t>Michael Kulmer</t>
  </si>
  <si>
    <t>Martin Zeilbauer</t>
  </si>
  <si>
    <t>37 down</t>
  </si>
  <si>
    <t>Dominik Fischer</t>
  </si>
  <si>
    <t>Szilárd Pálinkás (HU)</t>
  </si>
  <si>
    <t>Simon Arh (SI)</t>
  </si>
  <si>
    <t>Daniela Filandrová (CZ)</t>
  </si>
  <si>
    <t>Bernhard Freytag</t>
  </si>
  <si>
    <t>Class</t>
  </si>
  <si>
    <t>MPO</t>
  </si>
  <si>
    <t>Total-Ranking (calculated)</t>
  </si>
  <si>
    <t>FPO</t>
  </si>
  <si>
    <t>Leo Reichel</t>
  </si>
  <si>
    <t>Dani Hatvani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</si>
  <si>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</si>
  <si>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</si>
  <si>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</si>
  <si>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</si>
  <si>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</si>
  <si>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</si>
  <si>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</si>
  <si>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</si>
  <si>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</si>
  <si>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44 up</t>
  </si>
  <si>
    <t>48 up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</si>
  <si>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</si>
  <si>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</si>
  <si>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</si>
  <si>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</si>
  <si>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</si>
  <si>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</si>
  <si>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</si>
  <si>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21 down</t>
  </si>
  <si>
    <t>Florian Knoll (DE)</t>
  </si>
  <si>
    <t>Tinu Schär (CH)</t>
  </si>
  <si>
    <t>Alexander Müller (DE)</t>
  </si>
  <si>
    <t>Stefan Pientschik (DE)</t>
  </si>
  <si>
    <t>27 down</t>
  </si>
  <si>
    <t>Markus Abrell (DE)</t>
  </si>
  <si>
    <t>33 down</t>
  </si>
  <si>
    <t>Sebastian Esser (DE)</t>
  </si>
  <si>
    <t>35 down</t>
  </si>
  <si>
    <t>Daniel Veble (DE)</t>
  </si>
  <si>
    <t>Anton Abrell (DE)</t>
  </si>
  <si>
    <t>51 down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</si>
  <si>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</si>
  <si>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</si>
  <si>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</si>
  <si>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</si>
  <si>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</si>
  <si>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</si>
  <si>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Richard Kollar</t>
  </si>
  <si>
    <t>Katka Bodova</t>
  </si>
  <si>
    <t>Benny Zalán</t>
  </si>
  <si>
    <t>Viktor Schelhas (DE)</t>
  </si>
  <si>
    <t>54 down</t>
  </si>
  <si>
    <t>58 down</t>
  </si>
  <si>
    <t>62 empty</t>
  </si>
  <si>
    <t>63 empty</t>
  </si>
  <si>
    <t>1 up</t>
  </si>
  <si>
    <t>2 down</t>
  </si>
  <si>
    <t>5 empty</t>
  </si>
  <si>
    <t>9 down</t>
  </si>
  <si>
    <t>10 down</t>
  </si>
  <si>
    <t>Michal Kúdela (SK)</t>
  </si>
  <si>
    <t>17 empty</t>
  </si>
  <si>
    <t>20 up</t>
  </si>
  <si>
    <t>Laszló Bak (HU)</t>
  </si>
  <si>
    <t>Nino Djurak (HR)</t>
  </si>
  <si>
    <t>28 down</t>
  </si>
  <si>
    <t>32 down</t>
  </si>
  <si>
    <t>41 up</t>
  </si>
  <si>
    <t>45 down</t>
  </si>
  <si>
    <t>46 up</t>
  </si>
  <si>
    <t>47 down</t>
  </si>
  <si>
    <t>Dirk Bergold (DE)</t>
  </si>
  <si>
    <t>52 down</t>
  </si>
  <si>
    <t>57 down</t>
  </si>
  <si>
    <t>Tomislav Goricki (HU)</t>
  </si>
  <si>
    <t>Roman Miezga (SK)</t>
  </si>
  <si>
    <t>Wolfram Kittl</t>
  </si>
  <si>
    <t>Tadeas Priklopil (FI)</t>
  </si>
  <si>
    <t>66 down</t>
  </si>
  <si>
    <t>67 down</t>
  </si>
  <si>
    <t>Andras Racz (HU)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</si>
  <si>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</si>
  <si>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</si>
  <si>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</si>
  <si>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</si>
  <si>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</si>
  <si>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</si>
  <si>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So?a ?vecová (SK)</t>
  </si>
  <si>
    <t>Natalija Jarec (HU)</t>
  </si>
  <si>
    <t>Róbert Furka</t>
  </si>
  <si>
    <t>Péter Krámer</t>
  </si>
  <si>
    <t>Barnabas Jozsa</t>
  </si>
  <si>
    <t>Tommy Vacca</t>
  </si>
  <si>
    <t>Laszló Bak</t>
  </si>
  <si>
    <t>Rudolf Haag</t>
  </si>
  <si>
    <t>Péter Hársfai</t>
  </si>
  <si>
    <t>Peter Naderer</t>
  </si>
  <si>
    <t>Tamas Gajer</t>
  </si>
  <si>
    <t>Róbert Hatvani</t>
  </si>
  <si>
    <t>Michael Himmer</t>
  </si>
  <si>
    <t>Iron City Ice Crush 2015</t>
  </si>
  <si>
    <t>(Eisenstadt / 14.02.2015)</t>
  </si>
  <si>
    <t>3 up</t>
  </si>
  <si>
    <t>4 down</t>
  </si>
  <si>
    <t>6 empty</t>
  </si>
  <si>
    <t>7 up</t>
  </si>
  <si>
    <t>8 up</t>
  </si>
  <si>
    <t>11 up</t>
  </si>
  <si>
    <t>12 down</t>
  </si>
  <si>
    <t>13 down</t>
  </si>
  <si>
    <t>14 up</t>
  </si>
  <si>
    <t>15 down</t>
  </si>
  <si>
    <t>16 up</t>
  </si>
  <si>
    <t>18 down</t>
  </si>
  <si>
    <t>19 down</t>
  </si>
  <si>
    <t>22 up</t>
  </si>
  <si>
    <t>23 empty</t>
  </si>
  <si>
    <t>24 up</t>
  </si>
  <si>
    <t>25 down</t>
  </si>
  <si>
    <t>26 empty</t>
  </si>
  <si>
    <t>29 up</t>
  </si>
  <si>
    <t>30 up</t>
  </si>
  <si>
    <t>Tobias Fuchs (IS)</t>
  </si>
  <si>
    <t>31 up</t>
  </si>
  <si>
    <t>34 up</t>
  </si>
  <si>
    <t>36 up</t>
  </si>
  <si>
    <t>38 down</t>
  </si>
  <si>
    <t>39 down</t>
  </si>
  <si>
    <t>42 empty</t>
  </si>
  <si>
    <t>43 down</t>
  </si>
  <si>
    <t>49 down</t>
  </si>
  <si>
    <t>50 empty</t>
  </si>
  <si>
    <t>53 down</t>
  </si>
  <si>
    <t>55 up</t>
  </si>
  <si>
    <t>59 up</t>
  </si>
  <si>
    <t>60 down</t>
  </si>
  <si>
    <t>61 up</t>
  </si>
  <si>
    <t>64 down</t>
  </si>
  <si>
    <t>65 down</t>
  </si>
  <si>
    <t>Tamas Gajer (HU)</t>
  </si>
  <si>
    <t>68 up</t>
  </si>
  <si>
    <t>69 down</t>
  </si>
  <si>
    <t>70 up</t>
  </si>
  <si>
    <t>71 up</t>
  </si>
  <si>
    <t>72 down</t>
  </si>
  <si>
    <t>73 down</t>
  </si>
  <si>
    <t>74 down</t>
  </si>
  <si>
    <t>75 down</t>
  </si>
  <si>
    <t>76 down</t>
  </si>
  <si>
    <t>6A</t>
  </si>
  <si>
    <t>Michal Kúdela</t>
  </si>
  <si>
    <t>Dinko Simenc</t>
  </si>
  <si>
    <t>Nino Djurak</t>
  </si>
  <si>
    <t>Ákos Szabó</t>
  </si>
  <si>
    <t>Szilárd Pálinkás</t>
  </si>
  <si>
    <t>Roman Miezga</t>
  </si>
  <si>
    <t>Andras Racz</t>
  </si>
  <si>
    <t>György Csepeli</t>
  </si>
  <si>
    <t>Sona Svecová</t>
  </si>
  <si>
    <t>Christina Froschauer</t>
  </si>
  <si>
    <t>Peter Schickbauer</t>
  </si>
  <si>
    <t>Jakub Matejka</t>
  </si>
  <si>
    <t>Stefan Brunner</t>
  </si>
  <si>
    <t>Danica Pajtak</t>
  </si>
  <si>
    <t>Marcus Kauf</t>
  </si>
  <si>
    <t>Filipe  Zavarsky</t>
  </si>
  <si>
    <t>Peter Spiegelhofer</t>
  </si>
  <si>
    <t>die Penalties wurden in der jeweiligen Runde bei Hole 14 hinzugefügt (je 2 bei R1/R. Furka, M. Feller, W. Naetar, P. Schickbauer, R2/F. Zavarsky, R. Lichtenwörther)</t>
  </si>
  <si>
    <t>Best score in tournament: 43</t>
  </si>
  <si>
    <t>Christian Klima / Round 1</t>
  </si>
  <si>
    <t>2 player(s) played 12 holes under par</t>
  </si>
  <si>
    <t>Johannes Hielfer played only 1 hole(s) over par</t>
  </si>
  <si>
    <t>Bogeys: 1 / Double-Bogeys/+: 0</t>
  </si>
  <si>
    <t>No Aces in tournament</t>
  </si>
  <si>
    <t>1 Eagle(s) on hole 10 (par 4)</t>
  </si>
  <si>
    <t>Michal Kúdela / Round 2</t>
  </si>
  <si>
    <t>1 Eagle(s) on hole 12 (par 4)</t>
  </si>
  <si>
    <t>No Birdies on hole(s) 9</t>
  </si>
  <si>
    <t>No Double-Bogeys on hole(s) 2, 7</t>
  </si>
  <si>
    <t>On hole 3 (par 4) only Otfried Derschmidt played all rounds under par</t>
  </si>
  <si>
    <t>On hole 7 (par 3) only Dani Hatvani played all rounds under par</t>
  </si>
  <si>
    <t>Biggest Skill-O-Meter-Improvement Men Rating &gt; 800</t>
  </si>
  <si>
    <t>Christian Klima played 23 % better than his last rating (827)</t>
  </si>
  <si>
    <t>Rating in this tournament: 1018</t>
  </si>
  <si>
    <t>Biggest Skill-O-Meter-Worsening Men Rating &gt; 800</t>
  </si>
  <si>
    <t>Otfried Derschmidt played 11 % worst than his last rating (1027)</t>
  </si>
  <si>
    <t>Rating in this tournament: 909</t>
  </si>
  <si>
    <t># Triple-Bogeys Men Rating &gt; 800</t>
  </si>
  <si>
    <t>Only 1 Triple-Bogey on hole 3 (par 4)</t>
  </si>
  <si>
    <t>Michl Priester / Round 2</t>
  </si>
  <si>
    <t>Only 1 Triple-Bogey on hole 13 (par 3)</t>
  </si>
  <si>
    <t>Michael Greilinger / Round 2</t>
  </si>
  <si>
    <t>Best/Worst-Difference Men Rating &gt; 800</t>
  </si>
  <si>
    <t>On hole 3 (par 4) Bernd Wender took 11 throws in total (2 rounds)</t>
  </si>
  <si>
    <t>Best men took only 7 throws</t>
  </si>
  <si>
    <t>On hole 4 (par 3) 3 Players took 8 throws in total (2 rounds)</t>
  </si>
  <si>
    <t>Best men took only 4 throws</t>
  </si>
  <si>
    <t>On hole 8 (par 3) Stefan Peham took 8 throws in total (2 rounds)</t>
  </si>
  <si>
    <t>On hole 13 (par 3) Michael Greilinger took 9 throws in total (2 rounds)</t>
  </si>
  <si>
    <t>Best score in tournament: 53</t>
  </si>
  <si>
    <t>Katka Bodova / Round 2</t>
  </si>
  <si>
    <t>Biggest Skill-O-Meter-Improvement Women Rating &gt; 600</t>
  </si>
  <si>
    <t>Kathi Winzer played 13 % better than her last rating (638)</t>
  </si>
  <si>
    <t>Rating in this tournament: 725</t>
  </si>
  <si>
    <t>Biggest Skill-O-Meter-Worsening Women Rating &gt; 600</t>
  </si>
  <si>
    <t>Irmgard Derschmidt played 9 % worst than her last rating (819)</t>
  </si>
  <si>
    <t>Rating in this tournament: 746</t>
  </si>
  <si>
    <t>On hole 5 (par 3) Susanne Giendl played 3 throws better than best women (2 rounds)</t>
  </si>
  <si>
    <t>Best women took 7 throws</t>
  </si>
  <si>
    <t>On hole 9 (par 3) Kathi Winzer played 2 throws better than best women (2 rounds)</t>
  </si>
  <si>
    <t>Best women took 9 throws</t>
  </si>
  <si>
    <t>On hole 11 (par 3) Danica Pajtak played 3 throws better than best women (2 rounds)</t>
  </si>
  <si>
    <t># Triple-Bogeys Women Rating &gt; 600</t>
  </si>
  <si>
    <t>Danica Pajtak / Round 2</t>
  </si>
  <si>
    <t>Only 1 Triple-Bogey on hole 10 (par 4)</t>
  </si>
  <si>
    <t>Susanne Giendl / Round 2</t>
  </si>
  <si>
    <t>Only 1 Triple-Bogey on hole 12 (par 4)</t>
  </si>
  <si>
    <t>Danica Pajtak / Round 1</t>
  </si>
  <si>
    <t>Best/Worst-Difference Women Rating &gt; 600</t>
  </si>
  <si>
    <t>On hole 3 (par 4) 3 Players took 11 throws in total (2 rounds)</t>
  </si>
  <si>
    <t>Best women took only 7 throws</t>
  </si>
  <si>
    <t>On hole 6 (par 4) Sona Svecová took 12 throws in total (2 rounds)</t>
  </si>
  <si>
    <t>Best women took only 8 throws</t>
  </si>
  <si>
    <t>On hole 10 (par 4) Susanne Giendl took 12 throws in total (2 rounds)</t>
  </si>
  <si>
    <t>Alexander Datzinger (64 -&gt; 55)</t>
  </si>
  <si>
    <t>Christian Klima (43)</t>
  </si>
  <si>
    <t>Johannes Hielfer (44)</t>
  </si>
  <si>
    <t>0 Players ()</t>
  </si>
  <si>
    <t>Christian Klima (7)</t>
  </si>
  <si>
    <t>Wolfgang Pratl (7)</t>
  </si>
  <si>
    <t>Mike Bischof-Horak (0)</t>
  </si>
  <si>
    <t>Johannes Hielfer (0)</t>
  </si>
  <si>
    <t>Michael Greilinger (Rating 810)</t>
  </si>
  <si>
    <t>Christian Klima (Rating 827)</t>
  </si>
  <si>
    <t>Jakub Matejka (Rating 0)</t>
  </si>
  <si>
    <t>0,5 % better</t>
  </si>
  <si>
    <t># Scores under par / over par Men Rating &gt; 800</t>
  </si>
  <si>
    <t>Biggest Improvement Men Rating &gt; 800</t>
  </si>
  <si>
    <t>2 Players (8 throws better)</t>
  </si>
  <si>
    <t>Biggest Worsening Men Rating &gt; 800</t>
  </si>
  <si>
    <t>Michael Greilinger (49 -&gt; 56)</t>
  </si>
  <si>
    <t>Worst Round Men Rating &gt; 800</t>
  </si>
  <si>
    <t>Leo Reichel (57)</t>
  </si>
  <si>
    <t>3 Players (56)</t>
  </si>
  <si>
    <t>5,9 % better</t>
  </si>
  <si>
    <t># Scores under par / over par Women Rating &gt; 600</t>
  </si>
  <si>
    <t>Biggest Improvement Women Rating &gt; 600</t>
  </si>
  <si>
    <t>Irmgard Derschmidt (62 -&gt; 54)</t>
  </si>
  <si>
    <t>Biggest Worsening Women Rating &gt; 600</t>
  </si>
  <si>
    <t>Danica Pajtak (63 -&gt; 64)</t>
  </si>
  <si>
    <t>Katka Bodova (57)</t>
  </si>
  <si>
    <t>Katka Bodova (53)</t>
  </si>
  <si>
    <t>Worst Round Women Rating &gt; 600</t>
  </si>
  <si>
    <t>Sona Svecová (64)</t>
  </si>
  <si>
    <t>Danica Pajtak (64)</t>
  </si>
  <si>
    <t>Played/1</t>
  </si>
  <si>
    <t>Played/2</t>
  </si>
  <si>
    <t>Played/3</t>
  </si>
  <si>
    <t>Played/4</t>
  </si>
  <si>
    <t>Played/5</t>
  </si>
  <si>
    <t>Played/6</t>
  </si>
  <si>
    <t>Played/6A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</si>
  <si>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</si>
  <si>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</si>
  <si>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</si>
  <si>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</si>
  <si>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</si>
  <si>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</si>
  <si>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</si>
  <si>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</si>
  <si>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</si>
  <si>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</si>
  <si>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</si>
  <si>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</si>
  <si>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</si>
  <si>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</si>
  <si>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</si>
  <si>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</si>
  <si>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</si>
  <si>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</si>
  <si>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</si>
  <si>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</si>
  <si>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</si>
  <si>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</si>
  <si>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</si>
  <si>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</si>
  <si>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</si>
  <si>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</si>
  <si>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Par/6A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</si>
  <si>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</si>
  <si>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</si>
  <si>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</si>
  <si>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</si>
  <si>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</si>
  <si>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</si>
  <si>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</si>
  <si>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</si>
  <si>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</si>
  <si>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</si>
  <si>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</si>
  <si>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</si>
  <si>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</si>
  <si>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</si>
  <si>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</si>
  <si>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</si>
  <si>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</si>
  <si>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</si>
  <si>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</si>
  <si>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</si>
  <si>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</si>
  <si>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</si>
  <si>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</si>
  <si>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</si>
  <si>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</si>
  <si>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</si>
  <si>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Total/6A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</si>
  <si>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</si>
  <si>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</si>
  <si>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</si>
  <si>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</si>
  <si>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</si>
  <si>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</si>
  <si>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</si>
  <si>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</si>
  <si>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</si>
  <si>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</si>
  <si>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</si>
  <si>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</si>
  <si>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</si>
  <si>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</si>
  <si>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</si>
  <si>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</si>
  <si>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</si>
  <si>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</si>
  <si>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</si>
  <si>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</si>
  <si>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</si>
  <si>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</si>
  <si>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</si>
  <si>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</si>
  <si>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</si>
  <si>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</si>
  <si>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1/6A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</si>
  <si>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</si>
  <si>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</si>
  <si>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</si>
  <si>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</si>
  <si>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</si>
  <si>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</si>
  <si>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</si>
  <si>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</si>
  <si>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2/1</t>
  </si>
  <si>
    <t>Round 2/2</t>
  </si>
  <si>
    <t>Round 2/3</t>
  </si>
  <si>
    <t>Round 2/4</t>
  </si>
  <si>
    <t>Round 2/5</t>
  </si>
  <si>
    <t>Round 2/6</t>
  </si>
  <si>
    <t>Round 2/6A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</si>
  <si>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</si>
  <si>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</si>
  <si>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</si>
  <si>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</si>
  <si>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</si>
  <si>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</si>
  <si>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</si>
  <si>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</si>
  <si>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# Oh dear Men Rating &gt; 800</t>
  </si>
  <si>
    <t># Oh dear Women Rating &gt; 600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</si>
  <si>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</si>
  <si>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</si>
  <si>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</si>
  <si>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</si>
  <si>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</si>
  <si>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</si>
  <si>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</si>
  <si>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</si>
  <si>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</si>
  <si>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</si>
  <si>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</si>
  <si>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</si>
  <si>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</si>
  <si>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</si>
  <si>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</si>
  <si>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</si>
  <si>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</si>
  <si>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</si>
  <si>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</si>
  <si>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</si>
  <si>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</si>
  <si>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</si>
  <si>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</si>
  <si>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</si>
  <si>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</si>
  <si>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</si>
  <si>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</si>
  <si>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</si>
  <si>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</si>
  <si>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</si>
  <si>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</si>
  <si>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</si>
  <si>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</si>
  <si>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</si>
  <si>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</si>
  <si>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</si>
  <si>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</si>
  <si>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</si>
  <si>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</si>
  <si>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</si>
  <si>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</si>
  <si>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</si>
  <si>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</si>
  <si>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</si>
  <si>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</si>
  <si>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</si>
  <si>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</si>
  <si>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</si>
  <si>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</si>
  <si>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</si>
  <si>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</si>
  <si>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</si>
  <si>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W1</t>
  </si>
  <si>
    <t>W2</t>
  </si>
  <si>
    <t>W3</t>
  </si>
  <si>
    <t>W4</t>
  </si>
  <si>
    <t>W5</t>
  </si>
  <si>
    <t>W6</t>
  </si>
  <si>
    <t>W7</t>
  </si>
  <si>
    <t>NF</t>
  </si>
  <si>
    <t>2, 7</t>
  </si>
  <si>
    <t>Christina Froschauer / Round 1</t>
  </si>
  <si>
    <t>Only 1 Triple-Bogey on hole 1 (par 3)</t>
  </si>
  <si>
    <t>2, 4</t>
  </si>
  <si>
    <t>Alexander Datzinger / Round 1</t>
  </si>
  <si>
    <t>Only 1 Triple-Bogey on hole 5 (par 3)</t>
  </si>
  <si>
    <t>Peter Schickbauer / Round 1</t>
  </si>
  <si>
    <t>Only 1 Triple-Bogey on hole 6A (par 3)</t>
  </si>
  <si>
    <t>Peter Spiegelhofer / Round 2</t>
  </si>
  <si>
    <t>Only 1 Triple-Bogey on hole 7 (par 3)</t>
  </si>
  <si>
    <t>2, 4, 8</t>
  </si>
  <si>
    <t>2, 4, 8, 11</t>
  </si>
  <si>
    <t>No Triple-Bogeys on hole(s) 2, 4, 8, 11</t>
  </si>
  <si>
    <t>1, 2</t>
  </si>
  <si>
    <t>1, 2, 3</t>
  </si>
  <si>
    <t>1, 2, 3, 4</t>
  </si>
  <si>
    <t>1, 2, 3, 4, 5</t>
  </si>
  <si>
    <t>Someone /Round 2</t>
  </si>
  <si>
    <t>Only 1 Oh Dear on hole 6 (par 4)</t>
  </si>
  <si>
    <t>1, 2, 3, 4, 5, 6A</t>
  </si>
  <si>
    <t>Someone /Round 1</t>
  </si>
  <si>
    <t>Only 1 Oh Dear on hole 7 (par 3)</t>
  </si>
  <si>
    <t>1, 2, 3, 4, 5, 6A, 8</t>
  </si>
  <si>
    <t>1, 2, 3, 4, 5, 6A, 8, 9</t>
  </si>
  <si>
    <t>1, 2, 3, 4, 5, 6A, 8, 9, 10</t>
  </si>
  <si>
    <t>1, 2, 3, 4, 5, 6A, 8, 9, 10, 11</t>
  </si>
  <si>
    <t>1, 2, 3, 4, 5, 6A, 8, 9, 10, 11, 12</t>
  </si>
  <si>
    <t>1, 2, 3, 4, 5, 6A, 8, 9, 10, 11, 12, 13</t>
  </si>
  <si>
    <t>1, 2, 3, 4, 5, 6A, 8, 9, 10, 11, 12, 13, 14</t>
  </si>
  <si>
    <t>No Oh Dears on hole(s) 1, 2, 3, 4, 5, 6A, 8, 9, 10, 11, 12, 13, 14</t>
  </si>
  <si>
    <t>6 Players</t>
  </si>
  <si>
    <t>9 Players</t>
  </si>
  <si>
    <t>3 Players</t>
  </si>
  <si>
    <t>4 Players</t>
  </si>
  <si>
    <t>2 Players</t>
  </si>
  <si>
    <t>0 Players</t>
  </si>
  <si>
    <t>8 Player(s) without Skill-O-Meter-Rating</t>
  </si>
  <si>
    <t>Best men took only 5 throws</t>
  </si>
  <si>
    <t>Best men took only 6 throws</t>
  </si>
  <si>
    <t>Best men took only 8 throws</t>
  </si>
  <si>
    <t>Best men took only 0 throws</t>
  </si>
  <si>
    <t>Best men took 5 throws</t>
  </si>
  <si>
    <t>Best men took 4 throws</t>
  </si>
  <si>
    <t>Best men took 7 throws</t>
  </si>
  <si>
    <t>Best men took 6 throws</t>
  </si>
  <si>
    <t>Best men took 8 throws</t>
  </si>
  <si>
    <t>5 Players</t>
  </si>
  <si>
    <t>Best men took 0 throws</t>
  </si>
  <si>
    <t>Best women took only 6 throws</t>
  </si>
  <si>
    <t>Best women took only 5 throws</t>
  </si>
  <si>
    <t>Best women took only 9 throws</t>
  </si>
  <si>
    <t>Best women took only 10 throws</t>
  </si>
  <si>
    <t>Best women took only 0 throws</t>
  </si>
  <si>
    <t>Best women took 6 throws</t>
  </si>
  <si>
    <t>Best women took 5 throws</t>
  </si>
  <si>
    <t>Best women took 8 throws</t>
  </si>
  <si>
    <t>Best women took 10 throws</t>
  </si>
  <si>
    <t>Best women took 0 throws</t>
  </si>
  <si>
    <t>Filipe  Zavarsky (56 -&gt; 65)</t>
  </si>
  <si>
    <t>Biggest Improvement Men Rating &gt; 800 Round 2</t>
  </si>
  <si>
    <t>Biggest Worsening Men Rating &gt; 800 Round 2</t>
  </si>
  <si>
    <t>Biggest Improvement Women Rating &gt; 600 Round 2</t>
  </si>
  <si>
    <t>Biggest Worsening Women Rating &gt; 600 Round 2</t>
  </si>
  <si>
    <t>100 Players</t>
  </si>
  <si>
    <t>Biggest Improvement Men Rating &gt; 800 Round 3</t>
  </si>
  <si>
    <t>Biggest Worsening Men Rating &gt; 800 Round 3</t>
  </si>
  <si>
    <t>Biggest Improvement Women Rating &gt; 600 Round 3</t>
  </si>
  <si>
    <t>Biggest Worsening Women Rating &gt; 600 Round 3</t>
  </si>
  <si>
    <t>Biggest Improvement Men Rating &gt; 800 Final</t>
  </si>
  <si>
    <t>Biggest Worsening Men Rating &gt; 800 Final</t>
  </si>
  <si>
    <t>Biggest Improvement Women Rating &gt; 600 Final</t>
  </si>
  <si>
    <t>Biggest Worsening Women Rating &gt; 600 Final</t>
  </si>
  <si>
    <t>Christina Froschauer (77)</t>
  </si>
  <si>
    <t>Christina Froschauer (69)</t>
  </si>
  <si>
    <t>Worst Round 1 Men Rating &gt; 800</t>
  </si>
  <si>
    <t>Worst Round 2 Men Rating &gt; 800</t>
  </si>
  <si>
    <t>Worst Round 3 Men Rating &gt; 800</t>
  </si>
  <si>
    <t>Worst Final Men Rating &gt; 800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</si>
  <si>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</si>
  <si>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</si>
  <si>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</si>
  <si>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</si>
  <si>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</si>
  <si>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</si>
  <si>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Janne Lahtinen</t>
  </si>
  <si>
    <t>Mike Gordon</t>
  </si>
  <si>
    <t>Jesse Hawkins</t>
  </si>
  <si>
    <t>Bostjan Babic</t>
  </si>
  <si>
    <t>Luká? Filandr</t>
  </si>
  <si>
    <t>Andreas Kucera</t>
  </si>
  <si>
    <t>Stefan Dobrev</t>
  </si>
  <si>
    <t>Gregor Marter</t>
  </si>
  <si>
    <t>Dylan Cooper</t>
  </si>
  <si>
    <t>Benedikt Heiß</t>
  </si>
  <si>
    <t>Florian Knoll</t>
  </si>
  <si>
    <t>Martin Kricka</t>
  </si>
  <si>
    <t>Tinu Schär</t>
  </si>
  <si>
    <t>Alexander Müller</t>
  </si>
  <si>
    <t>Bálint Kazai</t>
  </si>
  <si>
    <t>Paul Davies</t>
  </si>
  <si>
    <t>Dávid Petri</t>
  </si>
  <si>
    <t>Tamás Kovács</t>
  </si>
  <si>
    <t>Christopher Kranz</t>
  </si>
  <si>
    <t>Stefan Pientschik</t>
  </si>
  <si>
    <t>Tobias Fuchs</t>
  </si>
  <si>
    <t>Markus Abrell</t>
  </si>
  <si>
    <t>Radule Mikic</t>
  </si>
  <si>
    <t>Balázs Veres</t>
  </si>
  <si>
    <t>Sebastian Esser</t>
  </si>
  <si>
    <t>Antti Vuento</t>
  </si>
  <si>
    <t>Robert Mayer</t>
  </si>
  <si>
    <t>Werner Riebesel</t>
  </si>
  <si>
    <t>Lucas Konstantinoff</t>
  </si>
  <si>
    <t>Aki Vuckovic</t>
  </si>
  <si>
    <t>Benedek Orbán</t>
  </si>
  <si>
    <t>Jozef ?ierny</t>
  </si>
  <si>
    <t>András Rácz</t>
  </si>
  <si>
    <t>Tino Fillinger</t>
  </si>
  <si>
    <t>János Kazai</t>
  </si>
  <si>
    <t>Marcus Holzmüller</t>
  </si>
  <si>
    <t>Szymon Wacior</t>
  </si>
  <si>
    <t>Dirk Bergold</t>
  </si>
  <si>
    <t>Daniel Veble</t>
  </si>
  <si>
    <t>Anton Abrell</t>
  </si>
  <si>
    <t>László Vass</t>
  </si>
  <si>
    <t>Gergely Hrubó</t>
  </si>
  <si>
    <t>Kornél Tári</t>
  </si>
  <si>
    <t>Pavol Kudela</t>
  </si>
  <si>
    <t>Christian Eß</t>
  </si>
  <si>
    <t>Viktor Schelhas</t>
  </si>
  <si>
    <t>Maja Simenc</t>
  </si>
  <si>
    <t>Aaron Maxwell Andrews</t>
  </si>
  <si>
    <t>Ádám Oláh</t>
  </si>
  <si>
    <t>Tomislav Goricki</t>
  </si>
  <si>
    <t>Karl Hinterlechner</t>
  </si>
  <si>
    <t>Csaba Balsai</t>
  </si>
  <si>
    <t>Simon Arh</t>
  </si>
  <si>
    <t>Vladimir Spacil</t>
  </si>
  <si>
    <t>Franjo Kiri?</t>
  </si>
  <si>
    <t>Daniela Filandrová</t>
  </si>
  <si>
    <t>Georg Pitterle</t>
  </si>
  <si>
    <t>Andreas Spang</t>
  </si>
  <si>
    <t>Florian Zaha</t>
  </si>
  <si>
    <t>Marcel Gala</t>
  </si>
  <si>
    <t>Nils Haag</t>
  </si>
  <si>
    <t>Tadeas Priklopil</t>
  </si>
  <si>
    <t>Harald Kucera</t>
  </si>
  <si>
    <t>Matthias Türmer</t>
  </si>
  <si>
    <t>László Boga</t>
  </si>
  <si>
    <t>Kristijan SklepiÄ?</t>
  </si>
  <si>
    <t>Dalibor Pales</t>
  </si>
  <si>
    <t>Daniela Schälchli-Spang</t>
  </si>
  <si>
    <t>Franz Strauch</t>
  </si>
  <si>
    <t>Lars Edlund</t>
  </si>
  <si>
    <t>Christian Maul</t>
  </si>
  <si>
    <t>Vanja Brozovi?</t>
  </si>
  <si>
    <t>Christof Waibel</t>
  </si>
  <si>
    <t>Kornél Kazai</t>
  </si>
  <si>
    <t>Markus Birkenmeier</t>
  </si>
  <si>
    <t>Thomas Kanitz</t>
  </si>
  <si>
    <t>Rebecca Kiermaier</t>
  </si>
  <si>
    <t>Ira Molnar</t>
  </si>
  <si>
    <t>So?a ?vecová</t>
  </si>
  <si>
    <t>Natalija Jarec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</si>
</sst>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0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0" fillId="15" borderId="0" xfId="0" quotePrefix="1" applyFill="1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39" borderId="45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5">
    <dxf>
      <fill>
        <patternFill>
          <bgColor theme="1"/>
        </patternFill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9"/>
                <c:pt idx="0">
                  <c:v>Johannes Hielfer</c:v>
                </c:pt>
                <c:pt idx="1">
                  <c:v>Christian Klima</c:v>
                </c:pt>
                <c:pt idx="2">
                  <c:v>Dani Hatvani</c:v>
                </c:pt>
                <c:pt idx="3">
                  <c:v>Karl Seper</c:v>
                </c:pt>
                <c:pt idx="4">
                  <c:v>Johannes Petz</c:v>
                </c:pt>
                <c:pt idx="5">
                  <c:v>Reinhold Schachner</c:v>
                </c:pt>
                <c:pt idx="6">
                  <c:v>Mike Bischof-Horak</c:v>
                </c:pt>
                <c:pt idx="7">
                  <c:v>Bernd Kolmanz</c:v>
                </c:pt>
                <c:pt idx="8">
                  <c:v>Richard Kollar</c:v>
                </c:pt>
                <c:pt idx="9">
                  <c:v>Barnabas Jozsa</c:v>
                </c:pt>
                <c:pt idx="10">
                  <c:v>Dinko Simenc</c:v>
                </c:pt>
                <c:pt idx="11">
                  <c:v>Jakob Gusenbauer</c:v>
                </c:pt>
                <c:pt idx="12">
                  <c:v>Gerhard Petz</c:v>
                </c:pt>
                <c:pt idx="13">
                  <c:v>Wolfgang Pratl</c:v>
                </c:pt>
                <c:pt idx="14">
                  <c:v>Eric Osterwinter</c:v>
                </c:pt>
                <c:pt idx="15">
                  <c:v>Bernd Wender</c:v>
                </c:pt>
                <c:pt idx="16">
                  <c:v>Róbert Furka</c:v>
                </c:pt>
                <c:pt idx="17">
                  <c:v>Lukas Froschauer</c:v>
                </c:pt>
                <c:pt idx="18">
                  <c:v>Otfried Derschmidt</c:v>
                </c:pt>
                <c:pt idx="19">
                  <c:v>Michal Kúdela</c:v>
                </c:pt>
                <c:pt idx="20">
                  <c:v>Thomas Panhofer</c:v>
                </c:pt>
                <c:pt idx="21">
                  <c:v>Michl Priester</c:v>
                </c:pt>
                <c:pt idx="22">
                  <c:v>Michael Greilinger</c:v>
                </c:pt>
                <c:pt idx="23">
                  <c:v>Roland Schönmayr</c:v>
                </c:pt>
                <c:pt idx="24">
                  <c:v>Michael Feller</c:v>
                </c:pt>
                <c:pt idx="25">
                  <c:v>Gerold Lehner</c:v>
                </c:pt>
                <c:pt idx="26">
                  <c:v>Manfred Knapp</c:v>
                </c:pt>
                <c:pt idx="27">
                  <c:v>Rainer Zeller</c:v>
                </c:pt>
                <c:pt idx="28">
                  <c:v>Leo Reichel</c:v>
                </c:pt>
                <c:pt idx="29">
                  <c:v>Andras Racz</c:v>
                </c:pt>
                <c:pt idx="30">
                  <c:v>Szilárd Pálinkás</c:v>
                </c:pt>
                <c:pt idx="31">
                  <c:v>Jakub Matejka</c:v>
                </c:pt>
                <c:pt idx="32">
                  <c:v>Katka Bodova</c:v>
                </c:pt>
                <c:pt idx="33">
                  <c:v>Stefan Peham</c:v>
                </c:pt>
                <c:pt idx="34">
                  <c:v>Nino Djurak</c:v>
                </c:pt>
                <c:pt idx="35">
                  <c:v>Martin Killinger</c:v>
                </c:pt>
                <c:pt idx="36">
                  <c:v>Michael Maier</c:v>
                </c:pt>
                <c:pt idx="37">
                  <c:v>Ákos Szabó</c:v>
                </c:pt>
                <c:pt idx="38">
                  <c:v>György Csepeli</c:v>
                </c:pt>
                <c:pt idx="39">
                  <c:v>Markus Christian</c:v>
                </c:pt>
                <c:pt idx="40">
                  <c:v>Richard Fasching</c:v>
                </c:pt>
                <c:pt idx="41">
                  <c:v>Roman Miezga</c:v>
                </c:pt>
                <c:pt idx="42">
                  <c:v>Susanne Giendl</c:v>
                </c:pt>
                <c:pt idx="43">
                  <c:v>Irmgard Derschmidt</c:v>
                </c:pt>
                <c:pt idx="44">
                  <c:v>Wolf Naetar</c:v>
                </c:pt>
                <c:pt idx="45">
                  <c:v>Manuel Auböck</c:v>
                </c:pt>
                <c:pt idx="46">
                  <c:v>Kathi Winzer</c:v>
                </c:pt>
                <c:pt idx="47">
                  <c:v>Alexander Datzinger</c:v>
                </c:pt>
                <c:pt idx="48">
                  <c:v>Robert Groissboeck</c:v>
                </c:pt>
                <c:pt idx="49">
                  <c:v>Stefan Brunner</c:v>
                </c:pt>
                <c:pt idx="50">
                  <c:v>Peter Schickbauer</c:v>
                </c:pt>
                <c:pt idx="51">
                  <c:v>Filipe  Zavarsky</c:v>
                </c:pt>
                <c:pt idx="52">
                  <c:v>Gerald Froschauer</c:v>
                </c:pt>
                <c:pt idx="53">
                  <c:v>Peter Spiegelhofer</c:v>
                </c:pt>
                <c:pt idx="54">
                  <c:v>Danica Pajtak</c:v>
                </c:pt>
                <c:pt idx="55">
                  <c:v>Sona Svecová</c:v>
                </c:pt>
                <c:pt idx="56">
                  <c:v>Reinhard Lichtenwörther</c:v>
                </c:pt>
                <c:pt idx="57">
                  <c:v>Marcus Kauf</c:v>
                </c:pt>
                <c:pt idx="58">
                  <c:v>Christina Froschauer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9"/>
                <c:pt idx="0">
                  <c:v>-12</c:v>
                </c:pt>
                <c:pt idx="1">
                  <c:v>-11</c:v>
                </c:pt>
                <c:pt idx="2">
                  <c:v>-9</c:v>
                </c:pt>
                <c:pt idx="3">
                  <c:v>-11</c:v>
                </c:pt>
                <c:pt idx="4">
                  <c:v>-11</c:v>
                </c:pt>
                <c:pt idx="5">
                  <c:v>-9</c:v>
                </c:pt>
                <c:pt idx="6">
                  <c:v>-10</c:v>
                </c:pt>
                <c:pt idx="7">
                  <c:v>-10</c:v>
                </c:pt>
                <c:pt idx="8">
                  <c:v>-6</c:v>
                </c:pt>
                <c:pt idx="9">
                  <c:v>-8</c:v>
                </c:pt>
                <c:pt idx="10">
                  <c:v>-10</c:v>
                </c:pt>
                <c:pt idx="11">
                  <c:v>-9</c:v>
                </c:pt>
                <c:pt idx="12">
                  <c:v>-9</c:v>
                </c:pt>
                <c:pt idx="13">
                  <c:v>-9</c:v>
                </c:pt>
                <c:pt idx="14">
                  <c:v>-7</c:v>
                </c:pt>
                <c:pt idx="15">
                  <c:v>-10</c:v>
                </c:pt>
                <c:pt idx="16">
                  <c:v>-9</c:v>
                </c:pt>
                <c:pt idx="17">
                  <c:v>-8</c:v>
                </c:pt>
                <c:pt idx="18">
                  <c:v>-7</c:v>
                </c:pt>
                <c:pt idx="19">
                  <c:v>-6</c:v>
                </c:pt>
                <c:pt idx="20">
                  <c:v>-3</c:v>
                </c:pt>
                <c:pt idx="21">
                  <c:v>-6</c:v>
                </c:pt>
                <c:pt idx="22">
                  <c:v>-5</c:v>
                </c:pt>
                <c:pt idx="23">
                  <c:v>-4</c:v>
                </c:pt>
                <c:pt idx="24">
                  <c:v>-3</c:v>
                </c:pt>
                <c:pt idx="25">
                  <c:v>-5</c:v>
                </c:pt>
                <c:pt idx="26">
                  <c:v>-5</c:v>
                </c:pt>
                <c:pt idx="27">
                  <c:v>-1</c:v>
                </c:pt>
                <c:pt idx="28">
                  <c:v>-7</c:v>
                </c:pt>
                <c:pt idx="29">
                  <c:v>-5</c:v>
                </c:pt>
                <c:pt idx="30">
                  <c:v>-4</c:v>
                </c:pt>
                <c:pt idx="31">
                  <c:v>-2</c:v>
                </c:pt>
                <c:pt idx="32">
                  <c:v>-2</c:v>
                </c:pt>
                <c:pt idx="33">
                  <c:v>-4</c:v>
                </c:pt>
                <c:pt idx="34">
                  <c:v>-5</c:v>
                </c:pt>
                <c:pt idx="35">
                  <c:v>-4</c:v>
                </c:pt>
                <c:pt idx="36">
                  <c:v>-1</c:v>
                </c:pt>
                <c:pt idx="37">
                  <c:v>-2</c:v>
                </c:pt>
                <c:pt idx="38">
                  <c:v>-1</c:v>
                </c:pt>
                <c:pt idx="39">
                  <c:v>-3</c:v>
                </c:pt>
                <c:pt idx="40">
                  <c:v>-2</c:v>
                </c:pt>
                <c:pt idx="41">
                  <c:v>-1</c:v>
                </c:pt>
                <c:pt idx="42">
                  <c:v>-4</c:v>
                </c:pt>
                <c:pt idx="43">
                  <c:v>-4</c:v>
                </c:pt>
                <c:pt idx="44">
                  <c:v>-4</c:v>
                </c:pt>
                <c:pt idx="45">
                  <c:v>-1</c:v>
                </c:pt>
                <c:pt idx="46">
                  <c:v>-2</c:v>
                </c:pt>
                <c:pt idx="47">
                  <c:v>-2</c:v>
                </c:pt>
                <c:pt idx="48">
                  <c:v>-3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-1</c:v>
                </c:pt>
                <c:pt idx="54">
                  <c:v>-2</c:v>
                </c:pt>
                <c:pt idx="55">
                  <c:v>-1</c:v>
                </c:pt>
                <c:pt idx="56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  <c:pt idx="26">
                  <c:v>9</c:v>
                </c:pt>
                <c:pt idx="27">
                  <c:v>6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8</c:v>
                </c:pt>
                <c:pt idx="32">
                  <c:v>7</c:v>
                </c:pt>
                <c:pt idx="33">
                  <c:v>11</c:v>
                </c:pt>
                <c:pt idx="34">
                  <c:v>8</c:v>
                </c:pt>
                <c:pt idx="35">
                  <c:v>7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8</c:v>
                </c:pt>
                <c:pt idx="40">
                  <c:v>7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11</c:v>
                </c:pt>
                <c:pt idx="49">
                  <c:v>10</c:v>
                </c:pt>
                <c:pt idx="50">
                  <c:v>14</c:v>
                </c:pt>
                <c:pt idx="51">
                  <c:v>11</c:v>
                </c:pt>
                <c:pt idx="52">
                  <c:v>11</c:v>
                </c:pt>
                <c:pt idx="53">
                  <c:v>9</c:v>
                </c:pt>
                <c:pt idx="54">
                  <c:v>13</c:v>
                </c:pt>
                <c:pt idx="55">
                  <c:v>11</c:v>
                </c:pt>
                <c:pt idx="56">
                  <c:v>8</c:v>
                </c:pt>
                <c:pt idx="57">
                  <c:v>14</c:v>
                </c:pt>
                <c:pt idx="58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5</c:v>
                </c:pt>
                <c:pt idx="41">
                  <c:v>2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4</c:v>
                </c:pt>
                <c:pt idx="47">
                  <c:v>3</c:v>
                </c:pt>
                <c:pt idx="48">
                  <c:v>5</c:v>
                </c:pt>
                <c:pt idx="49">
                  <c:v>5</c:v>
                </c:pt>
                <c:pt idx="50">
                  <c:v>3</c:v>
                </c:pt>
                <c:pt idx="51">
                  <c:v>5</c:v>
                </c:pt>
                <c:pt idx="52">
                  <c:v>5</c:v>
                </c:pt>
                <c:pt idx="53">
                  <c:v>7</c:v>
                </c:pt>
                <c:pt idx="54">
                  <c:v>7</c:v>
                </c:pt>
                <c:pt idx="55">
                  <c:v>8</c:v>
                </c:pt>
                <c:pt idx="56">
                  <c:v>10</c:v>
                </c:pt>
                <c:pt idx="57">
                  <c:v>7</c:v>
                </c:pt>
                <c:pt idx="5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01612928"/>
        <c:axId val="101631104"/>
      </c:barChart>
      <c:catAx>
        <c:axId val="101612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01631104"/>
        <c:crosses val="autoZero"/>
        <c:auto val="1"/>
        <c:lblAlgn val="ctr"/>
        <c:lblOffset val="100"/>
        <c:tickLblSkip val="1"/>
        <c:noMultiLvlLbl val="0"/>
      </c:catAx>
      <c:valAx>
        <c:axId val="1016311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016129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15"/>
                <c:pt idx="0" formatCode="General">
                  <c:v>-0.60000000000000009</c:v>
                </c:pt>
                <c:pt idx="1">
                  <c:v>-0.70000000000000018</c:v>
                </c:pt>
                <c:pt idx="2" formatCode="General">
                  <c:v>-0.20000000000000018</c:v>
                </c:pt>
                <c:pt idx="3" formatCode="General">
                  <c:v>-0.10000000000000009</c:v>
                </c:pt>
                <c:pt idx="4" formatCode="General">
                  <c:v>-0.10000000000000009</c:v>
                </c:pt>
                <c:pt idx="5" formatCode="General">
                  <c:v>-0.29999999999999982</c:v>
                </c:pt>
                <c:pt idx="6" formatCode="General">
                  <c:v>-0.20000000000000018</c:v>
                </c:pt>
                <c:pt idx="7" formatCode="General">
                  <c:v>-0.5</c:v>
                </c:pt>
                <c:pt idx="8" formatCode="General">
                  <c:v>-0.5</c:v>
                </c:pt>
                <c:pt idx="9" formatCode="General">
                  <c:v>0.29999999999999982</c:v>
                </c:pt>
                <c:pt idx="10" formatCode="General">
                  <c:v>-0.20000000000000018</c:v>
                </c:pt>
                <c:pt idx="11" formatCode="General">
                  <c:v>-0.20000000000000018</c:v>
                </c:pt>
                <c:pt idx="12" formatCode="General">
                  <c:v>-0.39999999999999991</c:v>
                </c:pt>
                <c:pt idx="13" formatCode="General">
                  <c:v>0.20000000000000018</c:v>
                </c:pt>
                <c:pt idx="14" formatCode="General">
                  <c:v>-0.20000000000000018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15"/>
                <c:pt idx="0" formatCode="General">
                  <c:v>0.39999999999999991</c:v>
                </c:pt>
                <c:pt idx="1">
                  <c:v>-0.39999999999999991</c:v>
                </c:pt>
                <c:pt idx="2" formatCode="General">
                  <c:v>0.79999999999999982</c:v>
                </c:pt>
                <c:pt idx="3" formatCode="General">
                  <c:v>0.5</c:v>
                </c:pt>
                <c:pt idx="4" formatCode="General">
                  <c:v>0.29999999999999982</c:v>
                </c:pt>
                <c:pt idx="5" formatCode="General">
                  <c:v>0.79999999999999982</c:v>
                </c:pt>
                <c:pt idx="6" formatCode="General">
                  <c:v>0.79999999999999982</c:v>
                </c:pt>
                <c:pt idx="7" formatCode="General">
                  <c:v>0.29999999999999982</c:v>
                </c:pt>
                <c:pt idx="8" formatCode="General">
                  <c:v>0.29999999999999982</c:v>
                </c:pt>
                <c:pt idx="9" formatCode="General">
                  <c:v>1.4000000000000004</c:v>
                </c:pt>
                <c:pt idx="10" formatCode="General">
                  <c:v>1.0999999999999996</c:v>
                </c:pt>
                <c:pt idx="11" formatCode="General">
                  <c:v>0.79999999999999982</c:v>
                </c:pt>
                <c:pt idx="12" formatCode="General">
                  <c:v>0.90000000000000036</c:v>
                </c:pt>
                <c:pt idx="13" formatCode="General">
                  <c:v>0.20000000000000018</c:v>
                </c:pt>
                <c:pt idx="14" formatCode="General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35904"/>
        <c:axId val="145846272"/>
      </c:barChart>
      <c:catAx>
        <c:axId val="14583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458462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4584627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835904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-3</c:v>
                </c:pt>
                <c:pt idx="11">
                  <c:v>-3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-7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-9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-11</c:v>
                </c:pt>
                <c:pt idx="30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Christian Klima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-4</c:v>
                </c:pt>
                <c:pt idx="11">
                  <c:v>-5</c:v>
                </c:pt>
                <c:pt idx="12">
                  <c:v>-5</c:v>
                </c:pt>
                <c:pt idx="13">
                  <c:v>-7</c:v>
                </c:pt>
                <c:pt idx="14">
                  <c:v>-7</c:v>
                </c:pt>
                <c:pt idx="15">
                  <c:v>-7</c:v>
                </c:pt>
                <c:pt idx="16">
                  <c:v>-8</c:v>
                </c:pt>
                <c:pt idx="17">
                  <c:v>-9</c:v>
                </c:pt>
                <c:pt idx="18">
                  <c:v>-9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-7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-6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-6</c:v>
                </c:pt>
                <c:pt idx="21">
                  <c:v>-7</c:v>
                </c:pt>
                <c:pt idx="22">
                  <c:v>-7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-7</c:v>
                </c:pt>
                <c:pt idx="30">
                  <c:v>-7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Karl Seper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-5</c:v>
                </c:pt>
                <c:pt idx="14">
                  <c:v>-3</c:v>
                </c:pt>
                <c:pt idx="15">
                  <c:v>-3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-5</c:v>
                </c:pt>
                <c:pt idx="27">
                  <c:v>-6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0432"/>
        <c:axId val="145572608"/>
      </c:lineChart>
      <c:catAx>
        <c:axId val="145570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45572608"/>
        <c:crosses val="autoZero"/>
        <c:auto val="1"/>
        <c:lblAlgn val="ctr"/>
        <c:lblOffset val="0"/>
        <c:tickLblSkip val="15"/>
        <c:tickMarkSkip val="15"/>
        <c:noMultiLvlLbl val="0"/>
      </c:catAx>
      <c:valAx>
        <c:axId val="145572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557043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12</c:v>
                </c:pt>
                <c:pt idx="27">
                  <c:v>14</c:v>
                </c:pt>
                <c:pt idx="28">
                  <c:v>15</c:v>
                </c:pt>
                <c:pt idx="29">
                  <c:v>15</c:v>
                </c:pt>
                <c:pt idx="30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15</c:v>
                </c:pt>
                <c:pt idx="30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Kathi Winzer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15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342336"/>
        <c:axId val="145692160"/>
      </c:lineChart>
      <c:catAx>
        <c:axId val="265342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45692160"/>
        <c:crosses val="autoZero"/>
        <c:auto val="1"/>
        <c:lblAlgn val="ctr"/>
        <c:lblOffset val="0"/>
        <c:tickLblSkip val="15"/>
        <c:tickMarkSkip val="15"/>
        <c:noMultiLvlLbl val="0"/>
      </c:catAx>
      <c:valAx>
        <c:axId val="145692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534233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5"/>
                <c:pt idx="0">
                  <c:v>-32</c:v>
                </c:pt>
                <c:pt idx="1">
                  <c:v>-41</c:v>
                </c:pt>
                <c:pt idx="2">
                  <c:v>-19</c:v>
                </c:pt>
                <c:pt idx="3">
                  <c:v>-17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-17</c:v>
                </c:pt>
                <c:pt idx="8">
                  <c:v>-25</c:v>
                </c:pt>
                <c:pt idx="9">
                  <c:v>0</c:v>
                </c:pt>
                <c:pt idx="10">
                  <c:v>-24</c:v>
                </c:pt>
                <c:pt idx="11">
                  <c:v>-8</c:v>
                </c:pt>
                <c:pt idx="12">
                  <c:v>-17</c:v>
                </c:pt>
                <c:pt idx="13">
                  <c:v>-21</c:v>
                </c:pt>
                <c:pt idx="14">
                  <c:v>-6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5"/>
                <c:pt idx="0">
                  <c:v>13</c:v>
                </c:pt>
                <c:pt idx="1">
                  <c:v>9</c:v>
                </c:pt>
                <c:pt idx="2">
                  <c:v>20</c:v>
                </c:pt>
                <c:pt idx="3">
                  <c:v>22</c:v>
                </c:pt>
                <c:pt idx="4">
                  <c:v>31</c:v>
                </c:pt>
                <c:pt idx="5">
                  <c:v>31</c:v>
                </c:pt>
                <c:pt idx="6">
                  <c:v>36</c:v>
                </c:pt>
                <c:pt idx="7">
                  <c:v>16</c:v>
                </c:pt>
                <c:pt idx="8">
                  <c:v>24</c:v>
                </c:pt>
                <c:pt idx="9">
                  <c:v>62</c:v>
                </c:pt>
                <c:pt idx="10">
                  <c:v>26</c:v>
                </c:pt>
                <c:pt idx="11">
                  <c:v>31</c:v>
                </c:pt>
                <c:pt idx="12">
                  <c:v>23</c:v>
                </c:pt>
                <c:pt idx="13">
                  <c:v>19</c:v>
                </c:pt>
                <c:pt idx="14">
                  <c:v>31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21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18</c:v>
                </c:pt>
                <c:pt idx="10">
                  <c:v>8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5496320"/>
        <c:axId val="265360512"/>
      </c:barChart>
      <c:catAx>
        <c:axId val="275496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5360512"/>
        <c:crosses val="autoZero"/>
        <c:auto val="1"/>
        <c:lblAlgn val="ctr"/>
        <c:lblOffset val="100"/>
        <c:tickLblSkip val="1"/>
        <c:noMultiLvlLbl val="0"/>
      </c:catAx>
      <c:valAx>
        <c:axId val="2653605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54963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5"/>
                <c:pt idx="0">
                  <c:v>-1</c:v>
                </c:pt>
                <c:pt idx="1">
                  <c:v>-6</c:v>
                </c:pt>
                <c:pt idx="2">
                  <c:v>-3</c:v>
                </c:pt>
                <c:pt idx="3">
                  <c:v>0</c:v>
                </c:pt>
                <c:pt idx="4">
                  <c:v>-3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5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5416704"/>
        <c:axId val="265418240"/>
      </c:barChart>
      <c:catAx>
        <c:axId val="265416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5418240"/>
        <c:crosses val="autoZero"/>
        <c:auto val="1"/>
        <c:lblAlgn val="ctr"/>
        <c:lblOffset val="100"/>
        <c:tickLblSkip val="1"/>
        <c:noMultiLvlLbl val="0"/>
      </c:catAx>
      <c:valAx>
        <c:axId val="2654182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54167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0.26923076923076922</c:v>
                </c:pt>
                <c:pt idx="2">
                  <c:v>0.63461538461538458</c:v>
                </c:pt>
                <c:pt idx="3">
                  <c:v>7.6923076923076927E-2</c:v>
                </c:pt>
                <c:pt idx="4">
                  <c:v>1.9230769230769232E-2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0.5714285714285714</c:v>
                </c:pt>
                <c:pt idx="4">
                  <c:v>0</c:v>
                </c:pt>
                <c:pt idx="5">
                  <c:v>0.14285714285714285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586304"/>
        <c:axId val="277587840"/>
      </c:lineChart>
      <c:catAx>
        <c:axId val="2775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587840"/>
        <c:crosses val="autoZero"/>
        <c:auto val="1"/>
        <c:lblAlgn val="ctr"/>
        <c:lblOffset val="100"/>
        <c:noMultiLvlLbl val="0"/>
      </c:catAx>
      <c:valAx>
        <c:axId val="2775878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5863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0.34615384615384615</c:v>
                </c:pt>
                <c:pt idx="2">
                  <c:v>0.44230769230769229</c:v>
                </c:pt>
                <c:pt idx="3">
                  <c:v>0.17307692307692307</c:v>
                </c:pt>
                <c:pt idx="4">
                  <c:v>3.8461538461538464E-2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0.14285714285714285</c:v>
                </c:pt>
                <c:pt idx="2">
                  <c:v>0.42857142857142855</c:v>
                </c:pt>
                <c:pt idx="3">
                  <c:v>0.42857142857142855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612800"/>
        <c:axId val="277614592"/>
      </c:lineChart>
      <c:catAx>
        <c:axId val="2776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614592"/>
        <c:crosses val="autoZero"/>
        <c:auto val="1"/>
        <c:lblAlgn val="ctr"/>
        <c:lblOffset val="100"/>
        <c:noMultiLvlLbl val="0"/>
      </c:catAx>
      <c:valAx>
        <c:axId val="2776145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6128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648128"/>
        <c:axId val="277649664"/>
      </c:lineChart>
      <c:catAx>
        <c:axId val="27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649664"/>
        <c:crosses val="autoZero"/>
        <c:auto val="1"/>
        <c:lblAlgn val="ctr"/>
        <c:lblOffset val="100"/>
        <c:noMultiLvlLbl val="0"/>
      </c:catAx>
      <c:valAx>
        <c:axId val="2776496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6481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675008"/>
        <c:axId val="277693184"/>
      </c:lineChart>
      <c:catAx>
        <c:axId val="27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693184"/>
        <c:crosses val="autoZero"/>
        <c:auto val="1"/>
        <c:lblAlgn val="ctr"/>
        <c:lblOffset val="100"/>
        <c:noMultiLvlLbl val="0"/>
      </c:catAx>
      <c:valAx>
        <c:axId val="2776931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6750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0.30769230769230771</c:v>
                </c:pt>
                <c:pt idx="2">
                  <c:v>0.53846153846153844</c:v>
                </c:pt>
                <c:pt idx="3">
                  <c:v>0.125</c:v>
                </c:pt>
                <c:pt idx="4">
                  <c:v>2.8846153846153848E-2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7.1428571428571425E-2</c:v>
                </c:pt>
                <c:pt idx="2">
                  <c:v>0.35714285714285715</c:v>
                </c:pt>
                <c:pt idx="3">
                  <c:v>0.5</c:v>
                </c:pt>
                <c:pt idx="4">
                  <c:v>0</c:v>
                </c:pt>
                <c:pt idx="5">
                  <c:v>7.1428571428571425E-2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718528"/>
        <c:axId val="277720064"/>
      </c:lineChart>
      <c:catAx>
        <c:axId val="2777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720064"/>
        <c:crosses val="autoZero"/>
        <c:auto val="1"/>
        <c:lblAlgn val="ctr"/>
        <c:lblOffset val="100"/>
        <c:noMultiLvlLbl val="0"/>
      </c:catAx>
      <c:valAx>
        <c:axId val="2777200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7185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762432"/>
        <c:axId val="277763968"/>
      </c:lineChart>
      <c:catAx>
        <c:axId val="2777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763968"/>
        <c:crosses val="autoZero"/>
        <c:auto val="1"/>
        <c:lblAlgn val="ctr"/>
        <c:lblOffset val="100"/>
        <c:noMultiLvlLbl val="0"/>
      </c:catAx>
      <c:valAx>
        <c:axId val="2777639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7624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-3</c:v>
                </c:pt>
                <c:pt idx="11">
                  <c:v>-3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-7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-9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-11</c:v>
                </c:pt>
                <c:pt idx="30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1"/>
                <c:pt idx="0">
                  <c:v>0</c:v>
                </c:pt>
                <c:pt idx="1">
                  <c:v>-0.15384615384615374</c:v>
                </c:pt>
                <c:pt idx="2">
                  <c:v>-0.51923076923076916</c:v>
                </c:pt>
                <c:pt idx="3">
                  <c:v>-0.5</c:v>
                </c:pt>
                <c:pt idx="4">
                  <c:v>-0.42307692307692291</c:v>
                </c:pt>
                <c:pt idx="5">
                  <c:v>-5.7692307692307487E-2</c:v>
                </c:pt>
                <c:pt idx="6">
                  <c:v>0.53846153846153832</c:v>
                </c:pt>
                <c:pt idx="7">
                  <c:v>0.94230769230769207</c:v>
                </c:pt>
                <c:pt idx="8">
                  <c:v>0.90384615384615374</c:v>
                </c:pt>
                <c:pt idx="9">
                  <c:v>0.90384615384615374</c:v>
                </c:pt>
                <c:pt idx="10">
                  <c:v>1.9230769230769229</c:v>
                </c:pt>
                <c:pt idx="11">
                  <c:v>2.2115384615384612</c:v>
                </c:pt>
                <c:pt idx="12">
                  <c:v>2.6923076923076921</c:v>
                </c:pt>
                <c:pt idx="13">
                  <c:v>2.7499999999999996</c:v>
                </c:pt>
                <c:pt idx="14">
                  <c:v>2.8846153846153841</c:v>
                </c:pt>
                <c:pt idx="15">
                  <c:v>3.6730769230769225</c:v>
                </c:pt>
                <c:pt idx="16">
                  <c:v>3.5769230769230762</c:v>
                </c:pt>
                <c:pt idx="17">
                  <c:v>3.3269230769230762</c:v>
                </c:pt>
                <c:pt idx="18">
                  <c:v>3.8269230769230762</c:v>
                </c:pt>
                <c:pt idx="19">
                  <c:v>3.9999999999999991</c:v>
                </c:pt>
                <c:pt idx="20">
                  <c:v>4.0576923076923066</c:v>
                </c:pt>
                <c:pt idx="21">
                  <c:v>4.6346153846153832</c:v>
                </c:pt>
                <c:pt idx="22">
                  <c:v>4.8653846153846141</c:v>
                </c:pt>
                <c:pt idx="23">
                  <c:v>4.9423076923076916</c:v>
                </c:pt>
                <c:pt idx="24">
                  <c:v>5.0384615384615383</c:v>
                </c:pt>
                <c:pt idx="25">
                  <c:v>5.9423076923076916</c:v>
                </c:pt>
                <c:pt idx="26">
                  <c:v>6.0192307692307683</c:v>
                </c:pt>
                <c:pt idx="27">
                  <c:v>6.2884615384615374</c:v>
                </c:pt>
                <c:pt idx="28">
                  <c:v>6.3461538461538449</c:v>
                </c:pt>
                <c:pt idx="29">
                  <c:v>6.3461538461538449</c:v>
                </c:pt>
                <c:pt idx="30">
                  <c:v>7.0769230769230758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1"/>
                <c:pt idx="0">
                  <c:v>0</c:v>
                </c:pt>
                <c:pt idx="1">
                  <c:v>-0.66666666666666652</c:v>
                </c:pt>
                <c:pt idx="2">
                  <c:v>-1.333333333333333</c:v>
                </c:pt>
                <c:pt idx="3">
                  <c:v>-1.6666666666666665</c:v>
                </c:pt>
                <c:pt idx="4">
                  <c:v>-2</c:v>
                </c:pt>
                <c:pt idx="5">
                  <c:v>-2.3333333333333335</c:v>
                </c:pt>
                <c:pt idx="6">
                  <c:v>-2.5</c:v>
                </c:pt>
                <c:pt idx="7">
                  <c:v>-2.5</c:v>
                </c:pt>
                <c:pt idx="8">
                  <c:v>-3.1666666666666665</c:v>
                </c:pt>
                <c:pt idx="9">
                  <c:v>-3.6666666666666665</c:v>
                </c:pt>
                <c:pt idx="10">
                  <c:v>-3.333333333333333</c:v>
                </c:pt>
                <c:pt idx="11">
                  <c:v>-3.6666666666666665</c:v>
                </c:pt>
                <c:pt idx="12">
                  <c:v>-3.6666666666666665</c:v>
                </c:pt>
                <c:pt idx="13">
                  <c:v>-4.333333333333333</c:v>
                </c:pt>
                <c:pt idx="14">
                  <c:v>-3.833333333333333</c:v>
                </c:pt>
                <c:pt idx="15">
                  <c:v>-3.9999999999999996</c:v>
                </c:pt>
                <c:pt idx="16">
                  <c:v>-4.5</c:v>
                </c:pt>
                <c:pt idx="17">
                  <c:v>-5.1666666666666661</c:v>
                </c:pt>
                <c:pt idx="18">
                  <c:v>-5.1666666666666661</c:v>
                </c:pt>
                <c:pt idx="19">
                  <c:v>-5</c:v>
                </c:pt>
                <c:pt idx="20">
                  <c:v>-4.8333333333333339</c:v>
                </c:pt>
                <c:pt idx="21">
                  <c:v>-5.3333333333333339</c:v>
                </c:pt>
                <c:pt idx="22">
                  <c:v>-5.6666666666666679</c:v>
                </c:pt>
                <c:pt idx="23">
                  <c:v>-6.0000000000000018</c:v>
                </c:pt>
                <c:pt idx="24">
                  <c:v>-6.5000000000000018</c:v>
                </c:pt>
                <c:pt idx="25">
                  <c:v>-6.1666666666666679</c:v>
                </c:pt>
                <c:pt idx="26">
                  <c:v>-6.1666666666666679</c:v>
                </c:pt>
                <c:pt idx="27">
                  <c:v>-6.5000000000000018</c:v>
                </c:pt>
                <c:pt idx="28">
                  <c:v>-6.6666666666666679</c:v>
                </c:pt>
                <c:pt idx="29">
                  <c:v>-6.8333333333333339</c:v>
                </c:pt>
                <c:pt idx="30">
                  <c:v>-7.1666666666666679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30272"/>
        <c:axId val="277844736"/>
      </c:lineChart>
      <c:catAx>
        <c:axId val="277830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844736"/>
        <c:crosses val="autoZero"/>
        <c:auto val="1"/>
        <c:lblAlgn val="ctr"/>
        <c:lblOffset val="0"/>
        <c:tickLblSkip val="15"/>
        <c:tickMarkSkip val="15"/>
        <c:noMultiLvlLbl val="0"/>
      </c:catAx>
      <c:valAx>
        <c:axId val="277844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78302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47072"/>
        <c:axId val="248948992"/>
      </c:barChart>
      <c:catAx>
        <c:axId val="24894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8948992"/>
        <c:crosses val="autoZero"/>
        <c:auto val="1"/>
        <c:lblAlgn val="ctr"/>
        <c:lblOffset val="0"/>
        <c:noMultiLvlLbl val="0"/>
      </c:catAx>
      <c:valAx>
        <c:axId val="248948992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8947072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15"/>
                <c:pt idx="0">
                  <c:v>-1</c:v>
                </c:pt>
                <c:pt idx="1">
                  <c:v>-2</c:v>
                </c:pt>
                <c:pt idx="2">
                  <c:v>-1</c:v>
                </c:pt>
                <c:pt idx="3">
                  <c:v>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-2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48994816"/>
        <c:axId val="249008896"/>
      </c:barChart>
      <c:catAx>
        <c:axId val="248994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9008896"/>
        <c:crosses val="autoZero"/>
        <c:auto val="1"/>
        <c:lblAlgn val="ctr"/>
        <c:lblOffset val="100"/>
        <c:tickLblSkip val="1"/>
        <c:noMultiLvlLbl val="0"/>
      </c:catAx>
      <c:valAx>
        <c:axId val="2490088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489948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'Player-Statistic'!$C$24:$AC$24</c:f>
              <c:numCache>
                <c:formatCode>#,#00</c:formatCode>
                <c:ptCount val="15"/>
                <c:pt idx="0">
                  <c:v>8.3333333333333481E-2</c:v>
                </c:pt>
                <c:pt idx="1">
                  <c:v>-0.33333333333333348</c:v>
                </c:pt>
                <c:pt idx="2">
                  <c:v>-0.33333333333333348</c:v>
                </c:pt>
                <c:pt idx="3">
                  <c:v>-0.91666666666666652</c:v>
                </c:pt>
                <c:pt idx="4">
                  <c:v>8.3333333333333481E-2</c:v>
                </c:pt>
                <c:pt idx="5">
                  <c:v>0.33333333333333348</c:v>
                </c:pt>
                <c:pt idx="6">
                  <c:v>0.16666666666666652</c:v>
                </c:pt>
                <c:pt idx="7">
                  <c:v>0</c:v>
                </c:pt>
                <c:pt idx="8">
                  <c:v>-0.5</c:v>
                </c:pt>
                <c:pt idx="9">
                  <c:v>0.16666666666666652</c:v>
                </c:pt>
                <c:pt idx="10">
                  <c:v>0.16666666666666652</c:v>
                </c:pt>
                <c:pt idx="11">
                  <c:v>-0.33333333333333348</c:v>
                </c:pt>
                <c:pt idx="12">
                  <c:v>0.41666666666666652</c:v>
                </c:pt>
                <c:pt idx="13">
                  <c:v>-1.1666666666666665</c:v>
                </c:pt>
                <c:pt idx="1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29376"/>
        <c:axId val="249031296"/>
      </c:barChart>
      <c:catAx>
        <c:axId val="24902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9031296"/>
        <c:crosses val="autoZero"/>
        <c:auto val="1"/>
        <c:lblAlgn val="ctr"/>
        <c:lblOffset val="0"/>
        <c:noMultiLvlLbl val="0"/>
      </c:catAx>
      <c:valAx>
        <c:axId val="24903129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4902937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'Player-Statistic'!$C$25:$AC$25</c:f>
              <c:numCache>
                <c:formatCode>#,#00</c:formatCode>
                <c:ptCount val="15"/>
                <c:pt idx="0">
                  <c:v>-0.5</c:v>
                </c:pt>
                <c:pt idx="1">
                  <c:v>-1</c:v>
                </c:pt>
                <c:pt idx="2">
                  <c:v>-0.5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-0.5</c:v>
                </c:pt>
                <c:pt idx="8">
                  <c:v>-1</c:v>
                </c:pt>
                <c:pt idx="9">
                  <c:v>0.5</c:v>
                </c:pt>
                <c:pt idx="10">
                  <c:v>0</c:v>
                </c:pt>
                <c:pt idx="11">
                  <c:v>-0.5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76352"/>
        <c:axId val="249078528"/>
      </c:barChart>
      <c:catAx>
        <c:axId val="24907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9078528"/>
        <c:crosses val="autoZero"/>
        <c:auto val="1"/>
        <c:lblAlgn val="ctr"/>
        <c:lblOffset val="0"/>
        <c:noMultiLvlLbl val="0"/>
      </c:catAx>
      <c:valAx>
        <c:axId val="24907852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490763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-3</c:v>
                </c:pt>
                <c:pt idx="11">
                  <c:v>-3</c:v>
                </c:pt>
                <c:pt idx="12">
                  <c:v>-4</c:v>
                </c:pt>
                <c:pt idx="13">
                  <c:v>-4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-7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-9</c:v>
                </c:pt>
                <c:pt idx="24">
                  <c:v>-10</c:v>
                </c:pt>
                <c:pt idx="25">
                  <c:v>-10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-11</c:v>
                </c:pt>
                <c:pt idx="30">
                  <c:v>-11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22464"/>
        <c:axId val="248632832"/>
      </c:lineChart>
      <c:catAx>
        <c:axId val="248622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8632832"/>
        <c:crosses val="autoZero"/>
        <c:auto val="1"/>
        <c:lblAlgn val="ctr"/>
        <c:lblOffset val="0"/>
        <c:tickLblSkip val="15"/>
        <c:tickMarkSkip val="15"/>
        <c:noMultiLvlLbl val="0"/>
      </c:catAx>
      <c:valAx>
        <c:axId val="248632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62246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56096"/>
        <c:axId val="250358016"/>
      </c:barChart>
      <c:catAx>
        <c:axId val="2503560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0358016"/>
        <c:crosses val="autoZero"/>
        <c:auto val="1"/>
        <c:lblAlgn val="ctr"/>
        <c:lblOffset val="0"/>
        <c:tickMarkSkip val="1"/>
        <c:noMultiLvlLbl val="0"/>
      </c:catAx>
      <c:valAx>
        <c:axId val="2503580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03560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22400"/>
        <c:axId val="250424320"/>
      </c:barChart>
      <c:catAx>
        <c:axId val="2504224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0424320"/>
        <c:crosses val="autoZero"/>
        <c:auto val="1"/>
        <c:lblAlgn val="ctr"/>
        <c:lblOffset val="0"/>
        <c:tickMarkSkip val="1"/>
        <c:noMultiLvlLbl val="0"/>
      </c:catAx>
      <c:valAx>
        <c:axId val="25042432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04224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55936"/>
        <c:axId val="250462208"/>
      </c:barChart>
      <c:catAx>
        <c:axId val="2504559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0462208"/>
        <c:crosses val="autoZero"/>
        <c:auto val="1"/>
        <c:lblAlgn val="ctr"/>
        <c:lblOffset val="0"/>
        <c:tickMarkSkip val="1"/>
        <c:noMultiLvlLbl val="0"/>
      </c:catAx>
      <c:valAx>
        <c:axId val="2504622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04559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79584"/>
        <c:axId val="250589952"/>
      </c:barChart>
      <c:catAx>
        <c:axId val="2505795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0589952"/>
        <c:crosses val="autoZero"/>
        <c:auto val="1"/>
        <c:lblAlgn val="ctr"/>
        <c:lblOffset val="0"/>
        <c:tickMarkSkip val="1"/>
        <c:noMultiLvlLbl val="0"/>
      </c:catAx>
      <c:valAx>
        <c:axId val="25058995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05795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96384"/>
        <c:axId val="250898304"/>
      </c:barChart>
      <c:catAx>
        <c:axId val="250896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0898304"/>
        <c:crosses val="autoZero"/>
        <c:auto val="1"/>
        <c:lblAlgn val="ctr"/>
        <c:lblOffset val="0"/>
        <c:tickMarkSkip val="1"/>
        <c:noMultiLvlLbl val="0"/>
      </c:catAx>
      <c:valAx>
        <c:axId val="2508983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08963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Player'!$C$22:$AC$22</c:f>
              <c:numCache>
                <c:formatCode>#,#00</c:formatCode>
                <c:ptCount val="15"/>
                <c:pt idx="0">
                  <c:v>-0.5</c:v>
                </c:pt>
                <c:pt idx="1">
                  <c:v>-0.5</c:v>
                </c:pt>
                <c:pt idx="2" formatCode="General">
                  <c:v>0</c:v>
                </c:pt>
                <c:pt idx="3" formatCode="General">
                  <c:v>-1.5</c:v>
                </c:pt>
                <c:pt idx="4" formatCode="General">
                  <c:v>-0.5</c:v>
                </c:pt>
                <c:pt idx="5" formatCode="General">
                  <c:v>0</c:v>
                </c:pt>
                <c:pt idx="6" formatCode="General">
                  <c:v>-0.5</c:v>
                </c:pt>
                <c:pt idx="7" formatCode="General">
                  <c:v>-0.5</c:v>
                </c:pt>
                <c:pt idx="8" formatCode="General">
                  <c:v>-1</c:v>
                </c:pt>
                <c:pt idx="9" formatCode="General">
                  <c:v>-1</c:v>
                </c:pt>
                <c:pt idx="10" formatCode="General">
                  <c:v>0</c:v>
                </c:pt>
                <c:pt idx="11" formatCode="General">
                  <c:v>-2</c:v>
                </c:pt>
                <c:pt idx="12" formatCode="General">
                  <c:v>-0.5</c:v>
                </c:pt>
                <c:pt idx="13" formatCode="General">
                  <c:v>-1</c:v>
                </c:pt>
                <c:pt idx="14" formatCode="General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611968"/>
        <c:axId val="250614144"/>
      </c:barChart>
      <c:catAx>
        <c:axId val="25061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50614144"/>
        <c:crosses val="autoZero"/>
        <c:auto val="1"/>
        <c:lblAlgn val="ctr"/>
        <c:lblOffset val="0"/>
        <c:noMultiLvlLbl val="0"/>
      </c:catAx>
      <c:valAx>
        <c:axId val="250614144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61196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28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638175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29</xdr:col>
      <xdr:colOff>0</xdr:colOff>
      <xdr:row>9</xdr:row>
      <xdr:rowOff>171452</xdr:rowOff>
    </xdr:from>
    <xdr:to>
      <xdr:col>31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704850</xdr:colOff>
      <xdr:row>9</xdr:row>
      <xdr:rowOff>171450</xdr:rowOff>
    </xdr:from>
    <xdr:to>
      <xdr:col>32</xdr:col>
      <xdr:colOff>638175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57717</xdr:colOff>
      <xdr:row>0</xdr:row>
      <xdr:rowOff>19050</xdr:rowOff>
    </xdr:from>
    <xdr:to>
      <xdr:col>20</xdr:col>
      <xdr:colOff>1439496</xdr:colOff>
      <xdr:row>14</xdr:row>
      <xdr:rowOff>180300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45"/>
        <a:stretch/>
      </xdr:blipFill>
      <xdr:spPr>
        <a:xfrm>
          <a:off x="7068117" y="19050"/>
          <a:ext cx="4791729" cy="34569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390524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30</xdr:col>
      <xdr:colOff>152400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704851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704851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38</xdr:col>
      <xdr:colOff>104775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38</xdr:col>
      <xdr:colOff>104775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38</xdr:col>
      <xdr:colOff>104775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38</xdr:col>
      <xdr:colOff>104775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38</xdr:col>
      <xdr:colOff>104775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38</xdr:col>
      <xdr:colOff>104775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Johannes Hielfer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222</v>
      </c>
    </row>
    <row r="2" spans="1:27" ht="3" customHeight="1" thickBot="1" x14ac:dyDescent="0.3">
      <c r="AA2" s="247" t="s">
        <v>171</v>
      </c>
    </row>
    <row r="3" spans="1:27" ht="27.75" customHeight="1" thickBot="1" x14ac:dyDescent="0.3">
      <c r="A3" s="378" t="str">
        <f>Parameter!B28 &amp; "   "&amp;Parameter!B29</f>
        <v>Iron City Ice Crush 2015   (Eisenstadt / 14.02.2015)</v>
      </c>
      <c r="B3" s="379"/>
      <c r="C3" s="379"/>
      <c r="D3" s="379"/>
      <c r="E3" s="379"/>
      <c r="F3" s="379"/>
      <c r="G3" s="379"/>
      <c r="H3" s="379"/>
      <c r="I3" s="379"/>
      <c r="J3" s="379"/>
      <c r="K3" s="380"/>
      <c r="AA3" s="247" t="s">
        <v>173</v>
      </c>
    </row>
    <row r="4" spans="1:27" x14ac:dyDescent="0.25">
      <c r="A4" s="247" t="s">
        <v>223</v>
      </c>
      <c r="B4" s="247" t="s">
        <v>697</v>
      </c>
      <c r="AA4" s="247" t="s">
        <v>174</v>
      </c>
    </row>
    <row r="5" spans="1:27" x14ac:dyDescent="0.25">
      <c r="B5" s="377" t="s">
        <v>31</v>
      </c>
    </row>
    <row r="6" spans="1:27" ht="23.25" x14ac:dyDescent="0.35">
      <c r="A6" s="246" t="s">
        <v>170</v>
      </c>
    </row>
    <row r="7" spans="1:27" ht="15" customHeight="1" thickBot="1" x14ac:dyDescent="0.3">
      <c r="A7" s="247" t="s">
        <v>234</v>
      </c>
      <c r="AA7" s="247" t="s">
        <v>171</v>
      </c>
    </row>
    <row r="8" spans="1:27" ht="15" customHeight="1" thickBot="1" x14ac:dyDescent="0.3">
      <c r="A8" s="247" t="s">
        <v>172</v>
      </c>
      <c r="D8" s="248"/>
      <c r="AA8" s="247" t="s">
        <v>173</v>
      </c>
    </row>
    <row r="9" spans="1:27" x14ac:dyDescent="0.25">
      <c r="A9" s="247" t="s">
        <v>188</v>
      </c>
      <c r="AA9" s="247" t="s">
        <v>174</v>
      </c>
    </row>
    <row r="11" spans="1:27" ht="23.25" x14ac:dyDescent="0.35">
      <c r="A11" s="246" t="s">
        <v>175</v>
      </c>
    </row>
    <row r="12" spans="1:27" x14ac:dyDescent="0.25">
      <c r="A12" s="247" t="s">
        <v>197</v>
      </c>
    </row>
    <row r="13" spans="1:27" x14ac:dyDescent="0.25">
      <c r="A13" s="247" t="s">
        <v>224</v>
      </c>
      <c r="J13" s="249" t="s">
        <v>187</v>
      </c>
    </row>
    <row r="14" spans="1:27" ht="9.75" customHeight="1" x14ac:dyDescent="0.25"/>
    <row r="15" spans="1:27" ht="46.5" x14ac:dyDescent="0.7">
      <c r="A15" s="381" t="s">
        <v>176</v>
      </c>
      <c r="B15" s="381"/>
      <c r="C15" s="381"/>
      <c r="D15" s="381"/>
      <c r="E15" s="281" t="s">
        <v>177</v>
      </c>
      <c r="I15" s="384" t="s">
        <v>414</v>
      </c>
      <c r="J15" s="384"/>
      <c r="K15" s="384"/>
      <c r="L15" s="384"/>
      <c r="M15" s="384"/>
      <c r="N15" s="384"/>
      <c r="O15" s="384"/>
      <c r="P15" s="384"/>
    </row>
    <row r="16" spans="1:27" x14ac:dyDescent="0.25">
      <c r="A16" s="284" t="s">
        <v>178</v>
      </c>
      <c r="B16" s="284"/>
      <c r="C16" s="284"/>
      <c r="D16" s="284"/>
      <c r="E16" s="284"/>
      <c r="I16" s="385" t="str">
        <f>B4</f>
        <v>die Penalties wurden in der jeweiligen Runde bei Hole 14 hinzugefügt (je 2 bei R1/R. Furka, M. Feller, W. Naetar, P. Schickbauer, R2/F. Zavarsky, R. Lichtenwörther)</v>
      </c>
      <c r="J16" s="385"/>
      <c r="K16" s="385"/>
      <c r="L16" s="385"/>
      <c r="M16" s="385"/>
      <c r="N16" s="385"/>
      <c r="O16" s="385"/>
      <c r="P16" s="385"/>
    </row>
    <row r="17" spans="1:16" x14ac:dyDescent="0.25">
      <c r="A17" s="247" t="s">
        <v>179</v>
      </c>
      <c r="B17" s="282" t="s">
        <v>180</v>
      </c>
      <c r="I17" s="385"/>
      <c r="J17" s="385"/>
      <c r="K17" s="385"/>
      <c r="L17" s="385"/>
      <c r="M17" s="385"/>
      <c r="N17" s="385"/>
      <c r="O17" s="385"/>
      <c r="P17" s="385"/>
    </row>
    <row r="18" spans="1:16" x14ac:dyDescent="0.25">
      <c r="A18" s="247" t="s">
        <v>181</v>
      </c>
      <c r="B18" s="282" t="s">
        <v>15</v>
      </c>
      <c r="I18" s="385" t="str">
        <f>B5</f>
        <v/>
      </c>
      <c r="J18" s="385"/>
      <c r="K18" s="385"/>
      <c r="L18" s="385"/>
      <c r="M18" s="385"/>
      <c r="N18" s="385"/>
      <c r="O18" s="385"/>
      <c r="P18" s="385"/>
    </row>
    <row r="19" spans="1:16" x14ac:dyDescent="0.25">
      <c r="A19" s="247" t="s">
        <v>182</v>
      </c>
      <c r="B19" s="282" t="s">
        <v>17</v>
      </c>
      <c r="I19" s="385"/>
      <c r="J19" s="385"/>
      <c r="K19" s="385"/>
      <c r="L19" s="385"/>
      <c r="M19" s="385"/>
      <c r="N19" s="385"/>
      <c r="O19" s="385"/>
      <c r="P19" s="385"/>
    </row>
    <row r="20" spans="1:16" ht="9" customHeight="1" x14ac:dyDescent="0.25">
      <c r="I20" s="341"/>
      <c r="J20" s="341"/>
      <c r="K20" s="341"/>
      <c r="L20" s="341"/>
      <c r="M20" s="341"/>
      <c r="N20" s="341"/>
      <c r="O20" s="341"/>
      <c r="P20" s="341"/>
    </row>
    <row r="21" spans="1:16" x14ac:dyDescent="0.25">
      <c r="A21" s="382" t="s">
        <v>183</v>
      </c>
      <c r="B21" s="382"/>
      <c r="C21" s="382"/>
      <c r="D21" s="382"/>
      <c r="E21" s="382"/>
    </row>
    <row r="25" spans="1:16" ht="12.75" customHeight="1" x14ac:dyDescent="0.25"/>
    <row r="26" spans="1:16" ht="12.75" customHeight="1" x14ac:dyDescent="0.25">
      <c r="A26" s="383" t="s">
        <v>184</v>
      </c>
      <c r="B26" s="383"/>
      <c r="C26" s="383"/>
      <c r="D26" s="383"/>
    </row>
    <row r="27" spans="1:16" ht="9" customHeight="1" x14ac:dyDescent="0.25"/>
    <row r="28" spans="1:16" x14ac:dyDescent="0.25">
      <c r="A28" s="247" t="s">
        <v>198</v>
      </c>
    </row>
    <row r="29" spans="1:16" x14ac:dyDescent="0.25">
      <c r="A29" s="247" t="s">
        <v>185</v>
      </c>
      <c r="F29" s="283" t="s">
        <v>186</v>
      </c>
      <c r="G29" s="283"/>
      <c r="H29" s="283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1" customWidth="1"/>
    <col min="3" max="3" width="51.42578125" style="302" customWidth="1"/>
    <col min="4" max="4" width="82.85546875" style="302" customWidth="1"/>
    <col min="5" max="5" width="32.5703125" style="302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0"/>
      <c r="D1" s="300"/>
      <c r="E1" s="300"/>
    </row>
    <row r="2" spans="1:6" s="32" customFormat="1" ht="16.5" thickTop="1" thickBot="1" x14ac:dyDescent="0.3">
      <c r="A2" s="32" t="s">
        <v>309</v>
      </c>
      <c r="B2" s="301" t="s">
        <v>394</v>
      </c>
      <c r="C2" s="301" t="s">
        <v>310</v>
      </c>
      <c r="D2" s="301" t="s">
        <v>257</v>
      </c>
      <c r="E2" s="301" t="s">
        <v>253</v>
      </c>
      <c r="F2" s="202"/>
    </row>
    <row r="3" spans="1:6" ht="15.75" thickTop="1" x14ac:dyDescent="0.25">
      <c r="A3" s="2" t="s">
        <v>259</v>
      </c>
      <c r="B3" s="331" t="s">
        <v>395</v>
      </c>
      <c r="C3" s="302" t="s">
        <v>313</v>
      </c>
      <c r="D3" s="302" t="s">
        <v>698</v>
      </c>
      <c r="E3" s="302" t="s">
        <v>699</v>
      </c>
    </row>
    <row r="4" spans="1:6" x14ac:dyDescent="0.25">
      <c r="A4" s="2" t="s">
        <v>259</v>
      </c>
      <c r="C4" s="302" t="s">
        <v>299</v>
      </c>
      <c r="D4" s="302" t="s">
        <v>700</v>
      </c>
    </row>
    <row r="5" spans="1:6" x14ac:dyDescent="0.25">
      <c r="A5" s="2" t="s">
        <v>259</v>
      </c>
      <c r="C5" s="302" t="s">
        <v>300</v>
      </c>
      <c r="D5" s="302" t="s">
        <v>701</v>
      </c>
      <c r="E5" s="302" t="s">
        <v>702</v>
      </c>
    </row>
    <row r="6" spans="1:6" x14ac:dyDescent="0.25">
      <c r="A6" s="2" t="s">
        <v>259</v>
      </c>
      <c r="C6" s="302" t="s">
        <v>384</v>
      </c>
      <c r="D6" s="302" t="s">
        <v>703</v>
      </c>
    </row>
    <row r="7" spans="1:6" x14ac:dyDescent="0.25">
      <c r="A7" s="2" t="s">
        <v>259</v>
      </c>
      <c r="C7" s="302" t="s">
        <v>231</v>
      </c>
      <c r="D7" s="302" t="s">
        <v>704</v>
      </c>
      <c r="E7" s="302" t="s">
        <v>705</v>
      </c>
    </row>
    <row r="8" spans="1:6" x14ac:dyDescent="0.25">
      <c r="A8" s="2" t="s">
        <v>259</v>
      </c>
      <c r="C8" s="302" t="s">
        <v>231</v>
      </c>
      <c r="D8" s="302" t="s">
        <v>706</v>
      </c>
      <c r="E8" s="302" t="s">
        <v>699</v>
      </c>
    </row>
    <row r="9" spans="1:6" x14ac:dyDescent="0.25">
      <c r="A9" s="2" t="s">
        <v>259</v>
      </c>
      <c r="C9" s="302" t="s">
        <v>386</v>
      </c>
      <c r="D9" s="302" t="s">
        <v>707</v>
      </c>
    </row>
    <row r="10" spans="1:6" x14ac:dyDescent="0.25">
      <c r="A10" s="2" t="s">
        <v>259</v>
      </c>
      <c r="C10" s="302" t="s">
        <v>388</v>
      </c>
      <c r="D10" s="302" t="s">
        <v>708</v>
      </c>
    </row>
    <row r="11" spans="1:6" x14ac:dyDescent="0.25">
      <c r="A11" s="2" t="s">
        <v>259</v>
      </c>
      <c r="C11" s="302" t="s">
        <v>391</v>
      </c>
      <c r="D11" s="302" t="s">
        <v>709</v>
      </c>
    </row>
    <row r="12" spans="1:6" x14ac:dyDescent="0.25">
      <c r="A12" s="2" t="s">
        <v>259</v>
      </c>
      <c r="C12" s="302" t="s">
        <v>391</v>
      </c>
      <c r="D12" s="302" t="s">
        <v>710</v>
      </c>
    </row>
    <row r="13" spans="1:6" x14ac:dyDescent="0.25">
      <c r="A13" s="2" t="s">
        <v>1</v>
      </c>
      <c r="B13" s="331" t="s">
        <v>102</v>
      </c>
      <c r="C13" s="302" t="s">
        <v>315</v>
      </c>
      <c r="D13" s="302" t="s">
        <v>698</v>
      </c>
      <c r="E13" s="302" t="s">
        <v>699</v>
      </c>
    </row>
    <row r="14" spans="1:6" x14ac:dyDescent="0.25">
      <c r="A14" s="2" t="s">
        <v>1</v>
      </c>
      <c r="C14" s="302" t="s">
        <v>711</v>
      </c>
      <c r="D14" s="302" t="s">
        <v>712</v>
      </c>
      <c r="E14" s="302" t="s">
        <v>713</v>
      </c>
    </row>
    <row r="15" spans="1:6" x14ac:dyDescent="0.25">
      <c r="A15" s="2" t="s">
        <v>1</v>
      </c>
      <c r="C15" s="302" t="s">
        <v>714</v>
      </c>
      <c r="D15" s="302" t="s">
        <v>715</v>
      </c>
      <c r="E15" s="302" t="s">
        <v>716</v>
      </c>
    </row>
    <row r="16" spans="1:6" x14ac:dyDescent="0.25">
      <c r="A16" s="2" t="s">
        <v>1</v>
      </c>
      <c r="C16" s="302" t="s">
        <v>717</v>
      </c>
      <c r="D16" s="302" t="s">
        <v>718</v>
      </c>
      <c r="E16" s="302" t="s">
        <v>719</v>
      </c>
    </row>
    <row r="17" spans="1:5" x14ac:dyDescent="0.25">
      <c r="A17" s="2" t="s">
        <v>1</v>
      </c>
      <c r="C17" s="302" t="s">
        <v>717</v>
      </c>
      <c r="D17" s="302" t="s">
        <v>720</v>
      </c>
      <c r="E17" s="302" t="s">
        <v>721</v>
      </c>
    </row>
    <row r="18" spans="1:5" x14ac:dyDescent="0.25">
      <c r="A18" s="2" t="s">
        <v>1</v>
      </c>
      <c r="C18" s="302" t="s">
        <v>722</v>
      </c>
      <c r="D18" s="302" t="s">
        <v>723</v>
      </c>
      <c r="E18" s="302" t="s">
        <v>724</v>
      </c>
    </row>
    <row r="19" spans="1:5" x14ac:dyDescent="0.25">
      <c r="A19" s="2" t="s">
        <v>1</v>
      </c>
      <c r="C19" s="302" t="s">
        <v>722</v>
      </c>
      <c r="D19" s="302" t="s">
        <v>725</v>
      </c>
      <c r="E19" s="302" t="s">
        <v>726</v>
      </c>
    </row>
    <row r="20" spans="1:5" x14ac:dyDescent="0.25">
      <c r="A20" s="2" t="s">
        <v>1</v>
      </c>
      <c r="C20" s="302" t="s">
        <v>722</v>
      </c>
      <c r="D20" s="302" t="s">
        <v>727</v>
      </c>
      <c r="E20" s="302" t="s">
        <v>726</v>
      </c>
    </row>
    <row r="21" spans="1:5" x14ac:dyDescent="0.25">
      <c r="A21" s="2" t="s">
        <v>1</v>
      </c>
      <c r="C21" s="302" t="s">
        <v>722</v>
      </c>
      <c r="D21" s="302" t="s">
        <v>728</v>
      </c>
      <c r="E21" s="302" t="s">
        <v>726</v>
      </c>
    </row>
    <row r="22" spans="1:5" x14ac:dyDescent="0.25">
      <c r="A22" s="2" t="s">
        <v>16</v>
      </c>
      <c r="B22" s="331" t="s">
        <v>103</v>
      </c>
      <c r="C22" s="302" t="s">
        <v>317</v>
      </c>
      <c r="D22" s="302" t="s">
        <v>729</v>
      </c>
      <c r="E22" s="302" t="s">
        <v>730</v>
      </c>
    </row>
    <row r="23" spans="1:5" x14ac:dyDescent="0.25">
      <c r="A23" s="2" t="s">
        <v>16</v>
      </c>
      <c r="C23" s="302" t="s">
        <v>731</v>
      </c>
      <c r="D23" s="302" t="s">
        <v>732</v>
      </c>
      <c r="E23" s="302" t="s">
        <v>733</v>
      </c>
    </row>
    <row r="24" spans="1:5" x14ac:dyDescent="0.25">
      <c r="A24" s="2" t="s">
        <v>16</v>
      </c>
      <c r="C24" s="302" t="s">
        <v>734</v>
      </c>
      <c r="D24" s="302" t="s">
        <v>735</v>
      </c>
      <c r="E24" s="302" t="s">
        <v>736</v>
      </c>
    </row>
    <row r="25" spans="1:5" x14ac:dyDescent="0.25">
      <c r="A25" s="2" t="s">
        <v>16</v>
      </c>
      <c r="C25" s="302" t="s">
        <v>393</v>
      </c>
      <c r="D25" s="302" t="s">
        <v>737</v>
      </c>
      <c r="E25" s="302" t="s">
        <v>738</v>
      </c>
    </row>
    <row r="26" spans="1:5" x14ac:dyDescent="0.25">
      <c r="A26" s="2" t="s">
        <v>16</v>
      </c>
      <c r="C26" s="302" t="s">
        <v>393</v>
      </c>
      <c r="D26" s="302" t="s">
        <v>739</v>
      </c>
      <c r="E26" s="302" t="s">
        <v>740</v>
      </c>
    </row>
    <row r="27" spans="1:5" x14ac:dyDescent="0.25">
      <c r="A27" s="2" t="s">
        <v>16</v>
      </c>
      <c r="C27" s="302" t="s">
        <v>393</v>
      </c>
      <c r="D27" s="302" t="s">
        <v>741</v>
      </c>
      <c r="E27" s="302" t="s">
        <v>740</v>
      </c>
    </row>
    <row r="28" spans="1:5" x14ac:dyDescent="0.25">
      <c r="A28" s="2" t="s">
        <v>16</v>
      </c>
      <c r="C28" s="302" t="s">
        <v>742</v>
      </c>
      <c r="D28" s="302" t="s">
        <v>718</v>
      </c>
      <c r="E28" s="302" t="s">
        <v>743</v>
      </c>
    </row>
    <row r="29" spans="1:5" x14ac:dyDescent="0.25">
      <c r="A29" s="2" t="s">
        <v>16</v>
      </c>
      <c r="C29" s="302" t="s">
        <v>742</v>
      </c>
      <c r="D29" s="302" t="s">
        <v>744</v>
      </c>
      <c r="E29" s="302" t="s">
        <v>745</v>
      </c>
    </row>
    <row r="30" spans="1:5" x14ac:dyDescent="0.25">
      <c r="A30" s="2" t="s">
        <v>16</v>
      </c>
      <c r="C30" s="302" t="s">
        <v>742</v>
      </c>
      <c r="D30" s="302" t="s">
        <v>746</v>
      </c>
      <c r="E30" s="302" t="s">
        <v>747</v>
      </c>
    </row>
    <row r="31" spans="1:5" x14ac:dyDescent="0.25">
      <c r="A31" s="2" t="s">
        <v>16</v>
      </c>
      <c r="C31" s="302" t="s">
        <v>748</v>
      </c>
      <c r="D31" s="302" t="s">
        <v>749</v>
      </c>
      <c r="E31" s="302" t="s">
        <v>750</v>
      </c>
    </row>
    <row r="32" spans="1:5" x14ac:dyDescent="0.25">
      <c r="A32" s="2" t="s">
        <v>16</v>
      </c>
      <c r="C32" s="302" t="s">
        <v>748</v>
      </c>
      <c r="D32" s="302" t="s">
        <v>751</v>
      </c>
      <c r="E32" s="302" t="s">
        <v>752</v>
      </c>
    </row>
    <row r="33" spans="1:5" x14ac:dyDescent="0.25">
      <c r="A33" s="2" t="s">
        <v>16</v>
      </c>
      <c r="C33" s="302" t="s">
        <v>748</v>
      </c>
      <c r="D33" s="302" t="s">
        <v>753</v>
      </c>
      <c r="E33" s="302" t="s">
        <v>752</v>
      </c>
    </row>
    <row r="34" spans="1:5" x14ac:dyDescent="0.25">
      <c r="A34" s="2" t="e">
        <v>#N/A</v>
      </c>
      <c r="B34" s="331" t="e">
        <v>#N/A</v>
      </c>
      <c r="C34" s="302" t="e">
        <v>#N/A</v>
      </c>
      <c r="D34" s="302" t="e">
        <v>#N/A</v>
      </c>
      <c r="E34" s="302" t="e">
        <v>#N/A</v>
      </c>
    </row>
    <row r="35" spans="1:5" x14ac:dyDescent="0.25">
      <c r="A35" s="2" t="e">
        <v>#N/A</v>
      </c>
      <c r="B35" s="331" t="e">
        <v>#N/A</v>
      </c>
      <c r="C35" s="302" t="e">
        <v>#N/A</v>
      </c>
      <c r="D35" s="302" t="e">
        <v>#N/A</v>
      </c>
      <c r="E35" s="302" t="e">
        <v>#N/A</v>
      </c>
    </row>
    <row r="36" spans="1:5" x14ac:dyDescent="0.25">
      <c r="A36" s="2" t="e">
        <v>#N/A</v>
      </c>
      <c r="B36" s="331" t="e">
        <v>#N/A</v>
      </c>
      <c r="C36" s="302" t="e">
        <v>#N/A</v>
      </c>
      <c r="D36" s="302" t="e">
        <v>#N/A</v>
      </c>
      <c r="E36" s="302" t="e">
        <v>#N/A</v>
      </c>
    </row>
    <row r="37" spans="1:5" x14ac:dyDescent="0.25">
      <c r="A37" s="2" t="e">
        <v>#N/A</v>
      </c>
      <c r="B37" s="331" t="e">
        <v>#N/A</v>
      </c>
      <c r="C37" s="302" t="e">
        <v>#N/A</v>
      </c>
      <c r="D37" s="302" t="e">
        <v>#N/A</v>
      </c>
      <c r="E37" s="302" t="e">
        <v>#N/A</v>
      </c>
    </row>
    <row r="38" spans="1:5" x14ac:dyDescent="0.25">
      <c r="A38" s="2" t="e">
        <v>#N/A</v>
      </c>
      <c r="B38" s="331" t="e">
        <v>#N/A</v>
      </c>
      <c r="C38" s="302" t="e">
        <v>#N/A</v>
      </c>
      <c r="D38" s="302" t="e">
        <v>#N/A</v>
      </c>
      <c r="E38" s="302" t="e">
        <v>#N/A</v>
      </c>
    </row>
    <row r="39" spans="1:5" x14ac:dyDescent="0.25">
      <c r="A39" s="2" t="e">
        <v>#N/A</v>
      </c>
      <c r="B39" s="331" t="e">
        <v>#N/A</v>
      </c>
      <c r="C39" s="302" t="e">
        <v>#N/A</v>
      </c>
      <c r="D39" s="302" t="e">
        <v>#N/A</v>
      </c>
      <c r="E39" s="302" t="e">
        <v>#N/A</v>
      </c>
    </row>
    <row r="40" spans="1:5" x14ac:dyDescent="0.25">
      <c r="A40" s="2" t="e">
        <v>#N/A</v>
      </c>
      <c r="B40" s="331" t="e">
        <v>#N/A</v>
      </c>
      <c r="C40" s="302" t="e">
        <v>#N/A</v>
      </c>
      <c r="D40" s="302" t="e">
        <v>#N/A</v>
      </c>
      <c r="E40" s="302" t="e">
        <v>#N/A</v>
      </c>
    </row>
    <row r="41" spans="1:5" x14ac:dyDescent="0.25">
      <c r="A41" s="2" t="e">
        <v>#N/A</v>
      </c>
      <c r="B41" s="331" t="e">
        <v>#N/A</v>
      </c>
      <c r="C41" s="302" t="e">
        <v>#N/A</v>
      </c>
      <c r="D41" s="302" t="e">
        <v>#N/A</v>
      </c>
      <c r="E41" s="302" t="e">
        <v>#N/A</v>
      </c>
    </row>
    <row r="42" spans="1:5" x14ac:dyDescent="0.25">
      <c r="A42" s="2" t="e">
        <v>#N/A</v>
      </c>
      <c r="B42" s="331" t="e">
        <v>#N/A</v>
      </c>
      <c r="C42" s="302" t="e">
        <v>#N/A</v>
      </c>
      <c r="D42" s="302" t="e">
        <v>#N/A</v>
      </c>
      <c r="E42" s="302" t="e">
        <v>#N/A</v>
      </c>
    </row>
    <row r="43" spans="1:5" x14ac:dyDescent="0.25">
      <c r="A43" s="2" t="e">
        <v>#N/A</v>
      </c>
      <c r="B43" s="331" t="e">
        <v>#N/A</v>
      </c>
      <c r="C43" s="302" t="e">
        <v>#N/A</v>
      </c>
      <c r="D43" s="302" t="e">
        <v>#N/A</v>
      </c>
      <c r="E43" s="302" t="e">
        <v>#N/A</v>
      </c>
    </row>
    <row r="44" spans="1:5" x14ac:dyDescent="0.25">
      <c r="A44" s="2" t="e">
        <v>#N/A</v>
      </c>
      <c r="B44" s="331" t="e">
        <v>#N/A</v>
      </c>
      <c r="C44" s="302" t="e">
        <v>#N/A</v>
      </c>
      <c r="D44" s="302" t="e">
        <v>#N/A</v>
      </c>
      <c r="E44" s="302" t="e">
        <v>#N/A</v>
      </c>
    </row>
    <row r="45" spans="1:5" x14ac:dyDescent="0.25">
      <c r="A45" s="2" t="e">
        <v>#N/A</v>
      </c>
      <c r="B45" s="331" t="e">
        <v>#N/A</v>
      </c>
      <c r="C45" s="302" t="e">
        <v>#N/A</v>
      </c>
      <c r="D45" s="302" t="e">
        <v>#N/A</v>
      </c>
      <c r="E45" s="302" t="e">
        <v>#N/A</v>
      </c>
    </row>
    <row r="46" spans="1:5" x14ac:dyDescent="0.25">
      <c r="A46" s="2" t="e">
        <v>#N/A</v>
      </c>
      <c r="B46" s="331" t="e">
        <v>#N/A</v>
      </c>
      <c r="C46" s="302" t="e">
        <v>#N/A</v>
      </c>
      <c r="D46" s="302" t="e">
        <v>#N/A</v>
      </c>
      <c r="E46" s="302" t="e">
        <v>#N/A</v>
      </c>
    </row>
    <row r="47" spans="1:5" x14ac:dyDescent="0.25">
      <c r="A47" s="2" t="e">
        <v>#N/A</v>
      </c>
      <c r="B47" s="331" t="e">
        <v>#N/A</v>
      </c>
      <c r="C47" s="302" t="e">
        <v>#N/A</v>
      </c>
      <c r="D47" s="302" t="e">
        <v>#N/A</v>
      </c>
      <c r="E47" s="302" t="e">
        <v>#N/A</v>
      </c>
    </row>
    <row r="48" spans="1:5" x14ac:dyDescent="0.25">
      <c r="A48" s="2" t="e">
        <v>#N/A</v>
      </c>
      <c r="B48" s="331" t="e">
        <v>#N/A</v>
      </c>
      <c r="C48" s="302" t="e">
        <v>#N/A</v>
      </c>
      <c r="D48" s="302" t="e">
        <v>#N/A</v>
      </c>
      <c r="E48" s="302" t="e">
        <v>#N/A</v>
      </c>
    </row>
    <row r="49" spans="1:5" x14ac:dyDescent="0.25">
      <c r="A49" s="2" t="e">
        <v>#N/A</v>
      </c>
      <c r="B49" s="331" t="e">
        <v>#N/A</v>
      </c>
      <c r="C49" s="302" t="e">
        <v>#N/A</v>
      </c>
      <c r="D49" s="302" t="e">
        <v>#N/A</v>
      </c>
      <c r="E49" s="302" t="e">
        <v>#N/A</v>
      </c>
    </row>
    <row r="50" spans="1:5" x14ac:dyDescent="0.25">
      <c r="A50" s="2" t="e">
        <v>#N/A</v>
      </c>
      <c r="B50" s="331" t="e">
        <v>#N/A</v>
      </c>
      <c r="C50" s="302" t="e">
        <v>#N/A</v>
      </c>
      <c r="D50" s="302" t="e">
        <v>#N/A</v>
      </c>
      <c r="E50" s="302" t="e">
        <v>#N/A</v>
      </c>
    </row>
    <row r="51" spans="1:5" x14ac:dyDescent="0.25">
      <c r="A51" s="2" t="e">
        <v>#N/A</v>
      </c>
      <c r="B51" s="331" t="e">
        <v>#N/A</v>
      </c>
      <c r="C51" s="302" t="e">
        <v>#N/A</v>
      </c>
      <c r="D51" s="302" t="e">
        <v>#N/A</v>
      </c>
      <c r="E51" s="302" t="e">
        <v>#N/A</v>
      </c>
    </row>
    <row r="52" spans="1:5" x14ac:dyDescent="0.25">
      <c r="A52" s="2" t="e">
        <v>#N/A</v>
      </c>
      <c r="B52" s="331" t="e">
        <v>#N/A</v>
      </c>
      <c r="C52" s="302" t="e">
        <v>#N/A</v>
      </c>
      <c r="D52" s="302" t="e">
        <v>#N/A</v>
      </c>
      <c r="E52" s="302" t="e">
        <v>#N/A</v>
      </c>
    </row>
    <row r="53" spans="1:5" x14ac:dyDescent="0.25">
      <c r="A53" s="2" t="e">
        <v>#N/A</v>
      </c>
      <c r="B53" s="331" t="e">
        <v>#N/A</v>
      </c>
      <c r="C53" s="302" t="e">
        <v>#N/A</v>
      </c>
      <c r="D53" s="302" t="e">
        <v>#N/A</v>
      </c>
      <c r="E53" s="302" t="e">
        <v>#N/A</v>
      </c>
    </row>
    <row r="54" spans="1:5" x14ac:dyDescent="0.25">
      <c r="A54" s="2" t="e">
        <v>#N/A</v>
      </c>
      <c r="B54" s="331" t="e">
        <v>#N/A</v>
      </c>
      <c r="C54" s="302" t="e">
        <v>#N/A</v>
      </c>
      <c r="D54" s="302" t="e">
        <v>#N/A</v>
      </c>
      <c r="E54" s="302" t="e">
        <v>#N/A</v>
      </c>
    </row>
    <row r="55" spans="1:5" x14ac:dyDescent="0.25">
      <c r="A55" s="2" t="e">
        <v>#N/A</v>
      </c>
      <c r="B55" s="331" t="e">
        <v>#N/A</v>
      </c>
      <c r="C55" s="302" t="e">
        <v>#N/A</v>
      </c>
      <c r="D55" s="302" t="e">
        <v>#N/A</v>
      </c>
      <c r="E55" s="302" t="e">
        <v>#N/A</v>
      </c>
    </row>
    <row r="56" spans="1:5" x14ac:dyDescent="0.25">
      <c r="A56" s="2" t="e">
        <v>#N/A</v>
      </c>
      <c r="B56" s="331" t="e">
        <v>#N/A</v>
      </c>
      <c r="C56" s="302" t="e">
        <v>#N/A</v>
      </c>
      <c r="D56" s="302" t="e">
        <v>#N/A</v>
      </c>
      <c r="E56" s="302" t="e">
        <v>#N/A</v>
      </c>
    </row>
    <row r="57" spans="1:5" x14ac:dyDescent="0.25">
      <c r="A57" s="2" t="e">
        <v>#N/A</v>
      </c>
      <c r="B57" s="331" t="e">
        <v>#N/A</v>
      </c>
      <c r="C57" s="302" t="e">
        <v>#N/A</v>
      </c>
      <c r="D57" s="302" t="e">
        <v>#N/A</v>
      </c>
      <c r="E57" s="302" t="e">
        <v>#N/A</v>
      </c>
    </row>
    <row r="58" spans="1:5" x14ac:dyDescent="0.25">
      <c r="A58" s="2" t="e">
        <v>#N/A</v>
      </c>
      <c r="B58" s="331" t="e">
        <v>#N/A</v>
      </c>
      <c r="C58" s="302" t="e">
        <v>#N/A</v>
      </c>
      <c r="D58" s="302" t="e">
        <v>#N/A</v>
      </c>
      <c r="E58" s="302" t="e">
        <v>#N/A</v>
      </c>
    </row>
    <row r="59" spans="1:5" x14ac:dyDescent="0.25">
      <c r="A59" s="2" t="e">
        <v>#N/A</v>
      </c>
      <c r="B59" s="331" t="e">
        <v>#N/A</v>
      </c>
      <c r="C59" s="302" t="e">
        <v>#N/A</v>
      </c>
      <c r="D59" s="302" t="e">
        <v>#N/A</v>
      </c>
      <c r="E59" s="302" t="e">
        <v>#N/A</v>
      </c>
    </row>
    <row r="60" spans="1:5" x14ac:dyDescent="0.25">
      <c r="A60" s="2" t="e">
        <v>#N/A</v>
      </c>
      <c r="B60" s="331" t="e">
        <v>#N/A</v>
      </c>
      <c r="C60" s="302" t="e">
        <v>#N/A</v>
      </c>
      <c r="D60" s="302" t="e">
        <v>#N/A</v>
      </c>
      <c r="E60" s="302" t="e">
        <v>#N/A</v>
      </c>
    </row>
    <row r="61" spans="1:5" x14ac:dyDescent="0.25">
      <c r="A61" s="2" t="e">
        <v>#N/A</v>
      </c>
      <c r="B61" s="331" t="e">
        <v>#N/A</v>
      </c>
      <c r="C61" s="302" t="e">
        <v>#N/A</v>
      </c>
      <c r="D61" s="302" t="e">
        <v>#N/A</v>
      </c>
      <c r="E61" s="302" t="e">
        <v>#N/A</v>
      </c>
    </row>
    <row r="62" spans="1:5" x14ac:dyDescent="0.25">
      <c r="A62" s="2" t="e">
        <v>#N/A</v>
      </c>
      <c r="B62" s="331" t="e">
        <v>#N/A</v>
      </c>
      <c r="C62" s="302" t="e">
        <v>#N/A</v>
      </c>
      <c r="D62" s="302" t="e">
        <v>#N/A</v>
      </c>
      <c r="E62" s="302" t="e">
        <v>#N/A</v>
      </c>
    </row>
    <row r="63" spans="1:5" x14ac:dyDescent="0.25">
      <c r="A63" s="2" t="e">
        <v>#N/A</v>
      </c>
      <c r="B63" s="331" t="e">
        <v>#N/A</v>
      </c>
      <c r="C63" s="302" t="e">
        <v>#N/A</v>
      </c>
      <c r="D63" s="302" t="e">
        <v>#N/A</v>
      </c>
      <c r="E63" s="302" t="e">
        <v>#N/A</v>
      </c>
    </row>
    <row r="64" spans="1:5" x14ac:dyDescent="0.25">
      <c r="A64" s="2" t="e">
        <v>#N/A</v>
      </c>
      <c r="B64" s="331" t="e">
        <v>#N/A</v>
      </c>
      <c r="C64" s="302" t="e">
        <v>#N/A</v>
      </c>
      <c r="D64" s="302" t="e">
        <v>#N/A</v>
      </c>
      <c r="E64" s="302" t="e">
        <v>#N/A</v>
      </c>
    </row>
    <row r="65" spans="1:5" x14ac:dyDescent="0.25">
      <c r="A65" s="2" t="e">
        <v>#N/A</v>
      </c>
      <c r="B65" s="331" t="e">
        <v>#N/A</v>
      </c>
      <c r="C65" s="302" t="e">
        <v>#N/A</v>
      </c>
      <c r="D65" s="302" t="e">
        <v>#N/A</v>
      </c>
      <c r="E65" s="302" t="e">
        <v>#N/A</v>
      </c>
    </row>
    <row r="66" spans="1:5" x14ac:dyDescent="0.25">
      <c r="A66" s="2" t="e">
        <v>#N/A</v>
      </c>
      <c r="B66" s="331" t="e">
        <v>#N/A</v>
      </c>
      <c r="C66" s="302" t="e">
        <v>#N/A</v>
      </c>
      <c r="D66" s="302" t="e">
        <v>#N/A</v>
      </c>
      <c r="E66" s="302" t="e">
        <v>#N/A</v>
      </c>
    </row>
    <row r="67" spans="1:5" x14ac:dyDescent="0.25">
      <c r="A67" s="2" t="e">
        <v>#N/A</v>
      </c>
      <c r="B67" s="331" t="e">
        <v>#N/A</v>
      </c>
      <c r="C67" s="302" t="e">
        <v>#N/A</v>
      </c>
      <c r="D67" s="302" t="e">
        <v>#N/A</v>
      </c>
      <c r="E67" s="302" t="e">
        <v>#N/A</v>
      </c>
    </row>
    <row r="68" spans="1:5" x14ac:dyDescent="0.25">
      <c r="A68" s="2" t="e">
        <v>#N/A</v>
      </c>
      <c r="B68" s="331" t="e">
        <v>#N/A</v>
      </c>
      <c r="C68" s="302" t="e">
        <v>#N/A</v>
      </c>
      <c r="D68" s="302" t="e">
        <v>#N/A</v>
      </c>
      <c r="E68" s="302" t="e">
        <v>#N/A</v>
      </c>
    </row>
    <row r="69" spans="1:5" x14ac:dyDescent="0.25">
      <c r="A69" s="2" t="e">
        <v>#N/A</v>
      </c>
      <c r="B69" s="331" t="e">
        <v>#N/A</v>
      </c>
      <c r="C69" s="302" t="e">
        <v>#N/A</v>
      </c>
      <c r="D69" s="302" t="e">
        <v>#N/A</v>
      </c>
      <c r="E69" s="302" t="e">
        <v>#N/A</v>
      </c>
    </row>
    <row r="70" spans="1:5" x14ac:dyDescent="0.25">
      <c r="A70" s="2" t="e">
        <v>#N/A</v>
      </c>
      <c r="B70" s="331" t="e">
        <v>#N/A</v>
      </c>
      <c r="C70" s="302" t="e">
        <v>#N/A</v>
      </c>
      <c r="D70" s="302" t="e">
        <v>#N/A</v>
      </c>
      <c r="E70" s="302" t="e">
        <v>#N/A</v>
      </c>
    </row>
    <row r="71" spans="1:5" x14ac:dyDescent="0.25">
      <c r="A71" s="2" t="e">
        <v>#N/A</v>
      </c>
      <c r="B71" s="331" t="e">
        <v>#N/A</v>
      </c>
      <c r="C71" s="302" t="e">
        <v>#N/A</v>
      </c>
      <c r="D71" s="302" t="e">
        <v>#N/A</v>
      </c>
      <c r="E71" s="302" t="e">
        <v>#N/A</v>
      </c>
    </row>
    <row r="72" spans="1:5" x14ac:dyDescent="0.25">
      <c r="A72" s="2" t="e">
        <v>#N/A</v>
      </c>
      <c r="B72" s="331" t="e">
        <v>#N/A</v>
      </c>
      <c r="C72" s="302" t="e">
        <v>#N/A</v>
      </c>
      <c r="D72" s="302" t="e">
        <v>#N/A</v>
      </c>
      <c r="E72" s="302" t="e">
        <v>#N/A</v>
      </c>
    </row>
    <row r="73" spans="1:5" x14ac:dyDescent="0.25">
      <c r="A73" s="2" t="e">
        <v>#N/A</v>
      </c>
      <c r="B73" s="331" t="e">
        <v>#N/A</v>
      </c>
      <c r="C73" s="302" t="e">
        <v>#N/A</v>
      </c>
      <c r="D73" s="302" t="e">
        <v>#N/A</v>
      </c>
      <c r="E73" s="302" t="e">
        <v>#N/A</v>
      </c>
    </row>
    <row r="74" spans="1:5" x14ac:dyDescent="0.25">
      <c r="A74" s="2" t="e">
        <v>#N/A</v>
      </c>
      <c r="B74" s="331" t="e">
        <v>#N/A</v>
      </c>
      <c r="C74" s="302" t="e">
        <v>#N/A</v>
      </c>
      <c r="D74" s="302" t="e">
        <v>#N/A</v>
      </c>
      <c r="E74" s="302" t="e">
        <v>#N/A</v>
      </c>
    </row>
    <row r="75" spans="1:5" x14ac:dyDescent="0.25">
      <c r="A75" s="2" t="e">
        <v>#N/A</v>
      </c>
      <c r="B75" s="331" t="e">
        <v>#N/A</v>
      </c>
      <c r="C75" s="302" t="e">
        <v>#N/A</v>
      </c>
      <c r="D75" s="302" t="e">
        <v>#N/A</v>
      </c>
      <c r="E75" s="302" t="e">
        <v>#N/A</v>
      </c>
    </row>
    <row r="76" spans="1:5" x14ac:dyDescent="0.25">
      <c r="A76" s="2" t="e">
        <v>#N/A</v>
      </c>
      <c r="B76" s="331" t="e">
        <v>#N/A</v>
      </c>
      <c r="C76" s="302" t="e">
        <v>#N/A</v>
      </c>
      <c r="D76" s="302" t="e">
        <v>#N/A</v>
      </c>
      <c r="E76" s="302" t="e">
        <v>#N/A</v>
      </c>
    </row>
    <row r="77" spans="1:5" x14ac:dyDescent="0.25">
      <c r="A77" s="2" t="e">
        <v>#N/A</v>
      </c>
      <c r="B77" s="331" t="e">
        <v>#N/A</v>
      </c>
      <c r="C77" s="302" t="e">
        <v>#N/A</v>
      </c>
      <c r="D77" s="302" t="e">
        <v>#N/A</v>
      </c>
      <c r="E77" s="302" t="e">
        <v>#N/A</v>
      </c>
    </row>
    <row r="78" spans="1:5" x14ac:dyDescent="0.25">
      <c r="A78" s="2" t="e">
        <v>#N/A</v>
      </c>
      <c r="B78" s="331" t="e">
        <v>#N/A</v>
      </c>
      <c r="C78" s="302" t="e">
        <v>#N/A</v>
      </c>
      <c r="D78" s="302" t="e">
        <v>#N/A</v>
      </c>
      <c r="E78" s="302" t="e">
        <v>#N/A</v>
      </c>
    </row>
    <row r="79" spans="1:5" x14ac:dyDescent="0.25">
      <c r="A79" s="2" t="e">
        <v>#N/A</v>
      </c>
      <c r="B79" s="331" t="e">
        <v>#N/A</v>
      </c>
      <c r="C79" s="302" t="e">
        <v>#N/A</v>
      </c>
      <c r="D79" s="302" t="e">
        <v>#N/A</v>
      </c>
      <c r="E79" s="302" t="e">
        <v>#N/A</v>
      </c>
    </row>
    <row r="80" spans="1:5" x14ac:dyDescent="0.25">
      <c r="A80" s="2" t="e">
        <v>#N/A</v>
      </c>
      <c r="B80" s="331" t="e">
        <v>#N/A</v>
      </c>
      <c r="C80" s="302" t="e">
        <v>#N/A</v>
      </c>
      <c r="D80" s="302" t="e">
        <v>#N/A</v>
      </c>
      <c r="E80" s="302" t="e">
        <v>#N/A</v>
      </c>
    </row>
    <row r="81" spans="1:5" x14ac:dyDescent="0.25">
      <c r="A81" s="2" t="e">
        <v>#N/A</v>
      </c>
      <c r="B81" s="331" t="e">
        <v>#N/A</v>
      </c>
      <c r="C81" s="302" t="e">
        <v>#N/A</v>
      </c>
      <c r="D81" s="302" t="e">
        <v>#N/A</v>
      </c>
      <c r="E81" s="302" t="e">
        <v>#N/A</v>
      </c>
    </row>
    <row r="82" spans="1:5" x14ac:dyDescent="0.25">
      <c r="A82" s="2" t="e">
        <v>#N/A</v>
      </c>
      <c r="B82" s="331" t="e">
        <v>#N/A</v>
      </c>
      <c r="C82" s="302" t="e">
        <v>#N/A</v>
      </c>
      <c r="D82" s="302" t="e">
        <v>#N/A</v>
      </c>
      <c r="E82" s="302" t="e">
        <v>#N/A</v>
      </c>
    </row>
    <row r="83" spans="1:5" x14ac:dyDescent="0.25">
      <c r="A83" s="2" t="e">
        <v>#N/A</v>
      </c>
      <c r="B83" s="331" t="e">
        <v>#N/A</v>
      </c>
      <c r="C83" s="302" t="e">
        <v>#N/A</v>
      </c>
      <c r="D83" s="302" t="e">
        <v>#N/A</v>
      </c>
      <c r="E83" s="302" t="e">
        <v>#N/A</v>
      </c>
    </row>
    <row r="84" spans="1:5" x14ac:dyDescent="0.25">
      <c r="A84" s="2" t="e">
        <v>#N/A</v>
      </c>
      <c r="B84" s="331" t="e">
        <v>#N/A</v>
      </c>
      <c r="C84" s="302" t="e">
        <v>#N/A</v>
      </c>
      <c r="D84" s="302" t="e">
        <v>#N/A</v>
      </c>
      <c r="E84" s="302" t="e">
        <v>#N/A</v>
      </c>
    </row>
    <row r="85" spans="1:5" x14ac:dyDescent="0.25">
      <c r="A85" s="2" t="e">
        <v>#N/A</v>
      </c>
      <c r="B85" s="331" t="e">
        <v>#N/A</v>
      </c>
      <c r="C85" s="302" t="e">
        <v>#N/A</v>
      </c>
      <c r="D85" s="302" t="e">
        <v>#N/A</v>
      </c>
      <c r="E85" s="302" t="e">
        <v>#N/A</v>
      </c>
    </row>
    <row r="86" spans="1:5" x14ac:dyDescent="0.25">
      <c r="A86" s="2" t="e">
        <v>#N/A</v>
      </c>
      <c r="B86" s="331" t="e">
        <v>#N/A</v>
      </c>
      <c r="C86" s="302" t="e">
        <v>#N/A</v>
      </c>
      <c r="D86" s="302" t="e">
        <v>#N/A</v>
      </c>
      <c r="E86" s="302" t="e">
        <v>#N/A</v>
      </c>
    </row>
    <row r="87" spans="1:5" x14ac:dyDescent="0.25">
      <c r="A87" s="2" t="e">
        <v>#N/A</v>
      </c>
      <c r="B87" s="331" t="e">
        <v>#N/A</v>
      </c>
      <c r="C87" s="302" t="e">
        <v>#N/A</v>
      </c>
      <c r="D87" s="302" t="e">
        <v>#N/A</v>
      </c>
      <c r="E87" s="302" t="e">
        <v>#N/A</v>
      </c>
    </row>
    <row r="88" spans="1:5" x14ac:dyDescent="0.25">
      <c r="A88" s="2" t="e">
        <v>#N/A</v>
      </c>
      <c r="B88" s="331" t="e">
        <v>#N/A</v>
      </c>
      <c r="C88" s="302" t="e">
        <v>#N/A</v>
      </c>
      <c r="D88" s="302" t="e">
        <v>#N/A</v>
      </c>
      <c r="E88" s="302" t="e">
        <v>#N/A</v>
      </c>
    </row>
    <row r="89" spans="1:5" x14ac:dyDescent="0.25">
      <c r="A89" s="2" t="e">
        <v>#N/A</v>
      </c>
      <c r="B89" s="331" t="e">
        <v>#N/A</v>
      </c>
      <c r="C89" s="302" t="e">
        <v>#N/A</v>
      </c>
      <c r="D89" s="302" t="e">
        <v>#N/A</v>
      </c>
      <c r="E89" s="302" t="e">
        <v>#N/A</v>
      </c>
    </row>
    <row r="90" spans="1:5" x14ac:dyDescent="0.25">
      <c r="A90" s="2" t="e">
        <v>#N/A</v>
      </c>
      <c r="B90" s="331" t="e">
        <v>#N/A</v>
      </c>
      <c r="C90" s="302" t="e">
        <v>#N/A</v>
      </c>
      <c r="D90" s="302" t="e">
        <v>#N/A</v>
      </c>
      <c r="E90" s="302" t="e">
        <v>#N/A</v>
      </c>
    </row>
    <row r="91" spans="1:5" x14ac:dyDescent="0.25">
      <c r="A91" s="2" t="e">
        <v>#N/A</v>
      </c>
      <c r="B91" s="331" t="e">
        <v>#N/A</v>
      </c>
      <c r="C91" s="302" t="e">
        <v>#N/A</v>
      </c>
      <c r="D91" s="302" t="e">
        <v>#N/A</v>
      </c>
      <c r="E91" s="302" t="e">
        <v>#N/A</v>
      </c>
    </row>
    <row r="92" spans="1:5" x14ac:dyDescent="0.25">
      <c r="A92" s="2" t="e">
        <v>#N/A</v>
      </c>
      <c r="B92" s="331" t="e">
        <v>#N/A</v>
      </c>
      <c r="C92" s="302" t="e">
        <v>#N/A</v>
      </c>
      <c r="D92" s="302" t="e">
        <v>#N/A</v>
      </c>
      <c r="E92" s="302" t="e">
        <v>#N/A</v>
      </c>
    </row>
    <row r="93" spans="1:5" x14ac:dyDescent="0.25">
      <c r="A93" s="2" t="e">
        <v>#N/A</v>
      </c>
      <c r="B93" s="331" t="e">
        <v>#N/A</v>
      </c>
      <c r="C93" s="302" t="e">
        <v>#N/A</v>
      </c>
      <c r="D93" s="302" t="e">
        <v>#N/A</v>
      </c>
      <c r="E93" s="302" t="e">
        <v>#N/A</v>
      </c>
    </row>
    <row r="94" spans="1:5" x14ac:dyDescent="0.25">
      <c r="A94" s="2" t="e">
        <v>#N/A</v>
      </c>
      <c r="B94" s="331" t="e">
        <v>#N/A</v>
      </c>
      <c r="C94" s="302" t="e">
        <v>#N/A</v>
      </c>
      <c r="D94" s="302" t="e">
        <v>#N/A</v>
      </c>
      <c r="E94" s="302" t="e">
        <v>#N/A</v>
      </c>
    </row>
    <row r="95" spans="1:5" x14ac:dyDescent="0.25">
      <c r="A95" s="2" t="e">
        <v>#N/A</v>
      </c>
      <c r="B95" s="331" t="e">
        <v>#N/A</v>
      </c>
      <c r="C95" s="302" t="e">
        <v>#N/A</v>
      </c>
      <c r="D95" s="302" t="e">
        <v>#N/A</v>
      </c>
      <c r="E95" s="302" t="e">
        <v>#N/A</v>
      </c>
    </row>
    <row r="96" spans="1:5" x14ac:dyDescent="0.25">
      <c r="A96" s="2" t="e">
        <v>#N/A</v>
      </c>
      <c r="B96" s="331" t="e">
        <v>#N/A</v>
      </c>
      <c r="C96" s="302" t="e">
        <v>#N/A</v>
      </c>
      <c r="D96" s="302" t="e">
        <v>#N/A</v>
      </c>
      <c r="E96" s="302" t="e">
        <v>#N/A</v>
      </c>
    </row>
    <row r="97" spans="1:5" x14ac:dyDescent="0.25">
      <c r="A97" s="2" t="e">
        <v>#N/A</v>
      </c>
      <c r="B97" s="331" t="e">
        <v>#N/A</v>
      </c>
      <c r="C97" s="302" t="e">
        <v>#N/A</v>
      </c>
      <c r="D97" s="302" t="e">
        <v>#N/A</v>
      </c>
      <c r="E97" s="302" t="e">
        <v>#N/A</v>
      </c>
    </row>
    <row r="98" spans="1:5" x14ac:dyDescent="0.25">
      <c r="A98" s="2" t="e">
        <v>#N/A</v>
      </c>
      <c r="B98" s="331" t="e">
        <v>#N/A</v>
      </c>
      <c r="C98" s="302" t="e">
        <v>#N/A</v>
      </c>
      <c r="D98" s="302" t="e">
        <v>#N/A</v>
      </c>
      <c r="E98" s="302" t="e">
        <v>#N/A</v>
      </c>
    </row>
    <row r="99" spans="1:5" x14ac:dyDescent="0.25">
      <c r="A99" s="2" t="e">
        <v>#N/A</v>
      </c>
      <c r="B99" s="331" t="e">
        <v>#N/A</v>
      </c>
      <c r="C99" s="302" t="e">
        <v>#N/A</v>
      </c>
      <c r="D99" s="302" t="e">
        <v>#N/A</v>
      </c>
      <c r="E99" s="302" t="e">
        <v>#N/A</v>
      </c>
    </row>
    <row r="100" spans="1:5" x14ac:dyDescent="0.25">
      <c r="A100" s="2" t="e">
        <v>#N/A</v>
      </c>
      <c r="B100" s="331" t="e">
        <v>#N/A</v>
      </c>
      <c r="C100" s="302" t="e">
        <v>#N/A</v>
      </c>
      <c r="D100" s="302" t="e">
        <v>#N/A</v>
      </c>
      <c r="E100" s="302" t="e">
        <v>#N/A</v>
      </c>
    </row>
  </sheetData>
  <sheetProtection password="DF65" sheet="1" objects="1" scenarios="1"/>
  <conditionalFormatting sqref="A3:E100">
    <cfRule type="expression" dxfId="74" priority="1">
      <formula>ISERROR($C3)=TRUE</formula>
    </cfRule>
    <cfRule type="expression" dxfId="73" priority="2">
      <formula>$A3="W"</formula>
    </cfRule>
    <cfRule type="expression" dxfId="72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6" width="5.7109375" customWidth="1"/>
    <col min="17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39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 t="s">
        <v>679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25</v>
      </c>
      <c r="B2" s="117">
        <v>3</v>
      </c>
      <c r="C2" s="118">
        <v>3</v>
      </c>
      <c r="D2" s="118">
        <v>4</v>
      </c>
      <c r="E2" s="118">
        <v>3</v>
      </c>
      <c r="F2" s="118">
        <v>3</v>
      </c>
      <c r="G2" s="118">
        <v>4</v>
      </c>
      <c r="H2" s="118">
        <v>3</v>
      </c>
      <c r="I2" s="118">
        <v>3</v>
      </c>
      <c r="J2" s="118">
        <v>3</v>
      </c>
      <c r="K2" s="118">
        <v>3</v>
      </c>
      <c r="L2" s="118">
        <v>4</v>
      </c>
      <c r="M2" s="118">
        <v>3</v>
      </c>
      <c r="N2" s="118">
        <v>4</v>
      </c>
      <c r="O2" s="118">
        <v>3</v>
      </c>
      <c r="P2" s="118">
        <v>4</v>
      </c>
      <c r="Q2" s="118" t="s">
        <v>56</v>
      </c>
      <c r="R2" s="118" t="s">
        <v>56</v>
      </c>
      <c r="S2" s="118" t="s">
        <v>56</v>
      </c>
      <c r="T2" s="119" t="s">
        <v>56</v>
      </c>
      <c r="U2" s="119" t="s">
        <v>56</v>
      </c>
      <c r="V2" s="119" t="s">
        <v>56</v>
      </c>
      <c r="W2" s="119" t="s">
        <v>56</v>
      </c>
      <c r="X2" s="119" t="s">
        <v>56</v>
      </c>
      <c r="Y2" s="119" t="s">
        <v>56</v>
      </c>
      <c r="Z2" s="119" t="s">
        <v>56</v>
      </c>
      <c r="AA2" s="119" t="s">
        <v>56</v>
      </c>
      <c r="AB2" s="342" t="s">
        <v>56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75</v>
      </c>
      <c r="B3" s="127">
        <v>2.4</v>
      </c>
      <c r="C3" s="128">
        <v>2.2999999999999998</v>
      </c>
      <c r="D3" s="128">
        <v>3.8</v>
      </c>
      <c r="E3" s="128">
        <v>2.9</v>
      </c>
      <c r="F3" s="128">
        <v>2.9</v>
      </c>
      <c r="G3" s="128">
        <v>3.7</v>
      </c>
      <c r="H3" s="128">
        <v>2.8</v>
      </c>
      <c r="I3" s="128">
        <v>2.5</v>
      </c>
      <c r="J3" s="128">
        <v>2.5</v>
      </c>
      <c r="K3" s="128">
        <v>3.3</v>
      </c>
      <c r="L3" s="128">
        <v>3.8</v>
      </c>
      <c r="M3" s="128">
        <v>2.8</v>
      </c>
      <c r="N3" s="128">
        <v>3.6</v>
      </c>
      <c r="O3" s="128">
        <v>3.2</v>
      </c>
      <c r="P3" s="128">
        <v>3.8</v>
      </c>
      <c r="Q3" s="128" t="s">
        <v>56</v>
      </c>
      <c r="R3" s="128" t="s">
        <v>56</v>
      </c>
      <c r="S3" s="128" t="s">
        <v>56</v>
      </c>
      <c r="T3" s="128" t="s">
        <v>56</v>
      </c>
      <c r="U3" s="128" t="s">
        <v>56</v>
      </c>
      <c r="V3" s="128" t="s">
        <v>56</v>
      </c>
      <c r="W3" s="128" t="s">
        <v>56</v>
      </c>
      <c r="X3" s="128" t="s">
        <v>56</v>
      </c>
      <c r="Y3" s="128" t="s">
        <v>56</v>
      </c>
      <c r="Z3" s="128" t="s">
        <v>56</v>
      </c>
      <c r="AA3" s="128" t="s">
        <v>56</v>
      </c>
      <c r="AB3" s="343" t="s">
        <v>56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78</v>
      </c>
      <c r="B4" s="130">
        <v>3.4</v>
      </c>
      <c r="C4" s="131">
        <v>2.6</v>
      </c>
      <c r="D4" s="131">
        <v>4.8</v>
      </c>
      <c r="E4" s="131">
        <v>3.5</v>
      </c>
      <c r="F4" s="131">
        <v>3.3</v>
      </c>
      <c r="G4" s="131">
        <v>4.8</v>
      </c>
      <c r="H4" s="131">
        <v>3.8</v>
      </c>
      <c r="I4" s="131">
        <v>3.3</v>
      </c>
      <c r="J4" s="131">
        <v>3.3</v>
      </c>
      <c r="K4" s="131">
        <v>4.4000000000000004</v>
      </c>
      <c r="L4" s="131">
        <v>5.0999999999999996</v>
      </c>
      <c r="M4" s="131">
        <v>3.8</v>
      </c>
      <c r="N4" s="131">
        <v>4.9000000000000004</v>
      </c>
      <c r="O4" s="131">
        <v>3.2</v>
      </c>
      <c r="P4" s="131">
        <v>5.5</v>
      </c>
      <c r="Q4" s="131" t="s">
        <v>56</v>
      </c>
      <c r="R4" s="131" t="s">
        <v>56</v>
      </c>
      <c r="S4" s="131" t="s">
        <v>56</v>
      </c>
      <c r="T4" s="131" t="s">
        <v>56</v>
      </c>
      <c r="U4" s="131" t="s">
        <v>56</v>
      </c>
      <c r="V4" s="131" t="s">
        <v>56</v>
      </c>
      <c r="W4" s="131" t="s">
        <v>56</v>
      </c>
      <c r="X4" s="131" t="s">
        <v>56</v>
      </c>
      <c r="Y4" s="131" t="s">
        <v>56</v>
      </c>
      <c r="Z4" s="131" t="s">
        <v>56</v>
      </c>
      <c r="AA4" s="131" t="s">
        <v>56</v>
      </c>
      <c r="AB4" s="344" t="s">
        <v>56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158</v>
      </c>
      <c r="B5" s="219">
        <v>-0.60000000000000009</v>
      </c>
      <c r="C5" s="220">
        <v>-0.70000000000000018</v>
      </c>
      <c r="D5" s="219">
        <v>-0.20000000000000018</v>
      </c>
      <c r="E5" s="219">
        <v>-0.10000000000000009</v>
      </c>
      <c r="F5" s="219">
        <v>-0.10000000000000009</v>
      </c>
      <c r="G5" s="219">
        <v>-0.29999999999999982</v>
      </c>
      <c r="H5" s="219">
        <v>-0.20000000000000018</v>
      </c>
      <c r="I5" s="219">
        <v>-0.5</v>
      </c>
      <c r="J5" s="219">
        <v>-0.5</v>
      </c>
      <c r="K5" s="219">
        <v>0.29999999999999982</v>
      </c>
      <c r="L5" s="219">
        <v>-0.20000000000000018</v>
      </c>
      <c r="M5" s="219">
        <v>-0.20000000000000018</v>
      </c>
      <c r="N5" s="219">
        <v>-0.39999999999999991</v>
      </c>
      <c r="O5" s="219">
        <v>0.20000000000000018</v>
      </c>
      <c r="P5" s="219">
        <v>-0.20000000000000018</v>
      </c>
      <c r="Q5" s="219" t="s">
        <v>56</v>
      </c>
      <c r="R5" s="219" t="s">
        <v>56</v>
      </c>
      <c r="S5" s="219" t="s">
        <v>56</v>
      </c>
      <c r="T5" s="219" t="s">
        <v>56</v>
      </c>
      <c r="U5" s="219" t="s">
        <v>56</v>
      </c>
      <c r="V5" s="221" t="s">
        <v>56</v>
      </c>
      <c r="W5" s="221" t="s">
        <v>56</v>
      </c>
      <c r="X5" s="221" t="s">
        <v>56</v>
      </c>
      <c r="Y5" s="221" t="s">
        <v>56</v>
      </c>
      <c r="Z5" s="221" t="s">
        <v>56</v>
      </c>
      <c r="AA5" s="221" t="s">
        <v>56</v>
      </c>
      <c r="AB5" s="221" t="s">
        <v>56</v>
      </c>
    </row>
    <row r="6" spans="1:156" s="207" customFormat="1" x14ac:dyDescent="0.25">
      <c r="A6" s="218" t="s">
        <v>129</v>
      </c>
      <c r="B6" s="219">
        <v>0.39999999999999991</v>
      </c>
      <c r="C6" s="220">
        <v>-0.39999999999999991</v>
      </c>
      <c r="D6" s="219">
        <v>0.79999999999999982</v>
      </c>
      <c r="E6" s="219">
        <v>0.5</v>
      </c>
      <c r="F6" s="219">
        <v>0.29999999999999982</v>
      </c>
      <c r="G6" s="219">
        <v>0.79999999999999982</v>
      </c>
      <c r="H6" s="219">
        <v>0.79999999999999982</v>
      </c>
      <c r="I6" s="219">
        <v>0.29999999999999982</v>
      </c>
      <c r="J6" s="219">
        <v>0.29999999999999982</v>
      </c>
      <c r="K6" s="219">
        <v>1.4000000000000004</v>
      </c>
      <c r="L6" s="219">
        <v>1.0999999999999996</v>
      </c>
      <c r="M6" s="219">
        <v>0.79999999999999982</v>
      </c>
      <c r="N6" s="219">
        <v>0.90000000000000036</v>
      </c>
      <c r="O6" s="219">
        <v>0.20000000000000018</v>
      </c>
      <c r="P6" s="219">
        <v>1.5</v>
      </c>
      <c r="Q6" s="219" t="s">
        <v>56</v>
      </c>
      <c r="R6" s="219" t="s">
        <v>56</v>
      </c>
      <c r="S6" s="219" t="s">
        <v>56</v>
      </c>
      <c r="T6" s="219" t="s">
        <v>56</v>
      </c>
      <c r="U6" s="219" t="s">
        <v>56</v>
      </c>
      <c r="V6" s="221" t="s">
        <v>56</v>
      </c>
      <c r="W6" s="221" t="s">
        <v>56</v>
      </c>
      <c r="X6" s="221" t="s">
        <v>56</v>
      </c>
      <c r="Y6" s="221" t="s">
        <v>56</v>
      </c>
      <c r="Z6" s="221" t="s">
        <v>56</v>
      </c>
      <c r="AA6" s="221" t="s">
        <v>56</v>
      </c>
      <c r="AB6" s="221" t="s">
        <v>56</v>
      </c>
    </row>
    <row r="7" spans="1:156" s="203" customFormat="1" ht="15" customHeight="1" x14ac:dyDescent="0.25">
      <c r="A7" s="203" t="s">
        <v>50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-1</v>
      </c>
      <c r="M7" s="203">
        <v>0</v>
      </c>
      <c r="N7" s="203">
        <v>-1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102</v>
      </c>
    </row>
    <row r="8" spans="1:156" s="203" customFormat="1" x14ac:dyDescent="0.25">
      <c r="A8" s="203" t="s">
        <v>48</v>
      </c>
      <c r="B8" s="203">
        <v>-32</v>
      </c>
      <c r="C8" s="203">
        <v>-41</v>
      </c>
      <c r="D8" s="203">
        <v>-19</v>
      </c>
      <c r="E8" s="203">
        <v>-17</v>
      </c>
      <c r="F8" s="203">
        <v>-18</v>
      </c>
      <c r="G8" s="203">
        <v>-15</v>
      </c>
      <c r="H8" s="203">
        <v>-12</v>
      </c>
      <c r="I8" s="203">
        <v>-17</v>
      </c>
      <c r="J8" s="203">
        <v>-25</v>
      </c>
      <c r="K8" s="203">
        <v>0</v>
      </c>
      <c r="L8" s="203">
        <v>-24</v>
      </c>
      <c r="M8" s="203">
        <v>-8</v>
      </c>
      <c r="N8" s="203">
        <v>-17</v>
      </c>
      <c r="O8" s="203">
        <v>-21</v>
      </c>
      <c r="P8" s="203">
        <v>-6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102</v>
      </c>
      <c r="AJ8" s="203" t="s">
        <v>50</v>
      </c>
      <c r="AK8" s="203" t="s">
        <v>48</v>
      </c>
      <c r="AL8" s="203" t="s">
        <v>29</v>
      </c>
      <c r="AM8" s="203" t="s">
        <v>49</v>
      </c>
    </row>
    <row r="9" spans="1:156" s="203" customFormat="1" x14ac:dyDescent="0.25">
      <c r="A9" s="203" t="s">
        <v>29</v>
      </c>
      <c r="B9" s="203">
        <v>13</v>
      </c>
      <c r="C9" s="203">
        <v>9</v>
      </c>
      <c r="D9" s="203">
        <v>20</v>
      </c>
      <c r="E9" s="203">
        <v>22</v>
      </c>
      <c r="F9" s="203">
        <v>31</v>
      </c>
      <c r="G9" s="203">
        <v>31</v>
      </c>
      <c r="H9" s="203">
        <v>36</v>
      </c>
      <c r="I9" s="203">
        <v>16</v>
      </c>
      <c r="J9" s="203">
        <v>24</v>
      </c>
      <c r="K9" s="203">
        <v>62</v>
      </c>
      <c r="L9" s="203">
        <v>26</v>
      </c>
      <c r="M9" s="203">
        <v>31</v>
      </c>
      <c r="N9" s="203">
        <v>23</v>
      </c>
      <c r="O9" s="203">
        <v>19</v>
      </c>
      <c r="P9" s="203">
        <v>31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102</v>
      </c>
      <c r="AH9" s="203">
        <v>289.00090999999998</v>
      </c>
      <c r="AI9" s="203" t="s">
        <v>203</v>
      </c>
      <c r="AJ9" s="203">
        <v>0</v>
      </c>
      <c r="AK9" s="203">
        <v>-12</v>
      </c>
      <c r="AL9" s="203">
        <v>1</v>
      </c>
      <c r="AM9" s="203">
        <v>0</v>
      </c>
    </row>
    <row r="10" spans="1:156" s="203" customFormat="1" x14ac:dyDescent="0.25">
      <c r="A10" s="203" t="s">
        <v>49</v>
      </c>
      <c r="B10" s="203">
        <v>3</v>
      </c>
      <c r="C10" s="203">
        <v>0</v>
      </c>
      <c r="D10" s="203">
        <v>12</v>
      </c>
      <c r="E10" s="203">
        <v>4</v>
      </c>
      <c r="F10" s="203">
        <v>4</v>
      </c>
      <c r="G10" s="203">
        <v>21</v>
      </c>
      <c r="H10" s="203">
        <v>4</v>
      </c>
      <c r="I10" s="203">
        <v>1</v>
      </c>
      <c r="J10" s="203">
        <v>3</v>
      </c>
      <c r="K10" s="203">
        <v>18</v>
      </c>
      <c r="L10" s="203">
        <v>8</v>
      </c>
      <c r="M10" s="203">
        <v>8</v>
      </c>
      <c r="N10" s="203">
        <v>1</v>
      </c>
      <c r="O10" s="203">
        <v>4</v>
      </c>
      <c r="P10" s="203">
        <v>23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102</v>
      </c>
      <c r="AH10" s="203">
        <v>291.00092000000001</v>
      </c>
      <c r="AI10" s="203" t="s">
        <v>15</v>
      </c>
      <c r="AJ10" s="203">
        <v>-1</v>
      </c>
      <c r="AK10" s="203">
        <v>-11</v>
      </c>
      <c r="AL10" s="203">
        <v>2</v>
      </c>
      <c r="AM10" s="203">
        <v>1</v>
      </c>
    </row>
    <row r="11" spans="1:156" s="203" customFormat="1" x14ac:dyDescent="0.25">
      <c r="A11" s="203" t="s">
        <v>50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103</v>
      </c>
      <c r="AH11" s="203">
        <v>293.00092999999998</v>
      </c>
      <c r="AI11" s="203" t="s">
        <v>539</v>
      </c>
      <c r="AJ11" s="203">
        <v>0</v>
      </c>
      <c r="AK11" s="203">
        <v>-9</v>
      </c>
      <c r="AL11" s="203">
        <v>2</v>
      </c>
      <c r="AM11" s="203">
        <v>0</v>
      </c>
    </row>
    <row r="12" spans="1:156" s="203" customFormat="1" x14ac:dyDescent="0.25">
      <c r="A12" s="203" t="s">
        <v>48</v>
      </c>
      <c r="B12" s="203">
        <v>-1</v>
      </c>
      <c r="C12" s="203">
        <v>-6</v>
      </c>
      <c r="D12" s="203">
        <v>-3</v>
      </c>
      <c r="E12" s="203">
        <v>0</v>
      </c>
      <c r="F12" s="203">
        <v>-3</v>
      </c>
      <c r="G12" s="203">
        <v>-1</v>
      </c>
      <c r="H12" s="203">
        <v>0</v>
      </c>
      <c r="I12" s="203">
        <v>0</v>
      </c>
      <c r="J12" s="203">
        <v>-1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103</v>
      </c>
      <c r="AH12" s="203">
        <v>294.00094000000001</v>
      </c>
      <c r="AI12" s="203" t="s">
        <v>3</v>
      </c>
      <c r="AJ12" s="203">
        <v>0</v>
      </c>
      <c r="AK12" s="203">
        <v>-11</v>
      </c>
      <c r="AL12" s="203">
        <v>3</v>
      </c>
      <c r="AM12" s="203">
        <v>1</v>
      </c>
    </row>
    <row r="13" spans="1:156" s="203" customFormat="1" x14ac:dyDescent="0.25">
      <c r="A13" s="203" t="s">
        <v>29</v>
      </c>
      <c r="B13" s="203">
        <v>7</v>
      </c>
      <c r="C13" s="203">
        <v>1</v>
      </c>
      <c r="D13" s="203">
        <v>3</v>
      </c>
      <c r="E13" s="203">
        <v>7</v>
      </c>
      <c r="F13" s="203">
        <v>4</v>
      </c>
      <c r="G13" s="203">
        <v>4</v>
      </c>
      <c r="H13" s="203">
        <v>5</v>
      </c>
      <c r="I13" s="203">
        <v>4</v>
      </c>
      <c r="J13" s="203">
        <v>6</v>
      </c>
      <c r="K13" s="203">
        <v>4</v>
      </c>
      <c r="L13" s="203">
        <v>4</v>
      </c>
      <c r="M13" s="203">
        <v>6</v>
      </c>
      <c r="N13" s="203">
        <v>7</v>
      </c>
      <c r="O13" s="203">
        <v>3</v>
      </c>
      <c r="P13" s="203">
        <v>6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103</v>
      </c>
      <c r="AH13" s="203">
        <v>295.00094999999999</v>
      </c>
      <c r="AI13" s="203" t="s">
        <v>204</v>
      </c>
      <c r="AJ13" s="203">
        <v>0</v>
      </c>
      <c r="AK13" s="203">
        <v>-11</v>
      </c>
      <c r="AL13" s="203">
        <v>4</v>
      </c>
      <c r="AM13" s="203">
        <v>1</v>
      </c>
    </row>
    <row r="14" spans="1:156" s="203" customFormat="1" x14ac:dyDescent="0.25">
      <c r="A14" s="203" t="s">
        <v>49</v>
      </c>
      <c r="B14" s="203">
        <v>1</v>
      </c>
      <c r="C14" s="203">
        <v>0</v>
      </c>
      <c r="D14" s="203">
        <v>4</v>
      </c>
      <c r="E14" s="203">
        <v>1</v>
      </c>
      <c r="F14" s="203">
        <v>1</v>
      </c>
      <c r="G14" s="203">
        <v>5</v>
      </c>
      <c r="H14" s="203">
        <v>4</v>
      </c>
      <c r="I14" s="203">
        <v>1</v>
      </c>
      <c r="J14" s="203">
        <v>0</v>
      </c>
      <c r="K14" s="203">
        <v>7</v>
      </c>
      <c r="L14" s="203">
        <v>5</v>
      </c>
      <c r="M14" s="203">
        <v>3</v>
      </c>
      <c r="N14" s="203">
        <v>3</v>
      </c>
      <c r="O14" s="203">
        <v>1</v>
      </c>
      <c r="P14" s="203">
        <v>8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103</v>
      </c>
      <c r="AH14" s="203">
        <v>295.00096000000002</v>
      </c>
      <c r="AI14" s="203" t="s">
        <v>11</v>
      </c>
      <c r="AJ14" s="203">
        <v>0</v>
      </c>
      <c r="AK14" s="203">
        <v>-9</v>
      </c>
      <c r="AL14" s="203">
        <v>4</v>
      </c>
      <c r="AM14" s="203">
        <v>0</v>
      </c>
    </row>
    <row r="15" spans="1:156" s="203" customFormat="1" x14ac:dyDescent="0.25">
      <c r="AH15" s="203">
        <v>296.00097</v>
      </c>
      <c r="AI15" s="203" t="s">
        <v>4</v>
      </c>
      <c r="AJ15" s="203">
        <v>0</v>
      </c>
      <c r="AK15" s="203">
        <v>-10</v>
      </c>
      <c r="AL15" s="203">
        <v>4</v>
      </c>
      <c r="AM15" s="203">
        <v>1</v>
      </c>
    </row>
    <row r="16" spans="1:156" s="203" customFormat="1" x14ac:dyDescent="0.25">
      <c r="AH16" s="203">
        <v>296.00098000000003</v>
      </c>
      <c r="AI16" s="203" t="s">
        <v>7</v>
      </c>
      <c r="AJ16" s="203">
        <v>0</v>
      </c>
      <c r="AK16" s="203">
        <v>-10</v>
      </c>
      <c r="AL16" s="203">
        <v>6</v>
      </c>
      <c r="AM16" s="203">
        <v>0</v>
      </c>
    </row>
    <row r="17" spans="34:39" s="203" customFormat="1" x14ac:dyDescent="0.25">
      <c r="AH17" s="203">
        <v>296.00099</v>
      </c>
      <c r="AI17" s="203" t="s">
        <v>577</v>
      </c>
      <c r="AJ17" s="203">
        <v>0</v>
      </c>
      <c r="AK17" s="203">
        <v>-6</v>
      </c>
      <c r="AL17" s="203">
        <v>2</v>
      </c>
      <c r="AM17" s="203">
        <v>0</v>
      </c>
    </row>
    <row r="18" spans="34:39" s="203" customFormat="1" x14ac:dyDescent="0.25">
      <c r="AH18" s="203">
        <v>297.00099999999998</v>
      </c>
      <c r="AI18" s="203" t="s">
        <v>621</v>
      </c>
      <c r="AJ18" s="203">
        <v>0</v>
      </c>
      <c r="AK18" s="203">
        <v>-8</v>
      </c>
      <c r="AL18" s="203">
        <v>5</v>
      </c>
      <c r="AM18" s="203">
        <v>0</v>
      </c>
    </row>
    <row r="19" spans="34:39" s="203" customFormat="1" x14ac:dyDescent="0.25">
      <c r="AH19" s="203">
        <v>297.00101000000001</v>
      </c>
      <c r="AI19" s="203" t="s">
        <v>681</v>
      </c>
      <c r="AJ19" s="203">
        <v>0</v>
      </c>
      <c r="AK19" s="203">
        <v>-10</v>
      </c>
      <c r="AL19" s="203">
        <v>5</v>
      </c>
      <c r="AM19" s="203">
        <v>1</v>
      </c>
    </row>
    <row r="20" spans="34:39" s="203" customFormat="1" x14ac:dyDescent="0.25">
      <c r="AH20" s="203">
        <v>297.00101999999998</v>
      </c>
      <c r="AI20" s="203" t="s">
        <v>361</v>
      </c>
      <c r="AJ20" s="203">
        <v>0</v>
      </c>
      <c r="AK20" s="203">
        <v>-9</v>
      </c>
      <c r="AL20" s="203">
        <v>6</v>
      </c>
      <c r="AM20" s="203">
        <v>0</v>
      </c>
    </row>
    <row r="21" spans="34:39" s="203" customFormat="1" x14ac:dyDescent="0.25">
      <c r="AH21" s="203">
        <v>297.00103000000001</v>
      </c>
      <c r="AI21" s="203" t="s">
        <v>347</v>
      </c>
      <c r="AJ21" s="203">
        <v>0</v>
      </c>
      <c r="AK21" s="203">
        <v>-9</v>
      </c>
      <c r="AL21" s="203">
        <v>6</v>
      </c>
      <c r="AM21" s="203">
        <v>0</v>
      </c>
    </row>
    <row r="22" spans="34:39" s="203" customFormat="1" x14ac:dyDescent="0.25">
      <c r="AH22" s="203">
        <v>298.00103999999999</v>
      </c>
      <c r="AI22" s="203" t="s">
        <v>423</v>
      </c>
      <c r="AJ22" s="203">
        <v>0</v>
      </c>
      <c r="AK22" s="203">
        <v>-9</v>
      </c>
      <c r="AL22" s="203">
        <v>5</v>
      </c>
      <c r="AM22" s="203">
        <v>1</v>
      </c>
    </row>
    <row r="23" spans="34:39" s="203" customFormat="1" x14ac:dyDescent="0.25">
      <c r="AH23" s="203">
        <v>299.00105000000002</v>
      </c>
      <c r="AI23" s="203" t="s">
        <v>346</v>
      </c>
      <c r="AJ23" s="203">
        <v>0</v>
      </c>
      <c r="AK23" s="203">
        <v>-7</v>
      </c>
      <c r="AL23" s="203">
        <v>6</v>
      </c>
      <c r="AM23" s="203">
        <v>0</v>
      </c>
    </row>
    <row r="24" spans="34:39" s="203" customFormat="1" x14ac:dyDescent="0.25">
      <c r="AH24" s="203">
        <v>299.00106</v>
      </c>
      <c r="AI24" s="203" t="s">
        <v>5</v>
      </c>
      <c r="AJ24" s="203">
        <v>0</v>
      </c>
      <c r="AK24" s="203">
        <v>-10</v>
      </c>
      <c r="AL24" s="203">
        <v>7</v>
      </c>
      <c r="AM24" s="203">
        <v>1</v>
      </c>
    </row>
    <row r="25" spans="34:39" s="203" customFormat="1" x14ac:dyDescent="0.25">
      <c r="AH25" s="203">
        <v>299.00107000000003</v>
      </c>
      <c r="AI25" s="203" t="s">
        <v>619</v>
      </c>
      <c r="AJ25" s="203">
        <v>0</v>
      </c>
      <c r="AK25" s="203">
        <v>-9</v>
      </c>
      <c r="AL25" s="203">
        <v>6</v>
      </c>
      <c r="AM25" s="203">
        <v>1</v>
      </c>
    </row>
    <row r="26" spans="34:39" s="203" customFormat="1" x14ac:dyDescent="0.25">
      <c r="AH26" s="203">
        <v>300.00108</v>
      </c>
      <c r="AI26" s="203" t="s">
        <v>425</v>
      </c>
      <c r="AJ26" s="203">
        <v>0</v>
      </c>
      <c r="AK26" s="203">
        <v>-8</v>
      </c>
      <c r="AL26" s="203">
        <v>6</v>
      </c>
      <c r="AM26" s="203">
        <v>1</v>
      </c>
    </row>
    <row r="27" spans="34:39" s="203" customFormat="1" x14ac:dyDescent="0.25">
      <c r="AH27" s="203">
        <v>301.00108999999998</v>
      </c>
      <c r="AI27" s="203" t="s">
        <v>0</v>
      </c>
      <c r="AJ27" s="203">
        <v>0</v>
      </c>
      <c r="AK27" s="203">
        <v>-7</v>
      </c>
      <c r="AL27" s="203">
        <v>8</v>
      </c>
      <c r="AM27" s="203">
        <v>0</v>
      </c>
    </row>
    <row r="28" spans="34:39" s="203" customFormat="1" x14ac:dyDescent="0.25">
      <c r="AH28" s="203">
        <v>302.00110000000001</v>
      </c>
      <c r="AI28" s="203" t="s">
        <v>680</v>
      </c>
      <c r="AJ28" s="203">
        <v>-1</v>
      </c>
      <c r="AK28" s="203">
        <v>-6</v>
      </c>
      <c r="AL28" s="203">
        <v>8</v>
      </c>
      <c r="AM28" s="203">
        <v>1</v>
      </c>
    </row>
    <row r="29" spans="34:39" s="203" customFormat="1" x14ac:dyDescent="0.25">
      <c r="AH29" s="203">
        <v>304.00110999999998</v>
      </c>
      <c r="AI29" s="203" t="s">
        <v>488</v>
      </c>
      <c r="AJ29" s="203">
        <v>0</v>
      </c>
      <c r="AK29" s="203">
        <v>-3</v>
      </c>
      <c r="AL29" s="203">
        <v>5</v>
      </c>
      <c r="AM29" s="203">
        <v>1</v>
      </c>
    </row>
    <row r="30" spans="34:39" s="203" customFormat="1" x14ac:dyDescent="0.25">
      <c r="AH30" s="203">
        <v>305.00112000000001</v>
      </c>
      <c r="AI30" s="203" t="s">
        <v>342</v>
      </c>
      <c r="AJ30" s="203">
        <v>0</v>
      </c>
      <c r="AK30" s="203">
        <v>-6</v>
      </c>
      <c r="AL30" s="203">
        <v>6</v>
      </c>
      <c r="AM30" s="203">
        <v>2</v>
      </c>
    </row>
    <row r="31" spans="34:39" s="203" customFormat="1" x14ac:dyDescent="0.25">
      <c r="AH31" s="203">
        <v>305.00112999999999</v>
      </c>
      <c r="AI31" s="203" t="s">
        <v>17</v>
      </c>
      <c r="AJ31" s="203">
        <v>0</v>
      </c>
      <c r="AK31" s="203">
        <v>-5</v>
      </c>
      <c r="AL31" s="203">
        <v>7</v>
      </c>
      <c r="AM31" s="203">
        <v>1</v>
      </c>
    </row>
    <row r="32" spans="34:39" s="203" customFormat="1" x14ac:dyDescent="0.25">
      <c r="AH32" s="203">
        <v>305.00114000000002</v>
      </c>
      <c r="AI32" s="203" t="s">
        <v>23</v>
      </c>
      <c r="AJ32" s="203">
        <v>0</v>
      </c>
      <c r="AK32" s="203">
        <v>-4</v>
      </c>
      <c r="AL32" s="203">
        <v>5</v>
      </c>
      <c r="AM32" s="203">
        <v>2</v>
      </c>
    </row>
    <row r="33" spans="34:39" s="203" customFormat="1" x14ac:dyDescent="0.25">
      <c r="AH33" s="203">
        <v>305.00115</v>
      </c>
      <c r="AI33" s="203" t="s">
        <v>453</v>
      </c>
      <c r="AJ33" s="203">
        <v>0</v>
      </c>
      <c r="AK33" s="203">
        <v>-3</v>
      </c>
      <c r="AL33" s="203">
        <v>6</v>
      </c>
      <c r="AM33" s="203">
        <v>1</v>
      </c>
    </row>
    <row r="34" spans="34:39" s="203" customFormat="1" x14ac:dyDescent="0.25">
      <c r="AH34" s="203">
        <v>306.00116000000003</v>
      </c>
      <c r="AI34" s="203" t="s">
        <v>355</v>
      </c>
      <c r="AJ34" s="203">
        <v>0</v>
      </c>
      <c r="AK34" s="203">
        <v>-5</v>
      </c>
      <c r="AL34" s="203">
        <v>11</v>
      </c>
      <c r="AM34" s="203">
        <v>0</v>
      </c>
    </row>
    <row r="35" spans="34:39" s="203" customFormat="1" x14ac:dyDescent="0.25">
      <c r="AH35" s="203">
        <v>306.00117</v>
      </c>
      <c r="AI35" s="203" t="s">
        <v>378</v>
      </c>
      <c r="AJ35" s="203">
        <v>0</v>
      </c>
      <c r="AK35" s="203">
        <v>-5</v>
      </c>
      <c r="AL35" s="203">
        <v>9</v>
      </c>
      <c r="AM35" s="203">
        <v>1</v>
      </c>
    </row>
    <row r="36" spans="34:39" s="203" customFormat="1" x14ac:dyDescent="0.25">
      <c r="AH36" s="203">
        <v>307.00117999999998</v>
      </c>
      <c r="AI36" s="203" t="s">
        <v>422</v>
      </c>
      <c r="AJ36" s="203">
        <v>0</v>
      </c>
      <c r="AK36" s="203">
        <v>-1</v>
      </c>
      <c r="AL36" s="203">
        <v>6</v>
      </c>
      <c r="AM36" s="203">
        <v>1</v>
      </c>
    </row>
    <row r="37" spans="34:39" s="203" customFormat="1" x14ac:dyDescent="0.25">
      <c r="AH37" s="203">
        <v>308.00119000000001</v>
      </c>
      <c r="AI37" s="203" t="s">
        <v>538</v>
      </c>
      <c r="AJ37" s="203">
        <v>0</v>
      </c>
      <c r="AK37" s="203">
        <v>-7</v>
      </c>
      <c r="AL37" s="203">
        <v>9</v>
      </c>
      <c r="AM37" s="203">
        <v>3</v>
      </c>
    </row>
    <row r="38" spans="34:39" s="203" customFormat="1" x14ac:dyDescent="0.25">
      <c r="AH38" s="203">
        <v>308.00119999999998</v>
      </c>
      <c r="AI38" s="203" t="s">
        <v>686</v>
      </c>
      <c r="AJ38" s="203">
        <v>0</v>
      </c>
      <c r="AK38" s="203">
        <v>-5</v>
      </c>
      <c r="AL38" s="203">
        <v>9</v>
      </c>
      <c r="AM38" s="203">
        <v>2</v>
      </c>
    </row>
    <row r="39" spans="34:39" s="203" customFormat="1" x14ac:dyDescent="0.25">
      <c r="AH39" s="203">
        <v>308.00121000000001</v>
      </c>
      <c r="AI39" s="203" t="s">
        <v>684</v>
      </c>
      <c r="AJ39" s="203">
        <v>0</v>
      </c>
      <c r="AK39" s="203">
        <v>-4</v>
      </c>
      <c r="AL39" s="203">
        <v>10</v>
      </c>
      <c r="AM39" s="203">
        <v>1</v>
      </c>
    </row>
    <row r="40" spans="34:39" s="203" customFormat="1" x14ac:dyDescent="0.25">
      <c r="AH40" s="203">
        <v>310.00121999999999</v>
      </c>
      <c r="AI40" s="203" t="s">
        <v>691</v>
      </c>
      <c r="AJ40" s="203">
        <v>0</v>
      </c>
      <c r="AK40" s="203">
        <v>-2</v>
      </c>
      <c r="AL40" s="203">
        <v>8</v>
      </c>
      <c r="AM40" s="203">
        <v>2</v>
      </c>
    </row>
    <row r="41" spans="34:39" s="203" customFormat="1" x14ac:dyDescent="0.25">
      <c r="AH41" s="203">
        <v>310.00143000000003</v>
      </c>
      <c r="AI41" s="203" t="s">
        <v>578</v>
      </c>
      <c r="AJ41" s="203">
        <v>0</v>
      </c>
      <c r="AK41" s="203">
        <v>-2</v>
      </c>
      <c r="AL41" s="203">
        <v>7</v>
      </c>
      <c r="AM41" s="203">
        <v>2</v>
      </c>
    </row>
    <row r="42" spans="34:39" s="203" customFormat="1" x14ac:dyDescent="0.25">
      <c r="AH42" s="203">
        <v>311.00123000000002</v>
      </c>
      <c r="AI42" s="203" t="s">
        <v>486</v>
      </c>
      <c r="AJ42" s="203">
        <v>0</v>
      </c>
      <c r="AK42" s="203">
        <v>-4</v>
      </c>
      <c r="AL42" s="203">
        <v>11</v>
      </c>
      <c r="AM42" s="203">
        <v>2</v>
      </c>
    </row>
    <row r="43" spans="34:39" s="203" customFormat="1" x14ac:dyDescent="0.25">
      <c r="AH43" s="203">
        <v>312.00124</v>
      </c>
      <c r="AI43" s="203" t="s">
        <v>682</v>
      </c>
      <c r="AJ43" s="203">
        <v>0</v>
      </c>
      <c r="AK43" s="203">
        <v>-5</v>
      </c>
      <c r="AL43" s="203">
        <v>8</v>
      </c>
      <c r="AM43" s="203">
        <v>4</v>
      </c>
    </row>
    <row r="44" spans="34:39" s="203" customFormat="1" x14ac:dyDescent="0.25">
      <c r="AH44" s="203">
        <v>312.00125000000003</v>
      </c>
      <c r="AI44" s="203" t="s">
        <v>458</v>
      </c>
      <c r="AJ44" s="203">
        <v>0</v>
      </c>
      <c r="AK44" s="203">
        <v>-4</v>
      </c>
      <c r="AL44" s="203">
        <v>7</v>
      </c>
      <c r="AM44" s="203">
        <v>4</v>
      </c>
    </row>
    <row r="45" spans="34:39" s="203" customFormat="1" x14ac:dyDescent="0.25">
      <c r="AH45" s="203">
        <v>312.00126</v>
      </c>
      <c r="AI45" s="203" t="s">
        <v>472</v>
      </c>
      <c r="AJ45" s="203">
        <v>0</v>
      </c>
      <c r="AK45" s="203">
        <v>-1</v>
      </c>
      <c r="AL45" s="203">
        <v>9</v>
      </c>
      <c r="AM45" s="203">
        <v>2</v>
      </c>
    </row>
    <row r="46" spans="34:39" s="203" customFormat="1" x14ac:dyDescent="0.25">
      <c r="AH46" s="203">
        <v>313.00126999999998</v>
      </c>
      <c r="AI46" s="203" t="s">
        <v>683</v>
      </c>
      <c r="AJ46" s="203">
        <v>0</v>
      </c>
      <c r="AK46" s="203">
        <v>-2</v>
      </c>
      <c r="AL46" s="203">
        <v>10</v>
      </c>
      <c r="AM46" s="203">
        <v>2</v>
      </c>
    </row>
    <row r="47" spans="34:39" s="203" customFormat="1" x14ac:dyDescent="0.25">
      <c r="AH47" s="203">
        <v>314.00128000000001</v>
      </c>
      <c r="AI47" s="203" t="s">
        <v>687</v>
      </c>
      <c r="AJ47" s="203">
        <v>0</v>
      </c>
      <c r="AK47" s="203">
        <v>-1</v>
      </c>
      <c r="AL47" s="203">
        <v>11</v>
      </c>
      <c r="AM47" s="203">
        <v>2</v>
      </c>
    </row>
    <row r="48" spans="34:39" s="203" customFormat="1" x14ac:dyDescent="0.25">
      <c r="AH48" s="203">
        <v>315.00128999999998</v>
      </c>
      <c r="AI48" s="203" t="s">
        <v>482</v>
      </c>
      <c r="AJ48" s="203">
        <v>0</v>
      </c>
      <c r="AK48" s="203">
        <v>-3</v>
      </c>
      <c r="AL48" s="203">
        <v>8</v>
      </c>
      <c r="AM48" s="203">
        <v>5</v>
      </c>
    </row>
    <row r="49" spans="34:39" s="203" customFormat="1" x14ac:dyDescent="0.25">
      <c r="AH49" s="203">
        <v>316.00130000000001</v>
      </c>
      <c r="AI49" s="203" t="s">
        <v>428</v>
      </c>
      <c r="AJ49" s="203">
        <v>0</v>
      </c>
      <c r="AK49" s="203">
        <v>-2</v>
      </c>
      <c r="AL49" s="203">
        <v>7</v>
      </c>
      <c r="AM49" s="203">
        <v>5</v>
      </c>
    </row>
    <row r="50" spans="34:39" s="203" customFormat="1" x14ac:dyDescent="0.25">
      <c r="AH50" s="203">
        <v>316.00130999999999</v>
      </c>
      <c r="AI50" s="203" t="s">
        <v>685</v>
      </c>
      <c r="AJ50" s="203">
        <v>0</v>
      </c>
      <c r="AK50" s="203">
        <v>-1</v>
      </c>
      <c r="AL50" s="203">
        <v>13</v>
      </c>
      <c r="AM50" s="203">
        <v>2</v>
      </c>
    </row>
    <row r="51" spans="34:39" s="203" customFormat="1" x14ac:dyDescent="0.25">
      <c r="AH51" s="203">
        <v>316.00144</v>
      </c>
      <c r="AI51" s="203" t="s">
        <v>356</v>
      </c>
      <c r="AJ51" s="203">
        <v>0</v>
      </c>
      <c r="AK51" s="203">
        <v>-4</v>
      </c>
      <c r="AL51" s="203">
        <v>9</v>
      </c>
      <c r="AM51" s="203">
        <v>5</v>
      </c>
    </row>
    <row r="52" spans="34:39" s="203" customFormat="1" x14ac:dyDescent="0.25">
      <c r="AH52" s="203">
        <v>316.00144999999998</v>
      </c>
      <c r="AI52" s="203" t="s">
        <v>216</v>
      </c>
      <c r="AJ52" s="203">
        <v>0</v>
      </c>
      <c r="AK52" s="203">
        <v>-4</v>
      </c>
      <c r="AL52" s="203">
        <v>9</v>
      </c>
      <c r="AM52" s="203">
        <v>5</v>
      </c>
    </row>
    <row r="53" spans="34:39" s="203" customFormat="1" x14ac:dyDescent="0.25">
      <c r="AH53" s="203">
        <v>318.00132000000002</v>
      </c>
      <c r="AI53" s="203" t="s">
        <v>212</v>
      </c>
      <c r="AJ53" s="203">
        <v>0</v>
      </c>
      <c r="AK53" s="203">
        <v>-4</v>
      </c>
      <c r="AL53" s="203">
        <v>11</v>
      </c>
      <c r="AM53" s="203">
        <v>5</v>
      </c>
    </row>
    <row r="54" spans="34:39" s="203" customFormat="1" x14ac:dyDescent="0.25">
      <c r="AH54" s="203">
        <v>318.00133</v>
      </c>
      <c r="AI54" s="203" t="s">
        <v>437</v>
      </c>
      <c r="AJ54" s="203">
        <v>0</v>
      </c>
      <c r="AK54" s="203">
        <v>-1</v>
      </c>
      <c r="AL54" s="203">
        <v>11</v>
      </c>
      <c r="AM54" s="203">
        <v>4</v>
      </c>
    </row>
    <row r="55" spans="34:39" s="203" customFormat="1" x14ac:dyDescent="0.25">
      <c r="AH55" s="203">
        <v>318.00146000000001</v>
      </c>
      <c r="AI55" s="203" t="s">
        <v>219</v>
      </c>
      <c r="AJ55" s="203">
        <v>0</v>
      </c>
      <c r="AK55" s="203">
        <v>-2</v>
      </c>
      <c r="AL55" s="203">
        <v>12</v>
      </c>
      <c r="AM55" s="203">
        <v>4</v>
      </c>
    </row>
    <row r="56" spans="34:39" s="203" customFormat="1" x14ac:dyDescent="0.25">
      <c r="AH56" s="203">
        <v>319.00134000000003</v>
      </c>
      <c r="AI56" s="203" t="s">
        <v>442</v>
      </c>
      <c r="AJ56" s="203">
        <v>0</v>
      </c>
      <c r="AK56" s="203">
        <v>-2</v>
      </c>
      <c r="AL56" s="203">
        <v>13</v>
      </c>
      <c r="AM56" s="203">
        <v>3</v>
      </c>
    </row>
    <row r="57" spans="34:39" s="203" customFormat="1" x14ac:dyDescent="0.25">
      <c r="AH57" s="203">
        <v>320.00135</v>
      </c>
      <c r="AI57" s="203" t="s">
        <v>214</v>
      </c>
      <c r="AJ57" s="203">
        <v>0</v>
      </c>
      <c r="AK57" s="203">
        <v>-3</v>
      </c>
      <c r="AL57" s="203">
        <v>11</v>
      </c>
      <c r="AM57" s="203">
        <v>5</v>
      </c>
    </row>
    <row r="58" spans="34:39" s="203" customFormat="1" x14ac:dyDescent="0.25">
      <c r="AH58" s="203">
        <v>320.00135999999998</v>
      </c>
      <c r="AI58" s="203" t="s">
        <v>692</v>
      </c>
      <c r="AJ58" s="203">
        <v>0</v>
      </c>
      <c r="AK58" s="203">
        <v>-2</v>
      </c>
      <c r="AL58" s="203">
        <v>10</v>
      </c>
      <c r="AM58" s="203">
        <v>5</v>
      </c>
    </row>
    <row r="59" spans="34:39" s="203" customFormat="1" x14ac:dyDescent="0.25">
      <c r="AH59" s="203">
        <v>320.00137000000001</v>
      </c>
      <c r="AI59" s="203" t="s">
        <v>690</v>
      </c>
      <c r="AJ59" s="203">
        <v>0</v>
      </c>
      <c r="AK59" s="203">
        <v>-2</v>
      </c>
      <c r="AL59" s="203">
        <v>14</v>
      </c>
      <c r="AM59" s="203">
        <v>3</v>
      </c>
    </row>
    <row r="60" spans="34:39" s="203" customFormat="1" x14ac:dyDescent="0.25">
      <c r="AH60" s="203">
        <v>321.00137999999998</v>
      </c>
      <c r="AI60" s="203" t="s">
        <v>695</v>
      </c>
      <c r="AJ60" s="203">
        <v>0</v>
      </c>
      <c r="AK60" s="203">
        <v>-2</v>
      </c>
      <c r="AL60" s="203">
        <v>11</v>
      </c>
      <c r="AM60" s="203">
        <v>5</v>
      </c>
    </row>
    <row r="61" spans="34:39" s="203" customFormat="1" x14ac:dyDescent="0.25">
      <c r="AH61" s="203">
        <v>321.00139000000001</v>
      </c>
      <c r="AI61" s="203" t="s">
        <v>438</v>
      </c>
      <c r="AJ61" s="203">
        <v>0</v>
      </c>
      <c r="AK61" s="203">
        <v>-1</v>
      </c>
      <c r="AL61" s="203">
        <v>11</v>
      </c>
      <c r="AM61" s="203">
        <v>5</v>
      </c>
    </row>
    <row r="62" spans="34:39" s="203" customFormat="1" x14ac:dyDescent="0.25">
      <c r="AH62" s="203">
        <v>324.00139999999999</v>
      </c>
      <c r="AI62" s="203" t="s">
        <v>696</v>
      </c>
      <c r="AJ62" s="203">
        <v>0</v>
      </c>
      <c r="AL62" s="203">
        <v>9</v>
      </c>
      <c r="AM62" s="203">
        <v>7</v>
      </c>
    </row>
    <row r="63" spans="34:39" s="203" customFormat="1" x14ac:dyDescent="0.25">
      <c r="AH63" s="203">
        <v>327.00146999999998</v>
      </c>
      <c r="AI63" s="203" t="s">
        <v>693</v>
      </c>
      <c r="AJ63" s="203">
        <v>0</v>
      </c>
      <c r="AK63" s="203">
        <v>-2</v>
      </c>
      <c r="AL63" s="203">
        <v>13</v>
      </c>
      <c r="AM63" s="203">
        <v>7</v>
      </c>
    </row>
    <row r="64" spans="34:39" s="203" customFormat="1" x14ac:dyDescent="0.25">
      <c r="AH64" s="203">
        <v>327.00148000000002</v>
      </c>
      <c r="AI64" s="203" t="s">
        <v>688</v>
      </c>
      <c r="AJ64" s="203">
        <v>0</v>
      </c>
      <c r="AK64" s="203">
        <v>-1</v>
      </c>
      <c r="AL64" s="203">
        <v>11</v>
      </c>
      <c r="AM64" s="203">
        <v>8</v>
      </c>
    </row>
    <row r="65" spans="34:39" s="203" customFormat="1" x14ac:dyDescent="0.25">
      <c r="AH65" s="203">
        <v>328.00141000000002</v>
      </c>
      <c r="AI65" s="203" t="s">
        <v>541</v>
      </c>
      <c r="AJ65" s="203">
        <v>0</v>
      </c>
      <c r="AK65" s="203">
        <v>-1</v>
      </c>
      <c r="AL65" s="203">
        <v>8</v>
      </c>
      <c r="AM65" s="203">
        <v>10</v>
      </c>
    </row>
    <row r="66" spans="34:39" s="203" customFormat="1" x14ac:dyDescent="0.25">
      <c r="AH66" s="203">
        <v>330.00142</v>
      </c>
      <c r="AI66" s="203" t="s">
        <v>694</v>
      </c>
      <c r="AJ66" s="203">
        <v>0</v>
      </c>
      <c r="AL66" s="203">
        <v>14</v>
      </c>
      <c r="AM66" s="203">
        <v>7</v>
      </c>
    </row>
    <row r="67" spans="34:39" s="203" customFormat="1" x14ac:dyDescent="0.25">
      <c r="AH67" s="203">
        <v>346.00148999999999</v>
      </c>
      <c r="AI67" s="203" t="s">
        <v>689</v>
      </c>
      <c r="AJ67" s="203">
        <v>0</v>
      </c>
      <c r="AL67" s="203">
        <v>10</v>
      </c>
      <c r="AM67" s="203">
        <v>13</v>
      </c>
    </row>
    <row r="68" spans="34:39" s="203" customFormat="1" x14ac:dyDescent="0.25">
      <c r="AH68" s="203">
        <v>10000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10000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10000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10000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10000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10000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10000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10000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10000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10000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10000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10000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10000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10000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10000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10000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10000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10000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10000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10000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10000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10000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10000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10000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10000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10000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10000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10000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10000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10000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10000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10000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10000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10000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10000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10000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10000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10000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10000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10000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10000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5" customWidth="1"/>
    <col min="51" max="89" width="11.42578125" style="203"/>
  </cols>
  <sheetData>
    <row r="1" spans="1:89" ht="15.75" thickBot="1" x14ac:dyDescent="0.3">
      <c r="A1" s="149" t="s">
        <v>39</v>
      </c>
      <c r="B1" s="411" t="s">
        <v>102</v>
      </c>
      <c r="C1" s="411"/>
      <c r="D1" s="411"/>
      <c r="E1" s="411"/>
      <c r="F1" s="411"/>
      <c r="G1" s="411"/>
      <c r="H1" s="412"/>
      <c r="I1" s="413" t="s">
        <v>103</v>
      </c>
      <c r="J1" s="414"/>
      <c r="K1" s="414"/>
      <c r="L1" s="414"/>
      <c r="M1" s="414"/>
      <c r="N1" s="414"/>
      <c r="O1" s="415"/>
      <c r="V1" s="261"/>
      <c r="W1" s="272"/>
      <c r="X1" s="390" t="s">
        <v>32</v>
      </c>
      <c r="Y1" s="390" t="s">
        <v>33</v>
      </c>
      <c r="Z1" s="390" t="s">
        <v>34</v>
      </c>
      <c r="AA1" s="390" t="s">
        <v>35</v>
      </c>
      <c r="AB1" s="390" t="s">
        <v>36</v>
      </c>
      <c r="AC1" s="208" t="s">
        <v>50</v>
      </c>
      <c r="AD1" s="208" t="s">
        <v>48</v>
      </c>
      <c r="AE1" s="208" t="s">
        <v>25</v>
      </c>
      <c r="AF1" s="213" t="s">
        <v>29</v>
      </c>
      <c r="AG1" s="203" t="s">
        <v>104</v>
      </c>
      <c r="AH1" s="203" t="s">
        <v>114</v>
      </c>
      <c r="AI1" s="203" t="s">
        <v>159</v>
      </c>
      <c r="AJ1" s="390" t="s">
        <v>50</v>
      </c>
      <c r="AK1" s="390" t="s">
        <v>48</v>
      </c>
      <c r="AL1" s="390" t="s">
        <v>25</v>
      </c>
      <c r="AM1" s="390" t="s">
        <v>29</v>
      </c>
      <c r="AN1" s="390" t="s">
        <v>104</v>
      </c>
      <c r="AO1" s="390" t="s">
        <v>114</v>
      </c>
      <c r="AP1" s="390" t="s">
        <v>159</v>
      </c>
      <c r="AQ1" s="346"/>
    </row>
    <row r="2" spans="1:89" s="80" customFormat="1" ht="59.25" customHeight="1" thickBot="1" x14ac:dyDescent="0.3">
      <c r="A2" s="151">
        <v>1</v>
      </c>
      <c r="B2" s="400" t="s">
        <v>50</v>
      </c>
      <c r="C2" s="402" t="s">
        <v>48</v>
      </c>
      <c r="D2" s="402" t="s">
        <v>25</v>
      </c>
      <c r="E2" s="402" t="s">
        <v>29</v>
      </c>
      <c r="F2" s="405" t="s">
        <v>104</v>
      </c>
      <c r="G2" s="405" t="s">
        <v>114</v>
      </c>
      <c r="H2" s="403" t="s">
        <v>115</v>
      </c>
      <c r="I2" s="407" t="s">
        <v>50</v>
      </c>
      <c r="J2" s="396" t="s">
        <v>48</v>
      </c>
      <c r="K2" s="396" t="s">
        <v>25</v>
      </c>
      <c r="L2" s="396" t="s">
        <v>29</v>
      </c>
      <c r="M2" s="398" t="s">
        <v>104</v>
      </c>
      <c r="N2" s="398" t="s">
        <v>114</v>
      </c>
      <c r="O2" s="409" t="s">
        <v>115</v>
      </c>
      <c r="P2" s="214"/>
      <c r="Q2" s="214"/>
      <c r="R2" s="214"/>
      <c r="S2" s="214"/>
      <c r="T2" s="214"/>
      <c r="U2" s="215"/>
      <c r="V2" s="260"/>
      <c r="W2" s="273" t="s">
        <v>130</v>
      </c>
      <c r="X2" s="390"/>
      <c r="Y2" s="390"/>
      <c r="Z2" s="390"/>
      <c r="AA2" s="390"/>
      <c r="AB2" s="390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0"/>
      <c r="AK2" s="390"/>
      <c r="AL2" s="390"/>
      <c r="AM2" s="390"/>
      <c r="AN2" s="390"/>
      <c r="AO2" s="390"/>
      <c r="AP2" s="390"/>
      <c r="AQ2" s="346" t="s">
        <v>189</v>
      </c>
      <c r="AR2" s="204" t="s">
        <v>66</v>
      </c>
      <c r="AS2" s="274" t="s">
        <v>59</v>
      </c>
      <c r="AT2" s="274" t="s">
        <v>199</v>
      </c>
      <c r="AU2" s="274" t="s">
        <v>58</v>
      </c>
      <c r="AV2" s="204" t="s">
        <v>191</v>
      </c>
      <c r="AW2" s="204" t="s">
        <v>190</v>
      </c>
      <c r="AX2" s="345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1"/>
      <c r="C3" s="401"/>
      <c r="D3" s="401"/>
      <c r="E3" s="401"/>
      <c r="F3" s="406"/>
      <c r="G3" s="406"/>
      <c r="H3" s="404"/>
      <c r="I3" s="408"/>
      <c r="J3" s="397"/>
      <c r="K3" s="397"/>
      <c r="L3" s="397"/>
      <c r="M3" s="399"/>
      <c r="N3" s="399"/>
      <c r="O3" s="410"/>
      <c r="P3" s="214"/>
      <c r="Q3" s="214"/>
      <c r="R3" s="214"/>
      <c r="S3" s="214"/>
      <c r="T3" s="214"/>
      <c r="U3" s="215"/>
      <c r="V3" s="260"/>
      <c r="W3" s="213" t="str">
        <f>Data!DT91</f>
        <v>Johannes Hielfer</v>
      </c>
      <c r="X3" s="215">
        <f>IF(ISERROR(INDEX(Data!$DY:$IB,MATCH($W3,Data!$DT:$DT,0),MATCH(X$1&amp;"/"&amp;$A$2,Data!$DY$1:$IB$1,0)))=TRUE,0,INDEX(Data!$DY:$IB,MATCH($W3,Data!$DT:$DT,0),MATCH(X$1&amp;"/"&amp;$A$2,Data!$DY$1:$IB$1,0)))</f>
        <v>2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0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1</v>
      </c>
      <c r="AE3" s="213">
        <f t="shared" ca="1" si="0"/>
        <v>1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/R1</v>
      </c>
      <c r="AL3" s="213" t="str">
        <f ca="1">IF(AE3=0,"",IF($X3=AE$2,"/R1","")&amp;IF($Y3=AE$2,"/R2","")&amp;IF($Z3=AE$2,"/R3","")&amp;IF($AA3=AE$2,"/F","")&amp;IF($AB3=AE$2,"/PO",""))</f>
        <v>/R2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1499M</v>
      </c>
      <c r="AR3" s="204" t="str">
        <f ca="1">IF(OFFSET($AB3,0,MATCH(A$17,AC$1:AI$1,0))=0,"",OFFSET($AB3,0,MATCH(A$17,AC$1:AI$1,0))&amp;" / "&amp;W3 &amp;" ("&amp;INDEX(Data!DX:DX,MATCH(W3,Data!DT:DT,0))&amp;")")</f>
        <v>1 / Johannes Hielfer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</v>
      </c>
      <c r="AW3" s="204" t="str">
        <f t="array" aca="1" ref="AW3" ca="1">INDEX($AR$3:$AR$82,MATCH(LARGE(COUNTIF($AQ$3:$AQ$82,"&lt;"&amp;$AQ$3:$AQ$82),ROWS(AQ$3:AQ3)),COUNTIF($AQ$3:$AQ$82,"&lt;"&amp;$AQ$3:$AQ$82),0))</f>
        <v>2 / Christian Klima (2)</v>
      </c>
      <c r="AX3" s="345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117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14</v>
      </c>
      <c r="D4" s="82">
        <f ca="1">OFFSET(Data!$A$1,MATCH("# "&amp;D$2&amp;" Men",Data!$DT:$DT,0)-1,MATCH(MID($A4,3,20)&amp;"/"&amp;$A$2,Data!$1:$1,0)-1)</f>
        <v>33</v>
      </c>
      <c r="E4" s="82">
        <f ca="1">OFFSET(Data!$A$1,MATCH("# "&amp;E$2&amp;" Men",Data!$DT:$DT,0)-1,MATCH(MID($A4,3,20)&amp;"/"&amp;$A$2,Data!$1:$1,0)-1)</f>
        <v>4</v>
      </c>
      <c r="F4" s="82">
        <f ca="1">OFFSET(Data!$A$1,MATCH("# "&amp;F$2&amp;" Men",Data!$DT:$DT,0)-1,MATCH(MID($A4,3,20)&amp;"/"&amp;$A$2,Data!$1:$1,0)-1)</f>
        <v>1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2</v>
      </c>
      <c r="L4" s="85">
        <f ca="1">OFFSET(Data!$A$1,MATCH("# "&amp;L$2&amp;" Women",Data!$DT:$DT,0)-1,MATCH(MID($A4,3,20)&amp;"/"&amp;$A$2,Data!$1:$1,0)-1)</f>
        <v>4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60"/>
      <c r="W4" s="213" t="str">
        <f>Data!DT92</f>
        <v>Christian Klima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2</v>
      </c>
      <c r="Z4" s="215">
        <f>IF(ISERROR(INDEX(Data!$DY:$IB,MATCH($W4,Data!$DT:$DT,0),MATCH(Z$1&amp;"/"&amp;$A$2,Data!$DY$1:$IB$1,0)))=TRUE,0,INDEX(Data!$DY:$IB,MATCH($W4,Data!$DT:$DT,0),MATCH(Z$1&amp;"/"&amp;$A$2,Data!$DY$1:$IB$1,0)))</f>
        <v>0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2</v>
      </c>
      <c r="AE4" s="213">
        <f t="shared" ca="1" si="0"/>
        <v>0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/R1/R2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2498M</v>
      </c>
      <c r="AR4" s="204" t="str">
        <f ca="1">IF(OFFSET($AB4,0,MATCH(A$17,AC$1:AI$1,0))=0,"",OFFSET($AB4,0,MATCH(A$17,AC$1:AI$1,0))&amp;" / "&amp;W4 &amp;" ("&amp;INDEX(Data!DX:DX,MATCH(W4,Data!DT:DT,0))&amp;")")</f>
        <v>2 / Christian Klima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R1/R2</v>
      </c>
      <c r="AW4" s="204" t="str">
        <f t="array" aca="1" ref="AW4" ca="1">INDEX($AR$3:$AR$82,MATCH(LARGE(COUNTIF($AQ$3:$AQ$82,"&lt;"&amp;$AQ$3:$AQ$82),ROWS(AQ$3:AQ4)),COUNTIF($AQ$3:$AQ$82,"&lt;"&amp;$AQ$3:$AQ$82),0))</f>
        <v>2 / Johannes Petz (5)</v>
      </c>
      <c r="AX4" s="345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118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18</v>
      </c>
      <c r="D5" s="88">
        <f ca="1">OFFSET(Data!$A$1,MATCH("# "&amp;D$2&amp;" Men",Data!$DT:$DT,0)-1,MATCH(MID($A5,3,20)&amp;"/"&amp;$A$2,Data!$1:$1,0)-1)</f>
        <v>23</v>
      </c>
      <c r="E5" s="88">
        <f ca="1">OFFSET(Data!$A$1,MATCH("# "&amp;E$2&amp;" Men",Data!$DT:$DT,0)-1,MATCH(MID($A5,3,20)&amp;"/"&amp;$A$2,Data!$1:$1,0)-1)</f>
        <v>9</v>
      </c>
      <c r="F5" s="88">
        <f ca="1">OFFSET(Data!$A$1,MATCH("# "&amp;F$2&amp;" Men",Data!$DT:$DT,0)-1,MATCH(MID($A5,3,20)&amp;"/"&amp;$A$2,Data!$1:$1,0)-1)</f>
        <v>2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1</v>
      </c>
      <c r="K5" s="91">
        <f ca="1">OFFSET(Data!$A$1,MATCH("# "&amp;K$2&amp;" Women",Data!$DT:$DT,0)-1,MATCH(MID($A5,3,20)&amp;"/"&amp;$A$2,Data!$1:$1,0)-1)</f>
        <v>3</v>
      </c>
      <c r="L5" s="91">
        <f ca="1">OFFSET(Data!$A$1,MATCH("# "&amp;L$2&amp;" Women",Data!$DT:$DT,0)-1,MATCH(MID($A5,3,20)&amp;"/"&amp;$A$2,Data!$1:$1,0)-1)</f>
        <v>3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60"/>
      <c r="W5" s="213" t="str">
        <f>Data!DT93</f>
        <v>Dani Hatvani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0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2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/R1/R2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/>
      </c>
      <c r="AW5" s="204" t="str">
        <f t="array" aca="1" ref="AW5" ca="1">INDEX($AR$3:$AR$82,MATCH(LARGE(COUNTIF($AQ$3:$AQ$82,"&lt;"&amp;$AQ$3:$AQ$82),ROWS(AQ$3:AQ5)),COUNTIF($AQ$3:$AQ$82,"&lt;"&amp;$AQ$3:$AQ$82),0))</f>
        <v>2 / Mike Bischof-Horak (7)</v>
      </c>
      <c r="AX5" s="345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119</v>
      </c>
      <c r="B6" s="87" t="e">
        <f ca="1">OFFSET(Data!$A$1,MATCH("# "&amp;B$2&amp;" Men",Data!$DT:$DT,0)-1,MATCH(MID($A6,3,20)&amp;"/"&amp;$A$2,Data!$1:$1,0)-1)</f>
        <v>#N/A</v>
      </c>
      <c r="C6" s="88" t="e">
        <f ca="1">OFFSET(Data!$A$1,MATCH("# "&amp;C$2&amp;" Men",Data!$DT:$DT,0)-1,MATCH(MID($A6,3,20)&amp;"/"&amp;$A$2,Data!$1:$1,0)-1)</f>
        <v>#N/A</v>
      </c>
      <c r="D6" s="88" t="e">
        <f ca="1">OFFSET(Data!$A$1,MATCH("# "&amp;D$2&amp;" Men",Data!$DT:$DT,0)-1,MATCH(MID($A6,3,20)&amp;"/"&amp;$A$2,Data!$1:$1,0)-1)</f>
        <v>#N/A</v>
      </c>
      <c r="E6" s="88" t="e">
        <f ca="1">OFFSET(Data!$A$1,MATCH("# "&amp;E$2&amp;" Men",Data!$DT:$DT,0)-1,MATCH(MID($A6,3,20)&amp;"/"&amp;$A$2,Data!$1:$1,0)-1)</f>
        <v>#N/A</v>
      </c>
      <c r="F6" s="88" t="e">
        <f ca="1">OFFSET(Data!$A$1,MATCH("# "&amp;F$2&amp;" Men",Data!$DT:$DT,0)-1,MATCH(MID($A6,3,20)&amp;"/"&amp;$A$2,Data!$1:$1,0)-1)</f>
        <v>#N/A</v>
      </c>
      <c r="G6" s="88" t="e">
        <f ca="1">OFFSET(Data!$A$1,MATCH("# "&amp;G$2&amp;" Men",Data!$DT:$DT,0)-1,MATCH(MID($A6,3,20)&amp;"/"&amp;$A$2,Data!$1:$1,0)-1)</f>
        <v>#N/A</v>
      </c>
      <c r="H6" s="89" t="e">
        <f ca="1">OFFSET(Data!$A$1,MATCH("# "&amp;H$2&amp;" Men",Data!$DT:$DT,0)-1,MATCH(MID($A6,3,20)&amp;"/"&amp;$A$2,Data!$1:$1,0)-1)</f>
        <v>#N/A</v>
      </c>
      <c r="I6" s="90" t="e">
        <f ca="1">OFFSET(Data!$A$1,MATCH("# "&amp;I$2&amp;" Women",Data!$DT:$DT,0)-1,MATCH(MID($A6,3,20)&amp;"/"&amp;$A$2,Data!$1:$1,0)-1)</f>
        <v>#N/A</v>
      </c>
      <c r="J6" s="91" t="e">
        <f ca="1">OFFSET(Data!$A$1,MATCH("# "&amp;J$2&amp;" Women",Data!$DT:$DT,0)-1,MATCH(MID($A6,3,20)&amp;"/"&amp;$A$2,Data!$1:$1,0)-1)</f>
        <v>#N/A</v>
      </c>
      <c r="K6" s="91" t="e">
        <f ca="1">OFFSET(Data!$A$1,MATCH("# "&amp;K$2&amp;" Women",Data!$DT:$DT,0)-1,MATCH(MID($A6,3,20)&amp;"/"&amp;$A$2,Data!$1:$1,0)-1)</f>
        <v>#N/A</v>
      </c>
      <c r="L6" s="91" t="e">
        <f ca="1">OFFSET(Data!$A$1,MATCH("# "&amp;L$2&amp;" Women",Data!$DT:$DT,0)-1,MATCH(MID($A6,3,20)&amp;"/"&amp;$A$2,Data!$1:$1,0)-1)</f>
        <v>#N/A</v>
      </c>
      <c r="M6" s="91" t="e">
        <f ca="1">OFFSET(Data!$A$1,MATCH("# "&amp;M$2&amp;" Women",Data!$DT:$DT,0)-1,MATCH(MID($A6,3,20)&amp;"/"&amp;$A$2,Data!$1:$1,0)-1)</f>
        <v>#N/A</v>
      </c>
      <c r="N6" s="91" t="e">
        <f ca="1">OFFSET(Data!$A$1,MATCH("# "&amp;N$2&amp;" Women",Data!$DT:$DT,0)-1,MATCH(MID($A6,3,20)&amp;"/"&amp;$A$2,Data!$1:$1,0)-1)</f>
        <v>#N/A</v>
      </c>
      <c r="O6" s="92" t="e">
        <f ca="1">OFFSET(Data!$A$1,MATCH("# "&amp;O$2&amp;" Women",Data!$DT:$DT,0)-1,MATCH(MID($A6,3,20)&amp;"/"&amp;$A$2,Data!$1:$1,0)-1)</f>
        <v>#N/A</v>
      </c>
      <c r="P6" s="203"/>
      <c r="Q6" s="203"/>
      <c r="R6" s="203"/>
      <c r="S6" s="203"/>
      <c r="T6" s="203"/>
      <c r="U6" s="215"/>
      <c r="V6" s="260"/>
      <c r="W6" s="213" t="str">
        <f>Data!DT94</f>
        <v>Karl Seper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2</v>
      </c>
      <c r="Z6" s="215">
        <f>IF(ISERROR(INDEX(Data!$DY:$IB,MATCH($W6,Data!$DT:$DT,0),MATCH(Z$1&amp;"/"&amp;$A$2,Data!$DY$1:$IB$1,0)))=TRUE,0,INDEX(Data!$DY:$IB,MATCH($W6,Data!$DT:$DT,0),MATCH(Z$1&amp;"/"&amp;$A$2,Data!$DY$1:$IB$1,0)))</f>
        <v>0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1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/R2</v>
      </c>
      <c r="AL6" s="213" t="str">
        <f t="shared" ca="1" si="6"/>
        <v>/R1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1496M</v>
      </c>
      <c r="AR6" s="204" t="str">
        <f ca="1">IF(OFFSET($AB6,0,MATCH(A$17,AC$1:AI$1,0))=0,"",OFFSET($AB6,0,MATCH(A$17,AC$1:AI$1,0))&amp;" / "&amp;W6 &amp;" ("&amp;INDEX(Data!DX:DX,MATCH(W6,Data!DT:DT,0))&amp;")")</f>
        <v>1 / Karl Seper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R2</v>
      </c>
      <c r="AW6" s="204" t="str">
        <f t="array" aca="1" ref="AW6" ca="1">INDEX($AR$3:$AR$82,MATCH(LARGE(COUNTIF($AQ$3:$AQ$82,"&lt;"&amp;$AQ$3:$AQ$82),ROWS(AQ$3:AQ6)),COUNTIF($AQ$3:$AQ$82,"&lt;"&amp;$AQ$3:$AQ$82),0))</f>
        <v>2 / Richard Kollar (7)</v>
      </c>
      <c r="AX6" s="345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120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60"/>
      <c r="W7" s="213" t="str">
        <f>Data!DT95</f>
        <v>Johannes Petz</v>
      </c>
      <c r="X7" s="215">
        <f>IF(ISERROR(INDEX(Data!$DY:$IB,MATCH($W7,Data!$DT:$DT,0),MATCH(X$1&amp;"/"&amp;$A$2,Data!$DY$1:$IB$1,0)))=TRUE,0,INDEX(Data!$DY:$IB,MATCH($W7,Data!$DT:$DT,0),MATCH(X$1&amp;"/"&amp;$A$2,Data!$DY$1:$IB$1,0)))</f>
        <v>2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0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2</v>
      </c>
      <c r="AE7" s="213">
        <f t="shared" ca="1" si="0"/>
        <v>0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/R1/R2</v>
      </c>
      <c r="AL7" s="213" t="str">
        <f t="shared" ca="1" si="6"/>
        <v/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2495M</v>
      </c>
      <c r="AR7" s="204" t="str">
        <f ca="1">IF(OFFSET($AB7,0,MATCH(A$17,AC$1:AI$1,0))=0,"",OFFSET($AB7,0,MATCH(A$17,AC$1:AI$1,0))&amp;" / "&amp;W7 &amp;" ("&amp;INDEX(Data!DX:DX,MATCH(W7,Data!DT:DT,0))&amp;")")</f>
        <v>2 / Johannes Petz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R1/R2</v>
      </c>
      <c r="AW7" s="204" t="str">
        <f t="array" aca="1" ref="AW7" ca="1">INDEX($AR$3:$AR$82,MATCH(LARGE(COUNTIF($AQ$3:$AQ$82,"&lt;"&amp;$AQ$3:$AQ$82),ROWS(AQ$3:AQ7)),COUNTIF($AQ$3:$AQ$82,"&lt;"&amp;$AQ$3:$AQ$82),0))</f>
        <v>2 / Bernd Wender (15)</v>
      </c>
      <c r="AX7" s="345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121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60"/>
      <c r="W8" s="213" t="str">
        <f>Data!DT96</f>
        <v>Reinhold Schachner</v>
      </c>
      <c r="X8" s="215">
        <f>IF(ISERROR(INDEX(Data!$DY:$IB,MATCH($W8,Data!$DT:$DT,0),MATCH(X$1&amp;"/"&amp;$A$2,Data!$DY$1:$IB$1,0)))=TRUE,0,INDEX(Data!$DY:$IB,MATCH($W8,Data!$DT:$DT,0),MATCH(X$1&amp;"/"&amp;$A$2,Data!$DY$1:$IB$1,0)))</f>
        <v>2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0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1</v>
      </c>
      <c r="AE8" s="213">
        <f t="shared" ca="1" si="0"/>
        <v>1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/R1</v>
      </c>
      <c r="AL8" s="213" t="str">
        <f t="shared" ca="1" si="6"/>
        <v>/R2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1494M</v>
      </c>
      <c r="AR8" s="204" t="str">
        <f ca="1">IF(OFFSET($AB8,0,MATCH(A$17,AC$1:AI$1,0))=0,"",OFFSET($AB8,0,MATCH(A$17,AC$1:AI$1,0))&amp;" / "&amp;W8 &amp;" ("&amp;INDEX(Data!DX:DX,MATCH(W8,Data!DT:DT,0))&amp;")")</f>
        <v>1 / Reinhold Schachner (5)</v>
      </c>
      <c r="AS8" s="204">
        <f>INDEX(Data!DX:DX,MATCH(W8,Data!DT:DT,0))</f>
        <v>5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>R1</v>
      </c>
      <c r="AW8" s="204" t="str">
        <f t="array" aca="1" ref="AW8" ca="1">INDEX($AR$3:$AR$82,MATCH(LARGE(COUNTIF($AQ$3:$AQ$82,"&lt;"&amp;$AQ$3:$AQ$82),ROWS(AQ$3:AQ8)),COUNTIF($AQ$3:$AQ$82,"&lt;"&amp;$AQ$3:$AQ$82),0))</f>
        <v>2 / Andras Racz (29)</v>
      </c>
      <c r="AX8" s="345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122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32</v>
      </c>
      <c r="D9" s="106">
        <f ca="1">OFFSET(Data!$A$1,MATCH("# "&amp;D$2&amp;" Men",Data!$DT:$DT,0)-1,MATCH(MID($A9,3,20)&amp;"/"&amp;$A$2,Data!$1:$1,0)-1)</f>
        <v>56</v>
      </c>
      <c r="E9" s="106">
        <f ca="1">OFFSET(Data!$A$1,MATCH("# "&amp;E$2&amp;" Men",Data!$DT:$DT,0)-1,MATCH(MID($A9,3,20)&amp;"/"&amp;$A$2,Data!$1:$1,0)-1)</f>
        <v>13</v>
      </c>
      <c r="F9" s="106">
        <f ca="1">OFFSET(Data!$A$1,MATCH("# "&amp;F$2&amp;" Men",Data!$DT:$DT,0)-1,MATCH(MID($A9,3,20)&amp;"/"&amp;$A$2,Data!$1:$1,0)-1)</f>
        <v>3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1</v>
      </c>
      <c r="K9" s="109">
        <f ca="1">OFFSET(Data!$A$1,MATCH("# "&amp;K$2&amp;" Women",Data!$DT:$DT,0)-1,MATCH(MID($A9,3,20)&amp;"/"&amp;$A$2,Data!$1:$1,0)-1)</f>
        <v>5</v>
      </c>
      <c r="L9" s="109">
        <f ca="1">OFFSET(Data!$A$1,MATCH("# "&amp;L$2&amp;" Women",Data!$DT:$DT,0)-1,MATCH(MID($A9,3,20)&amp;"/"&amp;$A$2,Data!$1:$1,0)-1)</f>
        <v>7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1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60"/>
      <c r="W9" s="213" t="str">
        <f>Data!DT97</f>
        <v>Mike Bischof-Horak</v>
      </c>
      <c r="X9" s="215">
        <f>IF(ISERROR(INDEX(Data!$DY:$IB,MATCH($W9,Data!$DT:$DT,0),MATCH(X$1&amp;"/"&amp;$A$2,Data!$DY$1:$IB$1,0)))=TRUE,0,INDEX(Data!$DY:$IB,MATCH($W9,Data!$DT:$DT,0),MATCH(X$1&amp;"/"&amp;$A$2,Data!$DY$1:$IB$1,0)))</f>
        <v>2</v>
      </c>
      <c r="Y9" s="215">
        <f>IF(ISERROR(INDEX(Data!$DY:$IB,MATCH($W9,Data!$DT:$DT,0),MATCH(Y$1&amp;"/"&amp;$A$2,Data!$DY$1:$IB$1,0)))=TRUE,0,INDEX(Data!$DY:$IB,MATCH($W9,Data!$DT:$DT,0),MATCH(Y$1&amp;"/"&amp;$A$2,Data!$DY$1:$IB$1,0)))</f>
        <v>2</v>
      </c>
      <c r="Z9" s="215">
        <f>IF(ISERROR(INDEX(Data!$DY:$IB,MATCH($W9,Data!$DT:$DT,0),MATCH(Z$1&amp;"/"&amp;$A$2,Data!$DY$1:$IB$1,0)))=TRUE,0,INDEX(Data!$DY:$IB,MATCH($W9,Data!$DT:$DT,0),MATCH(Z$1&amp;"/"&amp;$A$2,Data!$DY$1:$IB$1,0)))</f>
        <v>0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2</v>
      </c>
      <c r="AE9" s="213">
        <f t="shared" ca="1" si="0"/>
        <v>0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/R1/R2</v>
      </c>
      <c r="AL9" s="213" t="str">
        <f t="shared" ca="1" si="6"/>
        <v/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2493M</v>
      </c>
      <c r="AR9" s="204" t="str">
        <f ca="1">IF(OFFSET($AB9,0,MATCH(A$17,AC$1:AI$1,0))=0,"",OFFSET($AB9,0,MATCH(A$17,AC$1:AI$1,0))&amp;" / "&amp;W9 &amp;" ("&amp;INDEX(Data!DX:DX,MATCH(W9,Data!DT:DT,0))&amp;")")</f>
        <v>2 / Mike Bischof-Horak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R1/R2</v>
      </c>
      <c r="AW9" s="204" t="str">
        <f t="array" aca="1" ref="AW9" ca="1">INDEX($AR$3:$AR$82,MATCH(LARGE(COUNTIF($AQ$3:$AQ$82,"&lt;"&amp;$AQ$3:$AQ$82),ROWS(AQ$3:AQ9)),COUNTIF($AQ$3:$AQ$82,"&lt;"&amp;$AQ$3:$AQ$82),0))</f>
        <v>1 / Johannes Hielfer (1)</v>
      </c>
      <c r="AX9" s="345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123</v>
      </c>
      <c r="B10" s="111">
        <f ca="1">B4/SUM($B4:$H4)</f>
        <v>0</v>
      </c>
      <c r="C10" s="112">
        <f t="shared" ref="C10:H10" ca="1" si="13">C4/SUM($B4:$H4)</f>
        <v>0.26923076923076922</v>
      </c>
      <c r="D10" s="112">
        <f t="shared" ca="1" si="13"/>
        <v>0.63461538461538458</v>
      </c>
      <c r="E10" s="112">
        <f t="shared" ca="1" si="13"/>
        <v>7.6923076923076927E-2</v>
      </c>
      <c r="F10" s="112">
        <f t="shared" ca="1" si="13"/>
        <v>1.9230769230769232E-2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0.2857142857142857</v>
      </c>
      <c r="L10" s="115">
        <f t="shared" ca="1" si="15"/>
        <v>0.5714285714285714</v>
      </c>
      <c r="M10" s="115">
        <f t="shared" ca="1" si="15"/>
        <v>0</v>
      </c>
      <c r="N10" s="115">
        <f t="shared" ca="1" si="15"/>
        <v>0.14285714285714285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60"/>
      <c r="W10" s="213" t="str">
        <f>Data!DT98</f>
        <v>Bernd Kolmanz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0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2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/R1/R2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7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INDEX($AR$3:$AR$82,MATCH(LARGE(COUNTIF($AQ$3:$AQ$82,"&lt;"&amp;$AQ$3:$AQ$82),ROWS(AQ$3:AQ10)),COUNTIF($AQ$3:$AQ$82,"&lt;"&amp;$AQ$3:$AQ$82),0))</f>
        <v>1 / Irmgard Derschmidt (2)</v>
      </c>
      <c r="AX10" s="345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124</v>
      </c>
      <c r="B11" s="93">
        <f t="shared" ref="B11:H11" ca="1" si="17">B5/SUM($B5:$H5)</f>
        <v>0</v>
      </c>
      <c r="C11" s="94">
        <f t="shared" ca="1" si="17"/>
        <v>0.34615384615384615</v>
      </c>
      <c r="D11" s="94">
        <f t="shared" ca="1" si="17"/>
        <v>0.44230769230769229</v>
      </c>
      <c r="E11" s="94">
        <f t="shared" ca="1" si="17"/>
        <v>0.17307692307692307</v>
      </c>
      <c r="F11" s="94">
        <f t="shared" ca="1" si="17"/>
        <v>3.8461538461538464E-2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0.14285714285714285</v>
      </c>
      <c r="K11" s="97">
        <f t="shared" ca="1" si="18"/>
        <v>0.42857142857142855</v>
      </c>
      <c r="L11" s="97">
        <f t="shared" ca="1" si="18"/>
        <v>0.42857142857142855</v>
      </c>
      <c r="M11" s="97">
        <f t="shared" ca="1" si="18"/>
        <v>0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60"/>
      <c r="W11" s="213" t="str">
        <f>Data!DT99</f>
        <v>Richard Kollar</v>
      </c>
      <c r="X11" s="215">
        <f>IF(ISERROR(INDEX(Data!$DY:$IB,MATCH($W11,Data!$DT:$DT,0),MATCH(X$1&amp;"/"&amp;$A$2,Data!$DY$1:$IB$1,0)))=TRUE,0,INDEX(Data!$DY:$IB,MATCH($W11,Data!$DT:$DT,0),MATCH(X$1&amp;"/"&amp;$A$2,Data!$DY$1:$IB$1,0)))</f>
        <v>2</v>
      </c>
      <c r="Y11" s="215">
        <f>IF(ISERROR(INDEX(Data!$DY:$IB,MATCH($W11,Data!$DT:$DT,0),MATCH(Y$1&amp;"/"&amp;$A$2,Data!$DY$1:$IB$1,0)))=TRUE,0,INDEX(Data!$DY:$IB,MATCH($W11,Data!$DT:$DT,0),MATCH(Y$1&amp;"/"&amp;$A$2,Data!$DY$1:$IB$1,0)))</f>
        <v>2</v>
      </c>
      <c r="Z11" s="215">
        <f>IF(ISERROR(INDEX(Data!$DY:$IB,MATCH($W11,Data!$DT:$DT,0),MATCH(Z$1&amp;"/"&amp;$A$2,Data!$DY$1:$IB$1,0)))=TRUE,0,INDEX(Data!$DY:$IB,MATCH($W11,Data!$DT:$DT,0),MATCH(Z$1&amp;"/"&amp;$A$2,Data!$DY$1:$IB$1,0)))</f>
        <v>0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2</v>
      </c>
      <c r="AE11" s="213">
        <f t="shared" ca="1" si="0"/>
        <v>0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/R1/R2</v>
      </c>
      <c r="AL11" s="213" t="str">
        <f t="shared" ca="1" si="6"/>
        <v/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2491M</v>
      </c>
      <c r="AR11" s="204" t="str">
        <f ca="1">IF(OFFSET($AB11,0,MATCH(A$17,AC$1:AI$1,0))=0,"",OFFSET($AB11,0,MATCH(A$17,AC$1:AI$1,0))&amp;" / "&amp;W11 &amp;" ("&amp;INDEX(Data!DX:DX,MATCH(W11,Data!DT:DT,0))&amp;")")</f>
        <v>2 / Richard Kollar (7)</v>
      </c>
      <c r="AS11" s="204">
        <f>INDEX(Data!DX:DX,MATCH(W11,Data!DT:DT,0))</f>
        <v>7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R1/R2</v>
      </c>
      <c r="AW11" s="204" t="str">
        <f t="array" aca="1" ref="AW11" ca="1">INDEX($AR$3:$AR$82,MATCH(LARGE(COUNTIF($AQ$3:$AQ$82,"&lt;"&amp;$AQ$3:$AQ$82),ROWS(AQ$3:AQ11)),COUNTIF($AQ$3:$AQ$82,"&lt;"&amp;$AQ$3:$AQ$82),0))</f>
        <v>1 / Karl Seper (4)</v>
      </c>
      <c r="AX11" s="345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125</v>
      </c>
      <c r="B12" s="93" t="e">
        <f t="shared" ref="B12:H12" ca="1" si="19">B6/SUM($B6:$H6)</f>
        <v>#N/A</v>
      </c>
      <c r="C12" s="94" t="e">
        <f t="shared" ca="1" si="19"/>
        <v>#N/A</v>
      </c>
      <c r="D12" s="94" t="e">
        <f t="shared" ca="1" si="19"/>
        <v>#N/A</v>
      </c>
      <c r="E12" s="94" t="e">
        <f t="shared" ca="1" si="19"/>
        <v>#N/A</v>
      </c>
      <c r="F12" s="94" t="e">
        <f t="shared" ca="1" si="19"/>
        <v>#N/A</v>
      </c>
      <c r="G12" s="94" t="e">
        <f t="shared" ca="1" si="19"/>
        <v>#N/A</v>
      </c>
      <c r="H12" s="95" t="e">
        <f t="shared" ca="1" si="19"/>
        <v>#N/A</v>
      </c>
      <c r="I12" s="96" t="e">
        <f t="shared" ca="1" si="14"/>
        <v>#N/A</v>
      </c>
      <c r="J12" s="97" t="e">
        <f t="shared" ref="J12:O12" ca="1" si="20">J6/SUM($I6:$O6)</f>
        <v>#N/A</v>
      </c>
      <c r="K12" s="97" t="e">
        <f t="shared" ca="1" si="20"/>
        <v>#N/A</v>
      </c>
      <c r="L12" s="97" t="e">
        <f t="shared" ca="1" si="20"/>
        <v>#N/A</v>
      </c>
      <c r="M12" s="97" t="e">
        <f t="shared" ca="1" si="20"/>
        <v>#N/A</v>
      </c>
      <c r="N12" s="97" t="e">
        <f t="shared" ca="1" si="20"/>
        <v>#N/A</v>
      </c>
      <c r="O12" s="98" t="e">
        <f t="shared" ca="1" si="20"/>
        <v>#N/A</v>
      </c>
      <c r="P12" s="216"/>
      <c r="Q12" s="216"/>
      <c r="R12" s="216"/>
      <c r="S12" s="216"/>
      <c r="T12" s="216"/>
      <c r="U12" s="215"/>
      <c r="V12" s="260"/>
      <c r="W12" s="213" t="str">
        <f>Data!DT100</f>
        <v>Barnabas Jozsa</v>
      </c>
      <c r="X12" s="215">
        <f>IF(ISERROR(INDEX(Data!$DY:$IB,MATCH($W12,Data!$DT:$DT,0),MATCH(X$1&amp;"/"&amp;$A$2,Data!$DY$1:$IB$1,0)))=TRUE,0,INDEX(Data!$DY:$IB,MATCH($W12,Data!$DT:$DT,0),MATCH(X$1&amp;"/"&amp;$A$2,Data!$DY$1:$IB$1,0)))</f>
        <v>4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0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1</v>
      </c>
      <c r="AF12" s="213">
        <f t="shared" ca="1" si="11"/>
        <v>1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/R2</v>
      </c>
      <c r="AM12" s="213" t="str">
        <f t="shared" ca="1" si="7"/>
        <v>/R1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INDEX($AR$3:$AR$82,MATCH(LARGE(COUNTIF($AQ$3:$AQ$82,"&lt;"&amp;$AQ$3:$AQ$82),ROWS(AQ$3:AQ12)),COUNTIF($AQ$3:$AQ$82,"&lt;"&amp;$AQ$3:$AQ$82),0))</f>
        <v>1 / Reinhold Schachner (5)</v>
      </c>
      <c r="AX12" s="345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126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60"/>
      <c r="W13" s="213" t="str">
        <f>Data!DT101</f>
        <v>Dinko Simenc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0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2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10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INDEX($AR$3:$AR$82,MATCH(LARGE(COUNTIF($AQ$3:$AQ$82,"&lt;"&amp;$AQ$3:$AQ$82),ROWS(AQ$3:AQ13)),COUNTIF($AQ$3:$AQ$82,"&lt;"&amp;$AQ$3:$AQ$82),0))</f>
        <v>1 / Jakob Gusenbauer (10)</v>
      </c>
      <c r="AX13" s="345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127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60"/>
      <c r="W14" s="213" t="str">
        <f>Data!DT102</f>
        <v>Jakob Gusenbauer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2</v>
      </c>
      <c r="Z14" s="215">
        <f>IF(ISERROR(INDEX(Data!$DY:$IB,MATCH($W14,Data!$DT:$DT,0),MATCH(Z$1&amp;"/"&amp;$A$2,Data!$DY$1:$IB$1,0)))=TRUE,0,INDEX(Data!$DY:$IB,MATCH($W14,Data!$DT:$DT,0),MATCH(Z$1&amp;"/"&amp;$A$2,Data!$DY$1:$IB$1,0)))</f>
        <v>0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1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/R2</v>
      </c>
      <c r="AL14" s="213" t="str">
        <f t="shared" ca="1" si="6"/>
        <v>/R1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1488M</v>
      </c>
      <c r="AR14" s="204" t="str">
        <f ca="1">IF(OFFSET($AB14,0,MATCH(A$17,AC$1:AI$1,0))=0,"",OFFSET($AB14,0,MATCH(A$17,AC$1:AI$1,0))&amp;" / "&amp;W14 &amp;" ("&amp;INDEX(Data!DX:DX,MATCH(W14,Data!DT:DT,0))&amp;")")</f>
        <v>1 / Jakob Gusenbauer (10)</v>
      </c>
      <c r="AS14" s="204">
        <f>INDEX(Data!DX:DX,MATCH(W14,Data!DT:DT,0))</f>
        <v>10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R2</v>
      </c>
      <c r="AW14" s="204" t="str">
        <f t="array" aca="1" ref="AW14" ca="1">INDEX($AR$3:$AR$82,MATCH(LARGE(COUNTIF($AQ$3:$AQ$82,"&lt;"&amp;$AQ$3:$AQ$82),ROWS(AQ$3:AQ14)),COUNTIF($AQ$3:$AQ$82,"&lt;"&amp;$AQ$3:$AQ$82),0))</f>
        <v>1 / Gerhard Petz (10)</v>
      </c>
      <c r="AX14" s="345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128</v>
      </c>
      <c r="B15" s="99">
        <f t="shared" ref="B15:H15" ca="1" si="25">B9/SUM($B9:$H9)</f>
        <v>0</v>
      </c>
      <c r="C15" s="100">
        <f t="shared" ca="1" si="25"/>
        <v>0.30769230769230771</v>
      </c>
      <c r="D15" s="100">
        <f t="shared" ca="1" si="25"/>
        <v>0.53846153846153844</v>
      </c>
      <c r="E15" s="100">
        <f t="shared" ca="1" si="25"/>
        <v>0.125</v>
      </c>
      <c r="F15" s="100">
        <f t="shared" ca="1" si="25"/>
        <v>2.8846153846153848E-2</v>
      </c>
      <c r="G15" s="100">
        <f t="shared" ca="1" si="25"/>
        <v>0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7.1428571428571425E-2</v>
      </c>
      <c r="K15" s="103">
        <f t="shared" ca="1" si="26"/>
        <v>0.35714285714285715</v>
      </c>
      <c r="L15" s="103">
        <f t="shared" ca="1" si="26"/>
        <v>0.5</v>
      </c>
      <c r="M15" s="103">
        <f t="shared" ca="1" si="26"/>
        <v>0</v>
      </c>
      <c r="N15" s="103">
        <f t="shared" ca="1" si="26"/>
        <v>7.1428571428571425E-2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60"/>
      <c r="W15" s="213" t="str">
        <f>Data!DT103</f>
        <v>Gerhard Petz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2</v>
      </c>
      <c r="Z15" s="215">
        <f>IF(ISERROR(INDEX(Data!$DY:$IB,MATCH($W15,Data!$DT:$DT,0),MATCH(Z$1&amp;"/"&amp;$A$2,Data!$DY$1:$IB$1,0)))=TRUE,0,INDEX(Data!$DY:$IB,MATCH($W15,Data!$DT:$DT,0),MATCH(Z$1&amp;"/"&amp;$A$2,Data!$DY$1:$IB$1,0)))</f>
        <v>0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1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/R2</v>
      </c>
      <c r="AL15" s="213" t="str">
        <f t="shared" ca="1" si="6"/>
        <v>/R1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1487M</v>
      </c>
      <c r="AR15" s="204" t="str">
        <f ca="1">IF(OFFSET($AB15,0,MATCH(A$17,AC$1:AI$1,0))=0,"",OFFSET($AB15,0,MATCH(A$17,AC$1:AI$1,0))&amp;" / "&amp;W15 &amp;" ("&amp;INDEX(Data!DX:DX,MATCH(W15,Data!DT:DT,0))&amp;")")</f>
        <v>1 / Gerhard Petz (10)</v>
      </c>
      <c r="AS15" s="204">
        <f>INDEX(Data!DX:DX,MATCH(W15,Data!DT:DT,0))</f>
        <v>10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R2</v>
      </c>
      <c r="AW15" s="204" t="str">
        <f t="array" aca="1" ref="AW15" ca="1">INDEX($AR$3:$AR$82,MATCH(LARGE(COUNTIF($AQ$3:$AQ$82,"&lt;"&amp;$AQ$3:$AQ$82),ROWS(AQ$3:AQ15)),COUNTIF($AQ$3:$AQ$82,"&lt;"&amp;$AQ$3:$AQ$82),0))</f>
        <v>1 / Wolfgang Pratl (14)</v>
      </c>
      <c r="AX15" s="345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Wolfgang Pratl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2</v>
      </c>
      <c r="Z16" s="215">
        <f>IF(ISERROR(INDEX(Data!$DY:$IB,MATCH($W16,Data!$DT:$DT,0),MATCH(Z$1&amp;"/"&amp;$A$2,Data!$DY$1:$IB$1,0)))=TRUE,0,INDEX(Data!$DY:$IB,MATCH($W16,Data!$DT:$DT,0),MATCH(Z$1&amp;"/"&amp;$A$2,Data!$DY$1:$IB$1,0)))</f>
        <v>0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1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/R2</v>
      </c>
      <c r="AL16" s="213" t="str">
        <f t="shared" ca="1" si="6"/>
        <v>/R1</v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1486M</v>
      </c>
      <c r="AR16" s="204" t="str">
        <f ca="1">IF(OFFSET($AB16,0,MATCH(A$17,AC$1:AI$1,0))=0,"",OFFSET($AB16,0,MATCH(A$17,AC$1:AI$1,0))&amp;" / "&amp;W16 &amp;" ("&amp;INDEX(Data!DX:DX,MATCH(W16,Data!DT:DT,0))&amp;")")</f>
        <v>1 / Wolfgang Pratl (14)</v>
      </c>
      <c r="AS16" s="204">
        <f>INDEX(Data!DX:DX,MATCH(W16,Data!DT:DT,0))</f>
        <v>14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R2</v>
      </c>
      <c r="AW16" s="204" t="str">
        <f t="array" aca="1" ref="AW16" ca="1">INDEX($AR$3:$AR$82,MATCH(LARGE(COUNTIF($AQ$3:$AQ$82,"&lt;"&amp;$AQ$3:$AQ$82),ROWS(AQ$3:AQ16)),COUNTIF($AQ$3:$AQ$82,"&lt;"&amp;$AQ$3:$AQ$82),0))</f>
        <v>1 / Eric Osterwinter (15)</v>
      </c>
      <c r="AX16" s="345"/>
    </row>
    <row r="17" spans="1:49" ht="15" customHeight="1" thickBot="1" x14ac:dyDescent="0.3">
      <c r="A17" s="391" t="s">
        <v>48</v>
      </c>
      <c r="B17" s="392"/>
      <c r="C17" s="392"/>
      <c r="D17" s="392"/>
      <c r="E17" s="39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Eric Osterwinter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2</v>
      </c>
      <c r="Z17" s="215">
        <f>IF(ISERROR(INDEX(Data!$DY:$IB,MATCH($W17,Data!$DT:$DT,0),MATCH(Z$1&amp;"/"&amp;$A$2,Data!$DY$1:$IB$1,0)))=TRUE,0,INDEX(Data!$DY:$IB,MATCH($W17,Data!$DT:$DT,0),MATCH(Z$1&amp;"/"&amp;$A$2,Data!$DY$1:$IB$1,0)))</f>
        <v>0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1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/R2</v>
      </c>
      <c r="AL17" s="213" t="str">
        <f t="shared" ca="1" si="6"/>
        <v>/R1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1485M</v>
      </c>
      <c r="AR17" s="204" t="str">
        <f ca="1">IF(OFFSET($AB17,0,MATCH(A$17,AC$1:AI$1,0))=0,"",OFFSET($AB17,0,MATCH(A$17,AC$1:AI$1,0))&amp;" / "&amp;W17 &amp;" ("&amp;INDEX(Data!DX:DX,MATCH(W17,Data!DT:DT,0))&amp;")")</f>
        <v>1 / Eric Osterwinter (15)</v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R2</v>
      </c>
      <c r="AW17" s="204" t="str">
        <f t="array" aca="1" ref="AW17" ca="1">INDEX($AR$3:$AR$82,MATCH(LARGE(COUNTIF($AQ$3:$AQ$82,"&lt;"&amp;$AQ$3:$AQ$82),ROWS(AQ$3:AQ17)),COUNTIF($AQ$3:$AQ$82,"&lt;"&amp;$AQ$3:$AQ$82),0))</f>
        <v>1 / Lukas Froschauer (18)</v>
      </c>
    </row>
    <row r="18" spans="1:49" ht="15" customHeight="1" x14ac:dyDescent="0.25">
      <c r="A18" s="263" t="s">
        <v>192</v>
      </c>
      <c r="B18" s="264"/>
      <c r="C18" s="264"/>
      <c r="D18" s="394" t="s">
        <v>193</v>
      </c>
      <c r="E18" s="395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Bernd Wender</v>
      </c>
      <c r="X18" s="215">
        <f>IF(ISERROR(INDEX(Data!$DY:$IB,MATCH($W18,Data!$DT:$DT,0),MATCH(X$1&amp;"/"&amp;$A$2,Data!$DY$1:$IB$1,0)))=TRUE,0,INDEX(Data!$DY:$IB,MATCH($W18,Data!$DT:$DT,0),MATCH(X$1&amp;"/"&amp;$A$2,Data!$DY$1:$IB$1,0)))</f>
        <v>2</v>
      </c>
      <c r="Y18" s="215">
        <f>IF(ISERROR(INDEX(Data!$DY:$IB,MATCH($W18,Data!$DT:$DT,0),MATCH(Y$1&amp;"/"&amp;$A$2,Data!$DY$1:$IB$1,0)))=TRUE,0,INDEX(Data!$DY:$IB,MATCH($W18,Data!$DT:$DT,0),MATCH(Y$1&amp;"/"&amp;$A$2,Data!$DY$1:$IB$1,0)))</f>
        <v>2</v>
      </c>
      <c r="Z18" s="215">
        <f>IF(ISERROR(INDEX(Data!$DY:$IB,MATCH($W18,Data!$DT:$DT,0),MATCH(Z$1&amp;"/"&amp;$A$2,Data!$DY$1:$IB$1,0)))=TRUE,0,INDEX(Data!$DY:$IB,MATCH($W18,Data!$DT:$DT,0),MATCH(Z$1&amp;"/"&amp;$A$2,Data!$DY$1:$IB$1,0)))</f>
        <v>0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2</v>
      </c>
      <c r="AE18" s="213">
        <f t="shared" ca="1" si="0"/>
        <v>0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/R1/R2</v>
      </c>
      <c r="AL18" s="213" t="str">
        <f t="shared" ca="1" si="6"/>
        <v/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2484M</v>
      </c>
      <c r="AR18" s="204" t="str">
        <f ca="1">IF(OFFSET($AB18,0,MATCH(A$17,AC$1:AI$1,0))=0,"",OFFSET($AB18,0,MATCH(A$17,AC$1:AI$1,0))&amp;" / "&amp;W18 &amp;" ("&amp;INDEX(Data!DX:DX,MATCH(W18,Data!DT:DT,0))&amp;")")</f>
        <v>2 / Bernd Wender (15)</v>
      </c>
      <c r="AS18" s="204">
        <f>INDEX(Data!DX:DX,MATCH(W18,Data!DT:DT,0))</f>
        <v>15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R1/R2</v>
      </c>
      <c r="AW18" s="204" t="str">
        <f t="array" aca="1" ref="AW18" ca="1">INDEX($AR$3:$AR$82,MATCH(LARGE(COUNTIF($AQ$3:$AQ$82,"&lt;"&amp;$AQ$3:$AQ$82),ROWS(AQ$3:AQ18)),COUNTIF($AQ$3:$AQ$82,"&lt;"&amp;$AQ$3:$AQ$82),0))</f>
        <v>1 / Otfried Derschmidt (19)</v>
      </c>
    </row>
    <row r="19" spans="1:49" ht="15" customHeight="1" x14ac:dyDescent="0.25">
      <c r="A19" s="265" t="str">
        <f ca="1">AW3</f>
        <v>2 / Christian Klima (2)</v>
      </c>
      <c r="B19" s="266"/>
      <c r="C19" s="267"/>
      <c r="D19" s="388" t="str">
        <f t="shared" ref="D19:D50" ca="1" si="27">INDEX(AV:AV,MATCH(A19,AR:AR,0))</f>
        <v>R1/R2</v>
      </c>
      <c r="E19" s="389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Róbert Furka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2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/R1/R2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15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INDEX($AR$3:$AR$82,MATCH(LARGE(COUNTIF($AQ$3:$AQ$82,"&lt;"&amp;$AQ$3:$AQ$82),ROWS(AQ$3:AQ19)),COUNTIF($AQ$3:$AQ$82,"&lt;"&amp;$AQ$3:$AQ$82),0))</f>
        <v>1 / Michal Kúdela (20)</v>
      </c>
    </row>
    <row r="20" spans="1:49" ht="15" customHeight="1" x14ac:dyDescent="0.25">
      <c r="A20" s="265" t="str">
        <f ca="1">AW4</f>
        <v>2 / Johannes Petz (5)</v>
      </c>
      <c r="B20" s="266"/>
      <c r="C20" s="267"/>
      <c r="D20" s="388" t="str">
        <f t="shared" ca="1" si="27"/>
        <v>R1/R2</v>
      </c>
      <c r="E20" s="389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Lukas Froschauer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0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1</v>
      </c>
      <c r="AE20" s="213">
        <f t="shared" ca="1" si="11"/>
        <v>1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/R2</v>
      </c>
      <c r="AL20" s="213" t="str">
        <f t="shared" ca="1" si="6"/>
        <v>/R1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1482M</v>
      </c>
      <c r="AR20" s="204" t="str">
        <f ca="1">IF(OFFSET($AB20,0,MATCH(A$17,AC$1:AI$1,0))=0,"",OFFSET($AB20,0,MATCH(A$17,AC$1:AI$1,0))&amp;" / "&amp;W20 &amp;" ("&amp;INDEX(Data!DX:DX,MATCH(W20,Data!DT:DT,0))&amp;")")</f>
        <v>1 / Lukas Froschauer (18)</v>
      </c>
      <c r="AS20" s="204">
        <f>INDEX(Data!DX:DX,MATCH(W20,Data!DT:DT,0))</f>
        <v>18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>R2</v>
      </c>
      <c r="AW20" s="204" t="str">
        <f t="array" aca="1" ref="AW20" ca="1">INDEX($AR$3:$AR$82,MATCH(LARGE(COUNTIF($AQ$3:$AQ$82,"&lt;"&amp;$AQ$3:$AQ$82),ROWS(AQ$3:AQ20)),COUNTIF($AQ$3:$AQ$82,"&lt;"&amp;$AQ$3:$AQ$82),0))</f>
        <v>1 / Michl Priester (22)</v>
      </c>
    </row>
    <row r="21" spans="1:49" x14ac:dyDescent="0.25">
      <c r="A21" s="265" t="str">
        <f ca="1">AW5</f>
        <v>2 / Mike Bischof-Horak (7)</v>
      </c>
      <c r="B21" s="266"/>
      <c r="C21" s="267"/>
      <c r="D21" s="388" t="str">
        <f t="shared" ca="1" si="27"/>
        <v>R1/R2</v>
      </c>
      <c r="E21" s="389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Otfried Derschmidt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2</v>
      </c>
      <c r="Z21" s="215">
        <f>IF(ISERROR(INDEX(Data!$DY:$IB,MATCH($W21,Data!$DT:$DT,0),MATCH(Z$1&amp;"/"&amp;$A$2,Data!$DY$1:$IB$1,0)))=TRUE,0,INDEX(Data!$DY:$IB,MATCH($W21,Data!$DT:$DT,0),MATCH(Z$1&amp;"/"&amp;$A$2,Data!$DY$1:$IB$1,0)))</f>
        <v>0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1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</v>
      </c>
      <c r="AL21" s="213" t="str">
        <f t="shared" ca="1" si="6"/>
        <v>/R1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1481M</v>
      </c>
      <c r="AR21" s="204" t="str">
        <f ca="1">IF(OFFSET($AB21,0,MATCH(A$17,AC$1:AI$1,0))=0,"",OFFSET($AB21,0,MATCH(A$17,AC$1:AI$1,0))&amp;" / "&amp;W21 &amp;" ("&amp;INDEX(Data!DX:DX,MATCH(W21,Data!DT:DT,0))&amp;")")</f>
        <v>1 / Otfried Derschmidt (19)</v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>R2</v>
      </c>
      <c r="AW21" s="204" t="str">
        <f t="array" aca="1" ref="AW21" ca="1">INDEX($AR$3:$AR$82,MATCH(LARGE(COUNTIF($AQ$3:$AQ$82,"&lt;"&amp;$AQ$3:$AQ$82),ROWS(AQ$3:AQ21)),COUNTIF($AQ$3:$AQ$82,"&lt;"&amp;$AQ$3:$AQ$82),0))</f>
        <v>1 / Michael Greilinger (22)</v>
      </c>
    </row>
    <row r="22" spans="1:49" x14ac:dyDescent="0.25">
      <c r="A22" s="265" t="str">
        <f t="shared" ref="A22:A85" ca="1" si="29">AW6</f>
        <v>2 / Richard Kollar (7)</v>
      </c>
      <c r="B22" s="266"/>
      <c r="C22" s="267"/>
      <c r="D22" s="388" t="str">
        <f t="shared" ca="1" si="27"/>
        <v>R1/R2</v>
      </c>
      <c r="E22" s="389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Michal Kúdela</v>
      </c>
      <c r="X22" s="215">
        <f>IF(ISERROR(INDEX(Data!$DY:$IB,MATCH($W22,Data!$DT:$DT,0),MATCH(X$1&amp;"/"&amp;$A$2,Data!$DY$1:$IB$1,0)))=TRUE,0,INDEX(Data!$DY:$IB,MATCH($W22,Data!$DT:$DT,0),MATCH(X$1&amp;"/"&amp;$A$2,Data!$DY$1:$IB$1,0)))</f>
        <v>2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0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1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/R1</v>
      </c>
      <c r="AL22" s="213" t="str">
        <f t="shared" ca="1" si="6"/>
        <v>/R2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1480M</v>
      </c>
      <c r="AR22" s="204" t="str">
        <f ca="1">IF(OFFSET($AB22,0,MATCH(A$17,AC$1:AI$1,0))=0,"",OFFSET($AB22,0,MATCH(A$17,AC$1:AI$1,0))&amp;" / "&amp;W22 &amp;" ("&amp;INDEX(Data!DX:DX,MATCH(W22,Data!DT:DT,0))&amp;")")</f>
        <v>1 / Michal Kúdela (20)</v>
      </c>
      <c r="AS22" s="204">
        <f>INDEX(Data!DX:DX,MATCH(W22,Data!DT:DT,0))</f>
        <v>20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>R1</v>
      </c>
      <c r="AW22" s="204" t="str">
        <f t="array" aca="1" ref="AW22" ca="1">INDEX($AR$3:$AR$82,MATCH(LARGE(COUNTIF($AQ$3:$AQ$82,"&lt;"&amp;$AQ$3:$AQ$82),ROWS(AQ$3:AQ22)),COUNTIF($AQ$3:$AQ$82,"&lt;"&amp;$AQ$3:$AQ$82),0))</f>
        <v>1 / Gerold Lehner (26)</v>
      </c>
    </row>
    <row r="23" spans="1:49" x14ac:dyDescent="0.25">
      <c r="A23" s="265" t="str">
        <f t="shared" ca="1" si="29"/>
        <v>2 / Bernd Wender (15)</v>
      </c>
      <c r="B23" s="266"/>
      <c r="C23" s="267"/>
      <c r="D23" s="388" t="str">
        <f t="shared" ca="1" si="27"/>
        <v>R1/R2</v>
      </c>
      <c r="E23" s="389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Thomas Panhofer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0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2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/R1/R2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21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INDEX($AR$3:$AR$82,MATCH(LARGE(COUNTIF($AQ$3:$AQ$82,"&lt;"&amp;$AQ$3:$AQ$82),ROWS(AQ$3:AQ23)),COUNTIF($AQ$3:$AQ$82,"&lt;"&amp;$AQ$3:$AQ$82),0))</f>
        <v>1 / Leo Reichel (29)</v>
      </c>
    </row>
    <row r="24" spans="1:49" x14ac:dyDescent="0.25">
      <c r="A24" s="265" t="str">
        <f t="shared" ca="1" si="29"/>
        <v>2 / Andras Racz (29)</v>
      </c>
      <c r="B24" s="266"/>
      <c r="C24" s="267"/>
      <c r="D24" s="388" t="str">
        <f t="shared" ca="1" si="27"/>
        <v>R1/R2</v>
      </c>
      <c r="E24" s="389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Michl Priester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2</v>
      </c>
      <c r="Z24" s="215">
        <f>IF(ISERROR(INDEX(Data!$DY:$IB,MATCH($W24,Data!$DT:$DT,0),MATCH(Z$1&amp;"/"&amp;$A$2,Data!$DY$1:$IB$1,0)))=TRUE,0,INDEX(Data!$DY:$IB,MATCH($W24,Data!$DT:$DT,0),MATCH(Z$1&amp;"/"&amp;$A$2,Data!$DY$1:$IB$1,0)))</f>
        <v>0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1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/R2</v>
      </c>
      <c r="AL24" s="213" t="str">
        <f t="shared" ca="1" si="6"/>
        <v>/R1</v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1478M</v>
      </c>
      <c r="AR24" s="204" t="str">
        <f ca="1">IF(OFFSET($AB24,0,MATCH(A$17,AC$1:AI$1,0))=0,"",OFFSET($AB24,0,MATCH(A$17,AC$1:AI$1,0))&amp;" / "&amp;W24 &amp;" ("&amp;INDEX(Data!DX:DX,MATCH(W24,Data!DT:DT,0))&amp;")")</f>
        <v>1 / Michl Priester (22)</v>
      </c>
      <c r="AS24" s="204">
        <f>INDEX(Data!DX:DX,MATCH(W24,Data!DT:DT,0))</f>
        <v>22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>R2</v>
      </c>
      <c r="AW24" s="204" t="str">
        <f t="array" aca="1" ref="AW24" ca="1">INDEX($AR$3:$AR$82,MATCH(LARGE(COUNTIF($AQ$3:$AQ$82,"&lt;"&amp;$AQ$3:$AQ$82),ROWS(AQ$3:AQ24)),COUNTIF($AQ$3:$AQ$82,"&lt;"&amp;$AQ$3:$AQ$82),0))</f>
        <v>1 / Stefan Peham (33)</v>
      </c>
    </row>
    <row r="25" spans="1:49" x14ac:dyDescent="0.25">
      <c r="A25" s="265" t="str">
        <f t="shared" ca="1" si="29"/>
        <v>1 / Johannes Hielfer (1)</v>
      </c>
      <c r="B25" s="266"/>
      <c r="C25" s="267"/>
      <c r="D25" s="388" t="str">
        <f t="shared" ca="1" si="27"/>
        <v>R1</v>
      </c>
      <c r="E25" s="389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Michael Greilinger</v>
      </c>
      <c r="X25" s="215">
        <f>IF(ISERROR(INDEX(Data!$DY:$IB,MATCH($W25,Data!$DT:$DT,0),MATCH(X$1&amp;"/"&amp;$A$2,Data!$DY$1:$IB$1,0)))=TRUE,0,INDEX(Data!$DY:$IB,MATCH($W25,Data!$DT:$DT,0),MATCH(X$1&amp;"/"&amp;$A$2,Data!$DY$1:$IB$1,0)))</f>
        <v>2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0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1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</v>
      </c>
      <c r="AL25" s="213" t="str">
        <f t="shared" ca="1" si="6"/>
        <v>/R2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1477M</v>
      </c>
      <c r="AR25" s="204" t="str">
        <f ca="1">IF(OFFSET($AB25,0,MATCH(A$17,AC$1:AI$1,0))=0,"",OFFSET($AB25,0,MATCH(A$17,AC$1:AI$1,0))&amp;" / "&amp;W25 &amp;" ("&amp;INDEX(Data!DX:DX,MATCH(W25,Data!DT:DT,0))&amp;")")</f>
        <v>1 / Michael Greilinger (22)</v>
      </c>
      <c r="AS25" s="204">
        <f>INDEX(Data!DX:DX,MATCH(W25,Data!DT:DT,0))</f>
        <v>22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>R1</v>
      </c>
      <c r="AW25" s="204" t="str">
        <f t="array" aca="1" ref="AW25" ca="1">INDEX($AR$3:$AR$82,MATCH(LARGE(COUNTIF($AQ$3:$AQ$82,"&lt;"&amp;$AQ$3:$AQ$82),ROWS(AQ$3:AQ25)),COUNTIF($AQ$3:$AQ$82,"&lt;"&amp;$AQ$3:$AQ$82),0))</f>
        <v>1 / Martin Killinger (34)</v>
      </c>
    </row>
    <row r="26" spans="1:49" ht="14.25" customHeight="1" x14ac:dyDescent="0.25">
      <c r="A26" s="265" t="str">
        <f t="shared" ca="1" si="29"/>
        <v>1 / Irmgard Derschmidt (2)</v>
      </c>
      <c r="B26" s="266"/>
      <c r="C26" s="267"/>
      <c r="D26" s="388" t="str">
        <f t="shared" ca="1" si="27"/>
        <v>R2</v>
      </c>
      <c r="E26" s="389"/>
      <c r="F26" s="203" t="str">
        <f t="shared" ca="1" si="28"/>
        <v>W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Roland Schönmayr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5</v>
      </c>
      <c r="Z26" s="215">
        <f>IF(ISERROR(INDEX(Data!$DY:$IB,MATCH($W26,Data!$DT:$DT,0),MATCH(Z$1&amp;"/"&amp;$A$2,Data!$DY$1:$IB$1,0)))=TRUE,0,INDEX(Data!$DY:$IB,MATCH($W26,Data!$DT:$DT,0),MATCH(Z$1&amp;"/"&amp;$A$2,Data!$DY$1:$IB$1,0)))</f>
        <v>0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1</v>
      </c>
      <c r="AF26" s="213">
        <f t="shared" ca="1" si="11"/>
        <v>0</v>
      </c>
      <c r="AG26" s="213">
        <f t="shared" ca="1" si="11"/>
        <v>1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/R1</v>
      </c>
      <c r="AM26" s="213" t="str">
        <f t="shared" ca="1" si="7"/>
        <v/>
      </c>
      <c r="AN26" s="213" t="str">
        <f t="shared" ca="1" si="8"/>
        <v>/R2</v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22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INDEX($AR$3:$AR$82,MATCH(LARGE(COUNTIF($AQ$3:$AQ$82,"&lt;"&amp;$AQ$3:$AQ$82),ROWS(AQ$3:AQ26)),COUNTIF($AQ$3:$AQ$82,"&lt;"&amp;$AQ$3:$AQ$82),0))</f>
        <v>1 / Markus Christian (39)</v>
      </c>
    </row>
    <row r="27" spans="1:49" x14ac:dyDescent="0.25">
      <c r="A27" s="265" t="str">
        <f t="shared" ca="1" si="29"/>
        <v>1 / Karl Seper (4)</v>
      </c>
      <c r="B27" s="266"/>
      <c r="C27" s="267"/>
      <c r="D27" s="388" t="str">
        <f t="shared" ca="1" si="27"/>
        <v>R2</v>
      </c>
      <c r="E27" s="389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Michael Feller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0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2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/R1/R2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22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INDEX($AR$3:$AR$82,MATCH(LARGE(COUNTIF($AQ$3:$AQ$82,"&lt;"&amp;$AQ$3:$AQ$82),ROWS(AQ$3:AQ27)),COUNTIF($AQ$3:$AQ$82,"&lt;"&amp;$AQ$3:$AQ$82),0))</f>
        <v>1 / Wolf Naetar (42)</v>
      </c>
    </row>
    <row r="28" spans="1:49" x14ac:dyDescent="0.25">
      <c r="A28" s="265" t="str">
        <f t="shared" ca="1" si="29"/>
        <v>1 / Reinhold Schachner (5)</v>
      </c>
      <c r="B28" s="266"/>
      <c r="C28" s="267"/>
      <c r="D28" s="388" t="str">
        <f t="shared" ca="1" si="27"/>
        <v>R1</v>
      </c>
      <c r="E28" s="389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Gerold Lehner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2</v>
      </c>
      <c r="Z28" s="215">
        <f>IF(ISERROR(INDEX(Data!$DY:$IB,MATCH($W28,Data!$DT:$DT,0),MATCH(Z$1&amp;"/"&amp;$A$2,Data!$DY$1:$IB$1,0)))=TRUE,0,INDEX(Data!$DY:$IB,MATCH($W28,Data!$DT:$DT,0),MATCH(Z$1&amp;"/"&amp;$A$2,Data!$DY$1:$IB$1,0)))</f>
        <v>0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1</v>
      </c>
      <c r="AE28" s="213">
        <f t="shared" ca="1" si="11"/>
        <v>1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/R2</v>
      </c>
      <c r="AL28" s="213" t="str">
        <f t="shared" ca="1" si="6"/>
        <v>/R1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1474M</v>
      </c>
      <c r="AR28" s="204" t="str">
        <f ca="1">IF(OFFSET($AB28,0,MATCH(A$17,AC$1:AI$1,0))=0,"",OFFSET($AB28,0,MATCH(A$17,AC$1:AI$1,0))&amp;" / "&amp;W28 &amp;" ("&amp;INDEX(Data!DX:DX,MATCH(W28,Data!DT:DT,0))&amp;")")</f>
        <v>1 / Gerold Lehner (26)</v>
      </c>
      <c r="AS28" s="204">
        <f>INDEX(Data!DX:DX,MATCH(W28,Data!DT:DT,0))</f>
        <v>26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>R2</v>
      </c>
      <c r="AW28" s="204" t="str">
        <f t="array" aca="1" ref="AW28" ca="1">INDEX($AR$3:$AR$82,MATCH(LARGE(COUNTIF($AQ$3:$AQ$82,"&lt;"&amp;$AQ$3:$AQ$82),ROWS(AQ$3:AQ28)),COUNTIF($AQ$3:$AQ$82,"&lt;"&amp;$AQ$3:$AQ$82),0))</f>
        <v>1 / Alexander Datzinger (44)</v>
      </c>
    </row>
    <row r="29" spans="1:49" x14ac:dyDescent="0.25">
      <c r="A29" s="265" t="str">
        <f t="shared" ca="1" si="29"/>
        <v>1 / Jakob Gusenbauer (10)</v>
      </c>
      <c r="B29" s="266"/>
      <c r="C29" s="267"/>
      <c r="D29" s="388" t="str">
        <f t="shared" ca="1" si="27"/>
        <v>R2</v>
      </c>
      <c r="E29" s="389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Manfred Knapp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0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1</v>
      </c>
      <c r="AF29" s="213">
        <f t="shared" ca="1" si="11"/>
        <v>1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</v>
      </c>
      <c r="AM29" s="213" t="str">
        <f t="shared" ca="1" si="7"/>
        <v>/R2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26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INDEX($AR$3:$AR$82,MATCH(LARGE(COUNTIF($AQ$3:$AQ$82,"&lt;"&amp;$AQ$3:$AQ$82),ROWS(AQ$3:AQ29)),COUNTIF($AQ$3:$AQ$82,"&lt;"&amp;$AQ$3:$AQ$82),0))</f>
        <v>1 / Reinhard Lichtenwörther (51)</v>
      </c>
    </row>
    <row r="30" spans="1:49" x14ac:dyDescent="0.25">
      <c r="A30" s="265" t="str">
        <f t="shared" ca="1" si="29"/>
        <v>1 / Gerhard Petz (10)</v>
      </c>
      <c r="B30" s="266"/>
      <c r="C30" s="267"/>
      <c r="D30" s="388" t="str">
        <f t="shared" ca="1" si="27"/>
        <v>R2</v>
      </c>
      <c r="E30" s="389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Rainer Zeller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0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1</v>
      </c>
      <c r="AF30" s="213">
        <f t="shared" ca="1" si="11"/>
        <v>1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/R1</v>
      </c>
      <c r="AM30" s="213" t="str">
        <f t="shared" ca="1" si="7"/>
        <v>/R2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28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65" t="str">
        <f t="shared" ca="1" si="29"/>
        <v>1 / Wolfgang Pratl (14)</v>
      </c>
      <c r="B31" s="266"/>
      <c r="C31" s="267"/>
      <c r="D31" s="388" t="str">
        <f t="shared" ca="1" si="27"/>
        <v>R2</v>
      </c>
      <c r="E31" s="389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Leo Reichel</v>
      </c>
      <c r="X31" s="215">
        <f>IF(ISERROR(INDEX(Data!$DY:$IB,MATCH($W31,Data!$DT:$DT,0),MATCH(X$1&amp;"/"&amp;$A$2,Data!$DY$1:$IB$1,0)))=TRUE,0,INDEX(Data!$DY:$IB,MATCH($W31,Data!$DT:$DT,0),MATCH(X$1&amp;"/"&amp;$A$2,Data!$DY$1:$IB$1,0)))</f>
        <v>5</v>
      </c>
      <c r="Y31" s="215">
        <f>IF(ISERROR(INDEX(Data!$DY:$IB,MATCH($W31,Data!$DT:$DT,0),MATCH(Y$1&amp;"/"&amp;$A$2,Data!$DY$1:$IB$1,0)))=TRUE,0,INDEX(Data!$DY:$IB,MATCH($W31,Data!$DT:$DT,0),MATCH(Y$1&amp;"/"&amp;$A$2,Data!$DY$1:$IB$1,0)))</f>
        <v>2</v>
      </c>
      <c r="Z31" s="215">
        <f>IF(ISERROR(INDEX(Data!$DY:$IB,MATCH($W31,Data!$DT:$DT,0),MATCH(Z$1&amp;"/"&amp;$A$2,Data!$DY$1:$IB$1,0)))=TRUE,0,INDEX(Data!$DY:$IB,MATCH($W31,Data!$DT:$DT,0),MATCH(Z$1&amp;"/"&amp;$A$2,Data!$DY$1:$IB$1,0)))</f>
        <v>0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1</v>
      </c>
      <c r="AE31" s="213">
        <f t="shared" ca="1" si="11"/>
        <v>0</v>
      </c>
      <c r="AF31" s="213">
        <f t="shared" ca="1" si="11"/>
        <v>0</v>
      </c>
      <c r="AG31" s="213">
        <f t="shared" ca="1" si="11"/>
        <v>1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>/R2</v>
      </c>
      <c r="AL31" s="213" t="str">
        <f t="shared" ca="1" si="6"/>
        <v/>
      </c>
      <c r="AM31" s="213" t="str">
        <f t="shared" ca="1" si="7"/>
        <v/>
      </c>
      <c r="AN31" s="213" t="str">
        <f t="shared" ca="1" si="8"/>
        <v>/R1</v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>1471M</v>
      </c>
      <c r="AR31" s="204" t="str">
        <f ca="1">IF(OFFSET($AB31,0,MATCH(A$17,AC$1:AI$1,0))=0,"",OFFSET($AB31,0,MATCH(A$17,AC$1:AI$1,0))&amp;" / "&amp;W31 &amp;" ("&amp;INDEX(Data!DX:DX,MATCH(W31,Data!DT:DT,0))&amp;")")</f>
        <v>1 / Leo Reichel (29)</v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>R2</v>
      </c>
      <c r="AW31" s="204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65" t="str">
        <f t="shared" ca="1" si="29"/>
        <v>1 / Eric Osterwinter (15)</v>
      </c>
      <c r="B32" s="266"/>
      <c r="C32" s="267"/>
      <c r="D32" s="388" t="str">
        <f t="shared" ca="1" si="27"/>
        <v>R2</v>
      </c>
      <c r="E32" s="389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Andras Racz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2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2</v>
      </c>
      <c r="AE32" s="213">
        <f t="shared" ca="1" si="11"/>
        <v>0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/R1/R2</v>
      </c>
      <c r="AL32" s="213" t="str">
        <f t="shared" ca="1" si="6"/>
        <v/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2470M</v>
      </c>
      <c r="AR32" s="204" t="str">
        <f ca="1">IF(OFFSET($AB32,0,MATCH(A$17,AC$1:AI$1,0))=0,"",OFFSET($AB32,0,MATCH(A$17,AC$1:AI$1,0))&amp;" / "&amp;W32 &amp;" ("&amp;INDEX(Data!DX:DX,MATCH(W32,Data!DT:DT,0))&amp;")")</f>
        <v>2 / Andras Racz (29)</v>
      </c>
      <c r="AS32" s="204">
        <f>INDEX(Data!DX:DX,MATCH(W32,Data!DT:DT,0))</f>
        <v>29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>R1/R2</v>
      </c>
      <c r="AW32" s="204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65" t="str">
        <f t="shared" ca="1" si="29"/>
        <v>1 / Lukas Froschauer (18)</v>
      </c>
      <c r="B33" s="266"/>
      <c r="C33" s="267"/>
      <c r="D33" s="388" t="str">
        <f t="shared" ca="1" si="27"/>
        <v>R2</v>
      </c>
      <c r="E33" s="389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Szilárd Pálinkás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4</v>
      </c>
      <c r="Z33" s="215">
        <f>IF(ISERROR(INDEX(Data!$DY:$IB,MATCH($W33,Data!$DT:$DT,0),MATCH(Z$1&amp;"/"&amp;$A$2,Data!$DY$1:$IB$1,0)))=TRUE,0,INDEX(Data!$DY:$IB,MATCH($W33,Data!$DT:$DT,0),MATCH(Z$1&amp;"/"&amp;$A$2,Data!$DY$1:$IB$1,0)))</f>
        <v>0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1</v>
      </c>
      <c r="AF33" s="213">
        <f t="shared" ca="1" si="11"/>
        <v>1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/R1</v>
      </c>
      <c r="AM33" s="213" t="str">
        <f t="shared" ca="1" si="7"/>
        <v>/R2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29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65" t="str">
        <f t="shared" ca="1" si="29"/>
        <v>1 / Otfried Derschmidt (19)</v>
      </c>
      <c r="B34" s="266"/>
      <c r="C34" s="267"/>
      <c r="D34" s="388" t="str">
        <f t="shared" ca="1" si="27"/>
        <v>R2</v>
      </c>
      <c r="E34" s="389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Jakub Matejka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4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1</v>
      </c>
      <c r="AF34" s="213">
        <f t="shared" ca="1" si="11"/>
        <v>1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</v>
      </c>
      <c r="AM34" s="213" t="str">
        <f t="shared" ca="1" si="7"/>
        <v>/R2</v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65" t="str">
        <f t="shared" ca="1" si="29"/>
        <v>1 / Michal Kúdela (20)</v>
      </c>
      <c r="B35" s="266"/>
      <c r="C35" s="267"/>
      <c r="D35" s="388" t="str">
        <f t="shared" ca="1" si="27"/>
        <v>R1</v>
      </c>
      <c r="E35" s="389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Stefan Peham</v>
      </c>
      <c r="X35" s="215">
        <f>IF(ISERROR(INDEX(Data!$DY:$IB,MATCH($W35,Data!$DT:$DT,0),MATCH(X$1&amp;"/"&amp;$A$2,Data!$DY$1:$IB$1,0)))=TRUE,0,INDEX(Data!$DY:$IB,MATCH($W35,Data!$DT:$DT,0),MATCH(X$1&amp;"/"&amp;$A$2,Data!$DY$1:$IB$1,0)))</f>
        <v>2</v>
      </c>
      <c r="Y35" s="215">
        <f>IF(ISERROR(INDEX(Data!$DY:$IB,MATCH($W35,Data!$DT:$DT,0),MATCH(Y$1&amp;"/"&amp;$A$2,Data!$DY$1:$IB$1,0)))=TRUE,0,INDEX(Data!$DY:$IB,MATCH($W35,Data!$DT:$DT,0),MATCH(Y$1&amp;"/"&amp;$A$2,Data!$DY$1:$IB$1,0)))</f>
        <v>3</v>
      </c>
      <c r="Z35" s="215">
        <f>IF(ISERROR(INDEX(Data!$DY:$IB,MATCH($W35,Data!$DT:$DT,0),MATCH(Z$1&amp;"/"&amp;$A$2,Data!$DY$1:$IB$1,0)))=TRUE,0,INDEX(Data!$DY:$IB,MATCH($W35,Data!$DT:$DT,0),MATCH(Z$1&amp;"/"&amp;$A$2,Data!$DY$1:$IB$1,0)))</f>
        <v>0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1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/R1</v>
      </c>
      <c r="AL35" s="213" t="str">
        <f t="shared" ca="1" si="6"/>
        <v>/R2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1467M</v>
      </c>
      <c r="AR35" s="204" t="str">
        <f ca="1">IF(OFFSET($AB35,0,MATCH(A$17,AC$1:AI$1,0))=0,"",OFFSET($AB35,0,MATCH(A$17,AC$1:AI$1,0))&amp;" / "&amp;W35 &amp;" ("&amp;INDEX(Data!DX:DX,MATCH(W35,Data!DT:DT,0))&amp;")")</f>
        <v>1 / Stefan Peham (33)</v>
      </c>
      <c r="AS35" s="204">
        <f>INDEX(Data!DX:DX,MATCH(W35,Data!DT:DT,0))</f>
        <v>33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R1</v>
      </c>
      <c r="AW35" s="204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65" t="str">
        <f t="shared" ca="1" si="29"/>
        <v>1 / Michl Priester (22)</v>
      </c>
      <c r="B36" s="266"/>
      <c r="C36" s="267"/>
      <c r="D36" s="388" t="str">
        <f t="shared" ca="1" si="27"/>
        <v>R2</v>
      </c>
      <c r="E36" s="389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Nino Djurak</v>
      </c>
      <c r="X36" s="215">
        <f>IF(ISERROR(INDEX(Data!$DY:$IB,MATCH($W36,Data!$DT:$DT,0),MATCH(X$1&amp;"/"&amp;$A$2,Data!$DY$1:$IB$1,0)))=TRUE,0,INDEX(Data!$DY:$IB,MATCH($W36,Data!$DT:$DT,0),MATCH(X$1&amp;"/"&amp;$A$2,Data!$DY$1:$IB$1,0)))</f>
        <v>4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0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1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/R2</v>
      </c>
      <c r="AM36" s="213" t="str">
        <f t="shared" ref="AM36:AM67" ca="1" si="33">IF(AF36=0,"",IF($X36=AF$2,"/R1","")&amp;IF($Y36=AF$2,"/R2","")&amp;IF($Z36=AF$2,"/R3","")&amp;IF($AA36=AF$2,"/F","")&amp;IF($AB36=AF$2,"/PO",""))</f>
        <v>/R1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34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65" t="str">
        <f t="shared" ca="1" si="29"/>
        <v>1 / Michael Greilinger (22)</v>
      </c>
      <c r="B37" s="266"/>
      <c r="C37" s="267"/>
      <c r="D37" s="388" t="str">
        <f t="shared" ca="1" si="27"/>
        <v>R1</v>
      </c>
      <c r="E37" s="389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Martin Killinger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2</v>
      </c>
      <c r="Z37" s="215">
        <f>IF(ISERROR(INDEX(Data!$DY:$IB,MATCH($W37,Data!$DT:$DT,0),MATCH(Z$1&amp;"/"&amp;$A$2,Data!$DY$1:$IB$1,0)))=TRUE,0,INDEX(Data!$DY:$IB,MATCH($W37,Data!$DT:$DT,0),MATCH(Z$1&amp;"/"&amp;$A$2,Data!$DY$1:$IB$1,0)))</f>
        <v>0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1</v>
      </c>
      <c r="AE37" s="213">
        <f t="shared" ca="1" si="11"/>
        <v>1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>/R2</v>
      </c>
      <c r="AL37" s="213" t="str">
        <f t="shared" ca="1" si="6"/>
        <v>/R1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>1465M</v>
      </c>
      <c r="AR37" s="204" t="str">
        <f ca="1">IF(OFFSET($AB37,0,MATCH(A$17,AC$1:AI$1,0))=0,"",OFFSET($AB37,0,MATCH(A$17,AC$1:AI$1,0))&amp;" / "&amp;W37 &amp;" ("&amp;INDEX(Data!DX:DX,MATCH(W37,Data!DT:DT,0))&amp;")")</f>
        <v>1 / Martin Killinger (34)</v>
      </c>
      <c r="AS37" s="204">
        <f>INDEX(Data!DX:DX,MATCH(W37,Data!DT:DT,0))</f>
        <v>34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>R2</v>
      </c>
      <c r="AW37" s="204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65" t="str">
        <f t="shared" ca="1" si="29"/>
        <v>1 / Gerold Lehner (26)</v>
      </c>
      <c r="B38" s="266"/>
      <c r="C38" s="267"/>
      <c r="D38" s="388" t="str">
        <f t="shared" ca="1" si="27"/>
        <v>R2</v>
      </c>
      <c r="E38" s="389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Michael Maier</v>
      </c>
      <c r="X38" s="215">
        <f>IF(ISERROR(INDEX(Data!$DY:$IB,MATCH($W38,Data!$DT:$DT,0),MATCH(X$1&amp;"/"&amp;$A$2,Data!$DY$1:$IB$1,0)))=TRUE,0,INDEX(Data!$DY:$IB,MATCH($W38,Data!$DT:$DT,0),MATCH(X$1&amp;"/"&amp;$A$2,Data!$DY$1:$IB$1,0)))</f>
        <v>3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0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2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/R1/R2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34</v>
      </c>
      <c r="AT38" s="204" t="str">
        <f>MID(INDEX(Data!A:A,MATCH(W38,Data!DT:DT,0)),2,5)</f>
        <v>36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INDEX($AR$3:$AR$82,MATCH(LARGE(COUNTIF($AQ$3:$AQ$82,"&lt;"&amp;$AQ$3:$AQ$82),ROWS(AQ$3:AQ38)),COUNTIF($AQ$3:$AQ$82,"&lt;"&amp;$AQ$3:$AQ$82),0))</f>
        <v/>
      </c>
    </row>
    <row r="39" spans="1:89" s="138" customFormat="1" x14ac:dyDescent="0.25">
      <c r="A39" s="265" t="str">
        <f t="shared" ca="1" si="29"/>
        <v>1 / Leo Reichel (29)</v>
      </c>
      <c r="B39" s="266"/>
      <c r="C39" s="267"/>
      <c r="D39" s="388" t="str">
        <f t="shared" ca="1" si="27"/>
        <v>R2</v>
      </c>
      <c r="E39" s="389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Ákos Szabó</v>
      </c>
      <c r="X39" s="215">
        <f>IF(ISERROR(INDEX(Data!$DY:$IB,MATCH($W39,Data!$DT:$DT,0),MATCH(X$1&amp;"/"&amp;$A$2,Data!$DY$1:$IB$1,0)))=TRUE,0,INDEX(Data!$DY:$IB,MATCH($W39,Data!$DT:$DT,0),MATCH(X$1&amp;"/"&amp;$A$2,Data!$DY$1:$IB$1,0)))</f>
        <v>4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0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1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/R2</v>
      </c>
      <c r="AM39" s="213" t="str">
        <f t="shared" ca="1" si="33"/>
        <v>/R1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37</v>
      </c>
      <c r="AT39" s="204" t="str">
        <f>MID(INDEX(Data!A:A,MATCH(W39,Data!DT:DT,0)),2,5)</f>
        <v>37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INDEX($AR$3:$AR$82,MATCH(LARGE(COUNTIF($AQ$3:$AQ$82,"&lt;"&amp;$AQ$3:$AQ$82),ROWS(AQ$3:AQ39)),COUNTIF($AQ$3:$AQ$82,"&lt;"&amp;$AQ$3:$AQ$82),0))</f>
        <v/>
      </c>
      <c r="AX39" s="345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>1 / Stefan Peham (33)</v>
      </c>
      <c r="B40" s="266"/>
      <c r="C40" s="267"/>
      <c r="D40" s="388" t="str">
        <f t="shared" ca="1" si="27"/>
        <v>R1</v>
      </c>
      <c r="E40" s="389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György Csepeli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1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/R2</v>
      </c>
      <c r="AM40" s="213" t="str">
        <f t="shared" ca="1" si="33"/>
        <v>/R1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38</v>
      </c>
      <c r="AT40" s="204" t="str">
        <f>MID(INDEX(Data!A:A,MATCH(W40,Data!DT:DT,0)),2,5)</f>
        <v>38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INDEX($AR$3:$AR$82,MATCH(LARGE(COUNTIF($AQ$3:$AQ$82,"&lt;"&amp;$AQ$3:$AQ$82),ROWS(AQ$3:AQ40)),COUNTIF($AQ$3:$AQ$82,"&lt;"&amp;$AQ$3:$AQ$82),0))</f>
        <v/>
      </c>
      <c r="AX40" s="345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>1 / Martin Killinger (34)</v>
      </c>
      <c r="B41" s="266"/>
      <c r="C41" s="267"/>
      <c r="D41" s="388" t="str">
        <f t="shared" ca="1" si="27"/>
        <v>R2</v>
      </c>
      <c r="E41" s="389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Markus Christian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2</v>
      </c>
      <c r="Z41" s="215">
        <f>IF(ISERROR(INDEX(Data!$DY:$IB,MATCH($W41,Data!$DT:$DT,0),MATCH(Z$1&amp;"/"&amp;$A$2,Data!$DY$1:$IB$1,0)))=TRUE,0,INDEX(Data!$DY:$IB,MATCH($W41,Data!$DT:$DT,0),MATCH(Z$1&amp;"/"&amp;$A$2,Data!$DY$1:$IB$1,0)))</f>
        <v>0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1</v>
      </c>
      <c r="AE41" s="213">
        <f t="shared" ca="1" si="36"/>
        <v>1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>/R2</v>
      </c>
      <c r="AL41" s="213" t="str">
        <f t="shared" ca="1" si="6"/>
        <v>/R1</v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>1461M</v>
      </c>
      <c r="AR41" s="204" t="str">
        <f ca="1">IF(OFFSET($AB41,0,MATCH(A$17,AC$1:AI$1,0))=0,"",OFFSET($AB41,0,MATCH(A$17,AC$1:AI$1,0))&amp;" / "&amp;W41 &amp;" ("&amp;INDEX(Data!DX:DX,MATCH(W41,Data!DT:DT,0))&amp;")")</f>
        <v>1 / Markus Christian (39)</v>
      </c>
      <c r="AS41" s="204">
        <f>INDEX(Data!DX:DX,MATCH(W41,Data!DT:DT,0))</f>
        <v>39</v>
      </c>
      <c r="AT41" s="204" t="str">
        <f>MID(INDEX(Data!A:A,MATCH(W41,Data!DT:DT,0)),2,5)</f>
        <v>39</v>
      </c>
      <c r="AU41" s="204" t="str">
        <f>INDEX(Data!DW:DW,MATCH(W41,Data!DT:DT,0))</f>
        <v>M</v>
      </c>
      <c r="AV41" s="204" t="str">
        <f t="shared" ca="1" si="31"/>
        <v>R2</v>
      </c>
      <c r="AW41" s="204" t="str">
        <f t="array" aca="1" ref="AW41" ca="1">INDEX($AR$3:$AR$82,MATCH(LARGE(COUNTIF($AQ$3:$AQ$82,"&lt;"&amp;$AQ$3:$AQ$82),ROWS(AQ$3:AQ41)),COUNTIF($AQ$3:$AQ$82,"&lt;"&amp;$AQ$3:$AQ$82),0))</f>
        <v/>
      </c>
      <c r="AX41" s="345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>1 / Markus Christian (39)</v>
      </c>
      <c r="B42" s="266"/>
      <c r="C42" s="267"/>
      <c r="D42" s="388" t="str">
        <f t="shared" ca="1" si="27"/>
        <v>R2</v>
      </c>
      <c r="E42" s="389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Richard Fasching</v>
      </c>
      <c r="X42" s="215">
        <f>IF(ISERROR(INDEX(Data!$DY:$IB,MATCH($W42,Data!$DT:$DT,0),MATCH(X$1&amp;"/"&amp;$A$2,Data!$DY$1:$IB$1,0)))=TRUE,0,INDEX(Data!$DY:$IB,MATCH($W42,Data!$DT:$DT,0),MATCH(X$1&amp;"/"&amp;$A$2,Data!$DY$1:$IB$1,0)))</f>
        <v>3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0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2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/R1/R2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40</v>
      </c>
      <c r="AT42" s="204" t="str">
        <f>MID(INDEX(Data!A:A,MATCH(W42,Data!DT:DT,0)),2,5)</f>
        <v>40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INDEX($AR$3:$AR$82,MATCH(LARGE(COUNTIF($AQ$3:$AQ$82,"&lt;"&amp;$AQ$3:$AQ$82),ROWS(AQ$3:AQ42)),COUNTIF($AQ$3:$AQ$82,"&lt;"&amp;$AQ$3:$AQ$82),0))</f>
        <v/>
      </c>
      <c r="AX42" s="345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>1 / Wolf Naetar (42)</v>
      </c>
      <c r="B43" s="266"/>
      <c r="C43" s="267"/>
      <c r="D43" s="388" t="str">
        <f t="shared" ca="1" si="27"/>
        <v>R1</v>
      </c>
      <c r="E43" s="389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Roman Miezga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0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2</v>
      </c>
      <c r="AF43" s="213">
        <f t="shared" ca="1" si="36"/>
        <v>0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/R1/R2</v>
      </c>
      <c r="AM43" s="213" t="str">
        <f t="shared" ca="1" si="33"/>
        <v/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40</v>
      </c>
      <c r="AT43" s="204" t="str">
        <f>MID(INDEX(Data!A:A,MATCH(W43,Data!DT:DT,0)),2,5)</f>
        <v>41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INDEX($AR$3:$AR$82,MATCH(LARGE(COUNTIF($AQ$3:$AQ$82,"&lt;"&amp;$AQ$3:$AQ$82),ROWS(AQ$3:AQ43)),COUNTIF($AQ$3:$AQ$82,"&lt;"&amp;$AQ$3:$AQ$82),0))</f>
        <v/>
      </c>
      <c r="AX43" s="345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>1 / Alexander Datzinger (44)</v>
      </c>
      <c r="B44" s="266"/>
      <c r="C44" s="267"/>
      <c r="D44" s="388" t="str">
        <f t="shared" ca="1" si="27"/>
        <v>R1</v>
      </c>
      <c r="E44" s="389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Wolf Naetar</v>
      </c>
      <c r="X44" s="215">
        <f>IF(ISERROR(INDEX(Data!$DY:$IB,MATCH($W44,Data!$DT:$DT,0),MATCH(X$1&amp;"/"&amp;$A$2,Data!$DY$1:$IB$1,0)))=TRUE,0,INDEX(Data!$DY:$IB,MATCH($W44,Data!$DT:$DT,0),MATCH(X$1&amp;"/"&amp;$A$2,Data!$DY$1:$IB$1,0)))</f>
        <v>2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1</v>
      </c>
      <c r="AE44" s="213">
        <f t="shared" ca="1" si="36"/>
        <v>1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>/R1</v>
      </c>
      <c r="AL44" s="213" t="str">
        <f t="shared" ca="1" si="6"/>
        <v>/R2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>1458M</v>
      </c>
      <c r="AR44" s="204" t="str">
        <f ca="1">IF(OFFSET($AB44,0,MATCH(A$17,AC$1:AI$1,0))=0,"",OFFSET($AB44,0,MATCH(A$17,AC$1:AI$1,0))&amp;" / "&amp;W44 &amp;" ("&amp;INDEX(Data!DX:DX,MATCH(W44,Data!DT:DT,0))&amp;")")</f>
        <v>1 / Wolf Naetar (42)</v>
      </c>
      <c r="AS44" s="204">
        <f>INDEX(Data!DX:DX,MATCH(W44,Data!DT:DT,0))</f>
        <v>42</v>
      </c>
      <c r="AT44" s="204" t="str">
        <f>MID(INDEX(Data!A:A,MATCH(W44,Data!DT:DT,0)),2,5)</f>
        <v>42</v>
      </c>
      <c r="AU44" s="204" t="str">
        <f>INDEX(Data!DW:DW,MATCH(W44,Data!DT:DT,0))</f>
        <v>M</v>
      </c>
      <c r="AV44" s="204" t="str">
        <f t="shared" ca="1" si="31"/>
        <v>R1</v>
      </c>
      <c r="AW44" s="204" t="str">
        <f t="array" aca="1" ref="AW44" ca="1">INDEX($AR$3:$AR$82,MATCH(LARGE(COUNTIF($AQ$3:$AQ$82,"&lt;"&amp;$AQ$3:$AQ$82),ROWS(AQ$3:AQ44)),COUNTIF($AQ$3:$AQ$82,"&lt;"&amp;$AQ$3:$AQ$82),0))</f>
        <v/>
      </c>
      <c r="AX44" s="345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>1 / Reinhard Lichtenwörther (51)</v>
      </c>
      <c r="B45" s="266"/>
      <c r="C45" s="267"/>
      <c r="D45" s="388" t="str">
        <f t="shared" ca="1" si="27"/>
        <v>R1</v>
      </c>
      <c r="E45" s="389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Manuel Auböck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2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/R1/R2</v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42</v>
      </c>
      <c r="AT45" s="204" t="str">
        <f>MID(INDEX(Data!A:A,MATCH(W45,Data!DT:DT,0)),2,5)</f>
        <v>43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INDEX($AR$3:$AR$82,MATCH(LARGE(COUNTIF($AQ$3:$AQ$82,"&lt;"&amp;$AQ$3:$AQ$82),ROWS(AQ$3:AQ45)),COUNTIF($AQ$3:$AQ$82,"&lt;"&amp;$AQ$3:$AQ$82),0))</f>
        <v/>
      </c>
      <c r="AX45" s="345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/>
      </c>
      <c r="B46" s="266"/>
      <c r="C46" s="267"/>
      <c r="D46" s="388" t="str">
        <f t="shared" ca="1" si="27"/>
        <v/>
      </c>
      <c r="E46" s="389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Alexander Datzinger</v>
      </c>
      <c r="X46" s="215">
        <f>IF(ISERROR(INDEX(Data!$DY:$IB,MATCH($W46,Data!$DT:$DT,0),MATCH(X$1&amp;"/"&amp;$A$2,Data!$DY$1:$IB$1,0)))=TRUE,0,INDEX(Data!$DY:$IB,MATCH($W46,Data!$DT:$DT,0),MATCH(X$1&amp;"/"&amp;$A$2,Data!$DY$1:$IB$1,0)))</f>
        <v>2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1</v>
      </c>
      <c r="AE46" s="213">
        <f t="shared" ca="1" si="36"/>
        <v>1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>/R1</v>
      </c>
      <c r="AL46" s="213" t="str">
        <f t="shared" ca="1" si="6"/>
        <v>/R2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>1456M</v>
      </c>
      <c r="AR46" s="204" t="str">
        <f ca="1">IF(OFFSET($AB46,0,MATCH(A$17,AC$1:AI$1,0))=0,"",OFFSET($AB46,0,MATCH(A$17,AC$1:AI$1,0))&amp;" / "&amp;W46 &amp;" ("&amp;INDEX(Data!DX:DX,MATCH(W46,Data!DT:DT,0))&amp;")")</f>
        <v>1 / Alexander Datzinger (44)</v>
      </c>
      <c r="AS46" s="204">
        <f>INDEX(Data!DX:DX,MATCH(W46,Data!DT:DT,0))</f>
        <v>44</v>
      </c>
      <c r="AT46" s="204" t="str">
        <f>MID(INDEX(Data!A:A,MATCH(W46,Data!DT:DT,0)),2,5)</f>
        <v>44</v>
      </c>
      <c r="AU46" s="204" t="str">
        <f>INDEX(Data!DW:DW,MATCH(W46,Data!DT:DT,0))</f>
        <v>M</v>
      </c>
      <c r="AV46" s="204" t="str">
        <f t="shared" ca="1" si="31"/>
        <v>R1</v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5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/>
      </c>
      <c r="B47" s="266"/>
      <c r="C47" s="267"/>
      <c r="D47" s="388" t="str">
        <f t="shared" ca="1" si="27"/>
        <v/>
      </c>
      <c r="E47" s="389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Robert Groissboeck</v>
      </c>
      <c r="X47" s="215">
        <f>IF(ISERROR(INDEX(Data!$DY:$IB,MATCH($W47,Data!$DT:$DT,0),MATCH(X$1&amp;"/"&amp;$A$2,Data!$DY$1:$IB$1,0)))=TRUE,0,INDEX(Data!$DY:$IB,MATCH($W47,Data!$DT:$DT,0),MATCH(X$1&amp;"/"&amp;$A$2,Data!$DY$1:$IB$1,0)))</f>
        <v>3</v>
      </c>
      <c r="Y47" s="215">
        <f>IF(ISERROR(INDEX(Data!$DY:$IB,MATCH($W47,Data!$DT:$DT,0),MATCH(Y$1&amp;"/"&amp;$A$2,Data!$DY$1:$IB$1,0)))=TRUE,0,INDEX(Data!$DY:$IB,MATCH($W47,Data!$DT:$DT,0),MATCH(Y$1&amp;"/"&amp;$A$2,Data!$DY$1:$IB$1,0)))</f>
        <v>4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1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/R1</v>
      </c>
      <c r="AM47" s="213" t="str">
        <f t="shared" ca="1" si="33"/>
        <v>/R2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45</v>
      </c>
      <c r="AT47" s="204" t="str">
        <f>MID(INDEX(Data!A:A,MATCH(W47,Data!DT:DT,0)),2,5)</f>
        <v>45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5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/>
      </c>
      <c r="B48" s="266"/>
      <c r="C48" s="267"/>
      <c r="D48" s="388" t="str">
        <f t="shared" ca="1" si="27"/>
        <v/>
      </c>
      <c r="E48" s="389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Stefan Brunner</v>
      </c>
      <c r="X48" s="215">
        <f>IF(ISERROR(INDEX(Data!$DY:$IB,MATCH($W48,Data!$DT:$DT,0),MATCH(X$1&amp;"/"&amp;$A$2,Data!$DY$1:$IB$1,0)))=TRUE,0,INDEX(Data!$DY:$IB,MATCH($W48,Data!$DT:$DT,0),MATCH(X$1&amp;"/"&amp;$A$2,Data!$DY$1:$IB$1,0)))</f>
        <v>3</v>
      </c>
      <c r="Y48" s="215">
        <f>IF(ISERROR(INDEX(Data!$DY:$IB,MATCH($W48,Data!$DT:$DT,0),MATCH(Y$1&amp;"/"&amp;$A$2,Data!$DY$1:$IB$1,0)))=TRUE,0,INDEX(Data!$DY:$IB,MATCH($W48,Data!$DT:$DT,0),MATCH(Y$1&amp;"/"&amp;$A$2,Data!$DY$1:$IB$1,0)))</f>
        <v>4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1</v>
      </c>
      <c r="AF48" s="213">
        <f t="shared" ca="1" si="36"/>
        <v>1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/R1</v>
      </c>
      <c r="AM48" s="213" t="str">
        <f t="shared" ca="1" si="33"/>
        <v>/R2</v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45</v>
      </c>
      <c r="AT48" s="204" t="str">
        <f>MID(INDEX(Data!A:A,MATCH(W48,Data!DT:DT,0)),2,5)</f>
        <v>46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5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/>
      </c>
      <c r="B49" s="266"/>
      <c r="C49" s="267"/>
      <c r="D49" s="388" t="str">
        <f t="shared" ca="1" si="27"/>
        <v/>
      </c>
      <c r="E49" s="389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Peter Schickbauer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4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1</v>
      </c>
      <c r="AF49" s="213">
        <f t="shared" ca="1" si="36"/>
        <v>1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</v>
      </c>
      <c r="AM49" s="213" t="str">
        <f t="shared" ca="1" si="33"/>
        <v>/R2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45</v>
      </c>
      <c r="AT49" s="204" t="str">
        <f>MID(INDEX(Data!A:A,MATCH(W49,Data!DT:DT,0)),2,5)</f>
        <v>47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5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/>
      </c>
      <c r="B50" s="266"/>
      <c r="C50" s="267"/>
      <c r="D50" s="388" t="str">
        <f t="shared" ca="1" si="27"/>
        <v/>
      </c>
      <c r="E50" s="389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Filipe  Zavarsky</v>
      </c>
      <c r="X50" s="215">
        <f>IF(ISERROR(INDEX(Data!$DY:$IB,MATCH($W50,Data!$DT:$DT,0),MATCH(X$1&amp;"/"&amp;$A$2,Data!$DY$1:$IB$1,0)))=TRUE,0,INDEX(Data!$DY:$IB,MATCH($W50,Data!$DT:$DT,0),MATCH(X$1&amp;"/"&amp;$A$2,Data!$DY$1:$IB$1,0)))</f>
        <v>3</v>
      </c>
      <c r="Y50" s="215">
        <f>IF(ISERROR(INDEX(Data!$DY:$IB,MATCH($W50,Data!$DT:$DT,0),MATCH(Y$1&amp;"/"&amp;$A$2,Data!$DY$1:$IB$1,0)))=TRUE,0,INDEX(Data!$DY:$IB,MATCH($W50,Data!$DT:$DT,0),MATCH(Y$1&amp;"/"&amp;$A$2,Data!$DY$1:$IB$1,0)))</f>
        <v>4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1</v>
      </c>
      <c r="AF50" s="213">
        <f t="shared" ca="1" si="36"/>
        <v>1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/R1</v>
      </c>
      <c r="AM50" s="213" t="str">
        <f t="shared" ca="1" si="33"/>
        <v>/R2</v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48</v>
      </c>
      <c r="AT50" s="204" t="str">
        <f>MID(INDEX(Data!A:A,MATCH(W50,Data!DT:DT,0)),2,5)</f>
        <v>48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5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/>
      </c>
      <c r="B51" s="266"/>
      <c r="C51" s="267"/>
      <c r="D51" s="388" t="str">
        <f t="shared" ref="D51:D82" ca="1" si="37">INDEX(AV:AV,MATCH(A51,AR:AR,0))</f>
        <v/>
      </c>
      <c r="E51" s="389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Gerald Froschauer</v>
      </c>
      <c r="X51" s="215">
        <f>IF(ISERROR(INDEX(Data!$DY:$IB,MATCH($W51,Data!$DT:$DT,0),MATCH(X$1&amp;"/"&amp;$A$2,Data!$DY$1:$IB$1,0)))=TRUE,0,INDEX(Data!$DY:$IB,MATCH($W51,Data!$DT:$DT,0),MATCH(X$1&amp;"/"&amp;$A$2,Data!$DY$1:$IB$1,0)))</f>
        <v>3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/R1/R2</v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48</v>
      </c>
      <c r="AT51" s="204" t="str">
        <f>MID(INDEX(Data!A:A,MATCH(W51,Data!DT:DT,0)),2,5)</f>
        <v>49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5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/>
      </c>
      <c r="B52" s="266"/>
      <c r="C52" s="267"/>
      <c r="D52" s="388" t="str">
        <f t="shared" ca="1" si="37"/>
        <v/>
      </c>
      <c r="E52" s="389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Peter Spiegelhofer</v>
      </c>
      <c r="X52" s="215">
        <f>IF(ISERROR(INDEX(Data!$DY:$IB,MATCH($W52,Data!$DT:$DT,0),MATCH(X$1&amp;"/"&amp;$A$2,Data!$DY$1:$IB$1,0)))=TRUE,0,INDEX(Data!$DY:$IB,MATCH($W52,Data!$DT:$DT,0),MATCH(X$1&amp;"/"&amp;$A$2,Data!$DY$1:$IB$1,0)))</f>
        <v>3</v>
      </c>
      <c r="Y52" s="215">
        <f>IF(ISERROR(INDEX(Data!$DY:$IB,MATCH($W52,Data!$DT:$DT,0),MATCH(Y$1&amp;"/"&amp;$A$2,Data!$DY$1:$IB$1,0)))=TRUE,0,INDEX(Data!$DY:$IB,MATCH($W52,Data!$DT:$DT,0),MATCH(Y$1&amp;"/"&amp;$A$2,Data!$DY$1:$IB$1,0)))</f>
        <v>4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1</v>
      </c>
      <c r="AF52" s="213">
        <f t="shared" ca="1" si="36"/>
        <v>1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/R1</v>
      </c>
      <c r="AM52" s="213" t="str">
        <f t="shared" ca="1" si="33"/>
        <v>/R2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50</v>
      </c>
      <c r="AT52" s="204" t="str">
        <f>MID(INDEX(Data!A:A,MATCH(W52,Data!DT:DT,0)),2,5)</f>
        <v>50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5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/>
      </c>
      <c r="B53" s="266"/>
      <c r="C53" s="267"/>
      <c r="D53" s="388" t="str">
        <f t="shared" ca="1" si="37"/>
        <v/>
      </c>
      <c r="E53" s="389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Reinhard Lichtenwörther</v>
      </c>
      <c r="X53" s="215">
        <f>IF(ISERROR(INDEX(Data!$DY:$IB,MATCH($W53,Data!$DT:$DT,0),MATCH(X$1&amp;"/"&amp;$A$2,Data!$DY$1:$IB$1,0)))=TRUE,0,INDEX(Data!$DY:$IB,MATCH($W53,Data!$DT:$DT,0),MATCH(X$1&amp;"/"&amp;$A$2,Data!$DY$1:$IB$1,0)))</f>
        <v>2</v>
      </c>
      <c r="Y53" s="215">
        <f>IF(ISERROR(INDEX(Data!$DY:$IB,MATCH($W53,Data!$DT:$DT,0),MATCH(Y$1&amp;"/"&amp;$A$2,Data!$DY$1:$IB$1,0)))=TRUE,0,INDEX(Data!$DY:$IB,MATCH($W53,Data!$DT:$DT,0),MATCH(Y$1&amp;"/"&amp;$A$2,Data!$DY$1:$IB$1,0)))</f>
        <v>5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1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1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>/R1</v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>/R2</v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>1449M</v>
      </c>
      <c r="AR53" s="204" t="str">
        <f ca="1">IF(OFFSET($AB53,0,MATCH(A$17,AC$1:AI$1,0))=0,"",OFFSET($AB53,0,MATCH(A$17,AC$1:AI$1,0))&amp;" / "&amp;W53 &amp;" ("&amp;INDEX(Data!DX:DX,MATCH(W53,Data!DT:DT,0))&amp;")")</f>
        <v>1 / Reinhard Lichtenwörther (51)</v>
      </c>
      <c r="AS53" s="204">
        <f>INDEX(Data!DX:DX,MATCH(W53,Data!DT:DT,0))</f>
        <v>51</v>
      </c>
      <c r="AT53" s="204" t="str">
        <f>MID(INDEX(Data!A:A,MATCH(W53,Data!DT:DT,0)),2,5)</f>
        <v>51</v>
      </c>
      <c r="AU53" s="204" t="str">
        <f>INDEX(Data!DW:DW,MATCH(W53,Data!DT:DT,0))</f>
        <v>M</v>
      </c>
      <c r="AV53" s="204" t="str">
        <f t="shared" ca="1" si="31"/>
        <v>R1</v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5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/>
      </c>
      <c r="B54" s="266"/>
      <c r="C54" s="267"/>
      <c r="D54" s="388" t="str">
        <f t="shared" ca="1" si="37"/>
        <v/>
      </c>
      <c r="E54" s="389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Marcus Kauf</v>
      </c>
      <c r="X54" s="215">
        <f>IF(ISERROR(INDEX(Data!$DY:$IB,MATCH($W54,Data!$DT:$DT,0),MATCH(X$1&amp;"/"&amp;$A$2,Data!$DY$1:$IB$1,0)))=TRUE,0,INDEX(Data!$DY:$IB,MATCH($W54,Data!$DT:$DT,0),MATCH(X$1&amp;"/"&amp;$A$2,Data!$DY$1:$IB$1,0)))</f>
        <v>3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2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/R1/R2</v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52</v>
      </c>
      <c r="AT54" s="204" t="str">
        <f>MID(INDEX(Data!A:A,MATCH(W54,Data!DT:DT,0)),2,5)</f>
        <v>52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5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/>
      </c>
      <c r="B55" s="266"/>
      <c r="C55" s="267"/>
      <c r="D55" s="388" t="str">
        <f t="shared" ca="1" si="37"/>
        <v/>
      </c>
      <c r="E55" s="389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Katka Bodova</v>
      </c>
      <c r="X55" s="215">
        <f>IF(ISERROR(INDEX(Data!$DY:$IB,MATCH($W55,Data!$DT:$DT,0),MATCH(X$1&amp;"/"&amp;$A$2,Data!$DY$1:$IB$1,0)))=TRUE,0,INDEX(Data!$DY:$IB,MATCH($W55,Data!$DT:$DT,0),MATCH(X$1&amp;"/"&amp;$A$2,Data!$DY$1:$IB$1,0)))</f>
        <v>3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2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/R1/R2</v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1</v>
      </c>
      <c r="AT55" s="204" t="str">
        <f>MID(INDEX(Data!A:A,MATCH(W55,Data!DT:DT,0)),2,5)</f>
        <v>1</v>
      </c>
      <c r="AU55" s="204" t="str">
        <f>INDEX(Data!DW:DW,MATCH(W55,Data!DT:DT,0))</f>
        <v>W</v>
      </c>
      <c r="AV55" s="204" t="str">
        <f t="shared" ca="1" si="31"/>
        <v/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5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/>
      </c>
      <c r="B56" s="266"/>
      <c r="C56" s="267"/>
      <c r="D56" s="388" t="str">
        <f t="shared" ca="1" si="37"/>
        <v/>
      </c>
      <c r="E56" s="389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Susanne Giendl</v>
      </c>
      <c r="X56" s="215">
        <f>IF(ISERROR(INDEX(Data!$DY:$IB,MATCH($W56,Data!$DT:$DT,0),MATCH(X$1&amp;"/"&amp;$A$2,Data!$DY$1:$IB$1,0)))=TRUE,0,INDEX(Data!$DY:$IB,MATCH($W56,Data!$DT:$DT,0),MATCH(X$1&amp;"/"&amp;$A$2,Data!$DY$1:$IB$1,0)))</f>
        <v>3</v>
      </c>
      <c r="Y56" s="215">
        <f>IF(ISERROR(INDEX(Data!$DY:$IB,MATCH($W56,Data!$DT:$DT,0),MATCH(Y$1&amp;"/"&amp;$A$2,Data!$DY$1:$IB$1,0)))=TRUE,0,INDEX(Data!$DY:$IB,MATCH($W56,Data!$DT:$DT,0),MATCH(Y$1&amp;"/"&amp;$A$2,Data!$DY$1:$IB$1,0)))</f>
        <v>3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2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/R1/R2</v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2</v>
      </c>
      <c r="AT56" s="204" t="str">
        <f>MID(INDEX(Data!A:A,MATCH(W56,Data!DT:DT,0)),2,5)</f>
        <v>2</v>
      </c>
      <c r="AU56" s="204" t="str">
        <f>INDEX(Data!DW:DW,MATCH(W56,Data!DT:DT,0))</f>
        <v>W</v>
      </c>
      <c r="AV56" s="204" t="str">
        <f t="shared" ca="1" si="31"/>
        <v/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5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/>
      </c>
      <c r="B57" s="266"/>
      <c r="C57" s="267"/>
      <c r="D57" s="388" t="str">
        <f t="shared" ca="1" si="37"/>
        <v/>
      </c>
      <c r="E57" s="389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Irmgard Derschmidt</v>
      </c>
      <c r="X57" s="215">
        <f>IF(ISERROR(INDEX(Data!$DY:$IB,MATCH($W57,Data!$DT:$DT,0),MATCH(X$1&amp;"/"&amp;$A$2,Data!$DY$1:$IB$1,0)))=TRUE,0,INDEX(Data!$DY:$IB,MATCH($W57,Data!$DT:$DT,0),MATCH(X$1&amp;"/"&amp;$A$2,Data!$DY$1:$IB$1,0)))</f>
        <v>4</v>
      </c>
      <c r="Y57" s="215">
        <f>IF(ISERROR(INDEX(Data!$DY:$IB,MATCH($W57,Data!$DT:$DT,0),MATCH(Y$1&amp;"/"&amp;$A$2,Data!$DY$1:$IB$1,0)))=TRUE,0,INDEX(Data!$DY:$IB,MATCH($W57,Data!$DT:$DT,0),MATCH(Y$1&amp;"/"&amp;$A$2,Data!$DY$1:$IB$1,0)))</f>
        <v>2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1</v>
      </c>
      <c r="AE57" s="213">
        <f t="shared" ca="1" si="36"/>
        <v>0</v>
      </c>
      <c r="AF57" s="213">
        <f t="shared" ca="1" si="36"/>
        <v>1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>/R2</v>
      </c>
      <c r="AL57" s="213" t="str">
        <f t="shared" ca="1" si="6"/>
        <v/>
      </c>
      <c r="AM57" s="213" t="str">
        <f t="shared" ca="1" si="33"/>
        <v>/R1</v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>1497W</v>
      </c>
      <c r="AR57" s="204" t="str">
        <f ca="1">IF(OFFSET($AB57,0,MATCH(A$17,AC$1:AI$1,0))=0,"",OFFSET($AB57,0,MATCH(A$17,AC$1:AI$1,0))&amp;" / "&amp;W57 &amp;" ("&amp;INDEX(Data!DX:DX,MATCH(W57,Data!DT:DT,0))&amp;")")</f>
        <v>1 / Irmgard Derschmidt (2)</v>
      </c>
      <c r="AS57" s="204">
        <f>INDEX(Data!DX:DX,MATCH(W57,Data!DT:DT,0))</f>
        <v>2</v>
      </c>
      <c r="AT57" s="204" t="str">
        <f>MID(INDEX(Data!A:A,MATCH(W57,Data!DT:DT,0)),2,5)</f>
        <v>3</v>
      </c>
      <c r="AU57" s="204" t="str">
        <f>INDEX(Data!DW:DW,MATCH(W57,Data!DT:DT,0))</f>
        <v>W</v>
      </c>
      <c r="AV57" s="204" t="str">
        <f t="shared" ca="1" si="31"/>
        <v>R2</v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5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/>
      </c>
      <c r="B58" s="266"/>
      <c r="C58" s="267"/>
      <c r="D58" s="388" t="str">
        <f t="shared" ca="1" si="37"/>
        <v/>
      </c>
      <c r="E58" s="389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Kathi Winzer</v>
      </c>
      <c r="X58" s="215">
        <f>IF(ISERROR(INDEX(Data!$DY:$IB,MATCH($W58,Data!$DT:$DT,0),MATCH(X$1&amp;"/"&amp;$A$2,Data!$DY$1:$IB$1,0)))=TRUE,0,INDEX(Data!$DY:$IB,MATCH($W58,Data!$DT:$DT,0),MATCH(X$1&amp;"/"&amp;$A$2,Data!$DY$1:$IB$1,0)))</f>
        <v>4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1</v>
      </c>
      <c r="AF58" s="213">
        <f t="shared" ca="1" si="36"/>
        <v>1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/R2</v>
      </c>
      <c r="AM58" s="213" t="str">
        <f t="shared" ca="1" si="33"/>
        <v>/R1</v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4</v>
      </c>
      <c r="AT58" s="204" t="str">
        <f>MID(INDEX(Data!A:A,MATCH(W58,Data!DT:DT,0)),2,5)</f>
        <v>4</v>
      </c>
      <c r="AU58" s="204" t="str">
        <f>INDEX(Data!DW:DW,MATCH(W58,Data!DT:DT,0))</f>
        <v>W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5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/>
      </c>
      <c r="B59" s="266"/>
      <c r="C59" s="267"/>
      <c r="D59" s="388" t="str">
        <f t="shared" ca="1" si="37"/>
        <v/>
      </c>
      <c r="E59" s="389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Danica Pajtak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4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2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>/R1/R2</v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</v>
      </c>
      <c r="AT59" s="204" t="str">
        <f>MID(INDEX(Data!A:A,MATCH(W59,Data!DT:DT,0)),2,5)</f>
        <v>5</v>
      </c>
      <c r="AU59" s="204" t="str">
        <f>INDEX(Data!DW:DW,MATCH(W59,Data!DT:DT,0))</f>
        <v>W</v>
      </c>
      <c r="AV59" s="204" t="str">
        <f t="shared" ca="1" si="31"/>
        <v/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5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/>
      </c>
      <c r="B60" s="266"/>
      <c r="C60" s="267"/>
      <c r="D60" s="388" t="str">
        <f t="shared" ca="1" si="37"/>
        <v/>
      </c>
      <c r="E60" s="389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Sona Svecová</v>
      </c>
      <c r="X60" s="215">
        <f>IF(ISERROR(INDEX(Data!$DY:$IB,MATCH($W60,Data!$DT:$DT,0),MATCH(X$1&amp;"/"&amp;$A$2,Data!$DY$1:$IB$1,0)))=TRUE,0,INDEX(Data!$DY:$IB,MATCH($W60,Data!$DT:$DT,0),MATCH(X$1&amp;"/"&amp;$A$2,Data!$DY$1:$IB$1,0)))</f>
        <v>4</v>
      </c>
      <c r="Y60" s="215">
        <f>IF(ISERROR(INDEX(Data!$DY:$IB,MATCH($W60,Data!$DT:$DT,0),MATCH(Y$1&amp;"/"&amp;$A$2,Data!$DY$1:$IB$1,0)))=TRUE,0,INDEX(Data!$DY:$IB,MATCH($W60,Data!$DT:$DT,0),MATCH(Y$1&amp;"/"&amp;$A$2,Data!$DY$1:$IB$1,0)))</f>
        <v>4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2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>/R1/R2</v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</v>
      </c>
      <c r="AT60" s="204" t="str">
        <f>MID(INDEX(Data!A:A,MATCH(W60,Data!DT:DT,0)),2,5)</f>
        <v>6</v>
      </c>
      <c r="AU60" s="204" t="str">
        <f>INDEX(Data!DW:DW,MATCH(W60,Data!DT:DT,0))</f>
        <v>W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5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/>
      </c>
      <c r="B61" s="266"/>
      <c r="C61" s="267"/>
      <c r="D61" s="388" t="str">
        <f t="shared" ca="1" si="37"/>
        <v/>
      </c>
      <c r="E61" s="389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Christina Froschauer</v>
      </c>
      <c r="X61" s="215">
        <f>IF(ISERROR(INDEX(Data!$DY:$IB,MATCH($W61,Data!$DT:$DT,0),MATCH(X$1&amp;"/"&amp;$A$2,Data!$DY$1:$IB$1,0)))=TRUE,0,INDEX(Data!$DY:$IB,MATCH($W61,Data!$DT:$DT,0),MATCH(X$1&amp;"/"&amp;$A$2,Data!$DY$1:$IB$1,0)))</f>
        <v>6</v>
      </c>
      <c r="Y61" s="215">
        <f>IF(ISERROR(INDEX(Data!$DY:$IB,MATCH($W61,Data!$DT:$DT,0),MATCH(Y$1&amp;"/"&amp;$A$2,Data!$DY$1:$IB$1,0)))=TRUE,0,INDEX(Data!$DY:$IB,MATCH($W61,Data!$DT:$DT,0),MATCH(Y$1&amp;"/"&amp;$A$2,Data!$DY$1:$IB$1,0)))</f>
        <v>4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1</v>
      </c>
      <c r="AG61" s="213">
        <f t="shared" ca="1" si="36"/>
        <v>0</v>
      </c>
      <c r="AH61" s="213">
        <f t="shared" ca="1" si="36"/>
        <v>1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>/R2</v>
      </c>
      <c r="AN61" s="213" t="str">
        <f t="shared" ca="1" si="34"/>
        <v/>
      </c>
      <c r="AO61" s="213" t="str">
        <f t="shared" ca="1" si="35"/>
        <v>/R1</v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7</v>
      </c>
      <c r="AT61" s="204" t="str">
        <f>MID(INDEX(Data!A:A,MATCH(W61,Data!DT:DT,0)),2,5)</f>
        <v>7</v>
      </c>
      <c r="AU61" s="204" t="str">
        <f>INDEX(Data!DW:DW,MATCH(W61,Data!DT:DT,0))</f>
        <v>W</v>
      </c>
      <c r="AV61" s="204" t="str">
        <f t="shared" ca="1" si="31"/>
        <v/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5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388" t="str">
        <f t="shared" ca="1" si="37"/>
        <v/>
      </c>
      <c r="E62" s="389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5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388" t="str">
        <f t="shared" ca="1" si="37"/>
        <v/>
      </c>
      <c r="E63" s="389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5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388" t="str">
        <f t="shared" ca="1" si="37"/>
        <v/>
      </c>
      <c r="E64" s="389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5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388" t="str">
        <f t="shared" ca="1" si="37"/>
        <v/>
      </c>
      <c r="E65" s="389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5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388" t="str">
        <f t="shared" ca="1" si="37"/>
        <v/>
      </c>
      <c r="E66" s="389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5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388" t="str">
        <f t="shared" ca="1" si="37"/>
        <v/>
      </c>
      <c r="E67" s="389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5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388" t="str">
        <f t="shared" ca="1" si="37"/>
        <v/>
      </c>
      <c r="E68" s="389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5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388" t="str">
        <f t="shared" ca="1" si="37"/>
        <v/>
      </c>
      <c r="E69" s="389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5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388" t="str">
        <f t="shared" ca="1" si="37"/>
        <v/>
      </c>
      <c r="E70" s="389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5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388" t="str">
        <f t="shared" ca="1" si="37"/>
        <v/>
      </c>
      <c r="E71" s="389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5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388" t="str">
        <f t="shared" ca="1" si="37"/>
        <v/>
      </c>
      <c r="E72" s="389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5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388" t="str">
        <f t="shared" ca="1" si="37"/>
        <v/>
      </c>
      <c r="E73" s="389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5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388" t="str">
        <f t="shared" ca="1" si="37"/>
        <v/>
      </c>
      <c r="E74" s="389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5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388" t="str">
        <f t="shared" ca="1" si="37"/>
        <v/>
      </c>
      <c r="E75" s="389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5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388" t="str">
        <f t="shared" ca="1" si="37"/>
        <v/>
      </c>
      <c r="E76" s="389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5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388" t="str">
        <f t="shared" ca="1" si="37"/>
        <v/>
      </c>
      <c r="E77" s="389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5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388" t="str">
        <f t="shared" ca="1" si="37"/>
        <v/>
      </c>
      <c r="E78" s="389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5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388" t="str">
        <f t="shared" ca="1" si="37"/>
        <v/>
      </c>
      <c r="E79" s="389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5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388" t="str">
        <f t="shared" ca="1" si="37"/>
        <v/>
      </c>
      <c r="E80" s="389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5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388" t="str">
        <f t="shared" ca="1" si="37"/>
        <v/>
      </c>
      <c r="E81" s="389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5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388" t="str">
        <f t="shared" ca="1" si="37"/>
        <v/>
      </c>
      <c r="E82" s="389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5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388" t="str">
        <f t="shared" ref="D83:D98" ca="1" si="49">INDEX(AV:AV,MATCH(A83,AR:AR,0))</f>
        <v/>
      </c>
      <c r="E83" s="389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5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388" t="str">
        <f t="shared" ca="1" si="49"/>
        <v/>
      </c>
      <c r="E84" s="389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5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388" t="str">
        <f t="shared" ca="1" si="49"/>
        <v/>
      </c>
      <c r="E85" s="389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5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388" t="str">
        <f t="shared" ca="1" si="49"/>
        <v/>
      </c>
      <c r="E86" s="389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5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388" t="str">
        <f t="shared" ca="1" si="49"/>
        <v/>
      </c>
      <c r="E87" s="389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5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388" t="str">
        <f t="shared" ca="1" si="49"/>
        <v/>
      </c>
      <c r="E88" s="389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5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388" t="str">
        <f t="shared" ca="1" si="49"/>
        <v/>
      </c>
      <c r="E89" s="389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5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388" t="str">
        <f t="shared" ca="1" si="49"/>
        <v/>
      </c>
      <c r="E90" s="389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5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388" t="str">
        <f t="shared" ca="1" si="49"/>
        <v/>
      </c>
      <c r="E91" s="389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5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388" t="str">
        <f t="shared" ca="1" si="49"/>
        <v/>
      </c>
      <c r="E92" s="389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5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388" t="str">
        <f t="shared" ca="1" si="49"/>
        <v/>
      </c>
      <c r="E93" s="389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5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388" t="str">
        <f t="shared" ca="1" si="49"/>
        <v/>
      </c>
      <c r="E94" s="389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5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388" t="str">
        <f t="shared" ca="1" si="49"/>
        <v/>
      </c>
      <c r="E95" s="389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5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388" t="str">
        <f t="shared" ca="1" si="49"/>
        <v/>
      </c>
      <c r="E96" s="389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5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388" t="str">
        <f t="shared" ca="1" si="49"/>
        <v/>
      </c>
      <c r="E97" s="389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5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386" t="str">
        <f t="shared" ca="1" si="49"/>
        <v/>
      </c>
      <c r="E98" s="387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5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5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5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5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5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5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5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5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5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5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5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5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5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5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5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5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5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5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5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5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5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5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5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5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5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5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5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5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5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5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5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5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5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5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5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5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5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5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5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5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5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5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5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5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5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5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5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5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5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5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5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5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5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5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5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5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5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5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5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5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5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5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5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5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5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5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5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5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5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5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5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5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5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5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5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5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5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5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5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5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5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5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5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5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5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5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5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5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5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5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5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5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5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5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5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5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5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5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5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5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5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5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5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5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5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5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5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5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5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5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5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5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5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5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5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5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5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5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5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5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5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5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5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5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5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5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5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5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5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5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5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5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5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5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5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5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5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5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5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5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5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5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5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5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5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5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5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5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5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5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5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5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5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5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5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5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5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5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5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5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5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5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5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5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5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5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5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5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5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5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5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5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5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5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5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5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5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5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5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5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5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5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5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5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5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5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5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5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5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5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5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5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5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5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5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5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5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5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5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5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5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5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5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5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5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5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5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5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5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5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5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5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5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5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5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5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5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5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5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5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5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5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5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5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5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5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5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5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5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5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5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5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5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5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5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5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5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5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5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5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5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5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5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5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5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5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5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5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5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5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5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5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5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5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5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5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5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5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5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5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5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5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5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5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5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5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5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5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5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5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5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5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5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5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5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5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5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5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5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5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5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5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5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5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5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5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5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5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5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5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5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5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5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5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5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5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5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5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5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5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5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5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5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5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5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1" priority="14" stopIfTrue="1">
      <formula>ISERROR(B4)=TRUE</formula>
    </cfRule>
  </conditionalFormatting>
  <conditionalFormatting sqref="A18">
    <cfRule type="expression" dxfId="70" priority="4">
      <formula>F18="W"</formula>
    </cfRule>
    <cfRule type="expression" dxfId="69" priority="5">
      <formula>F18="M"</formula>
    </cfRule>
  </conditionalFormatting>
  <conditionalFormatting sqref="D98">
    <cfRule type="expression" dxfId="68" priority="3" stopIfTrue="1">
      <formula>ISERROR(D98)=TRUE</formula>
    </cfRule>
  </conditionalFormatting>
  <conditionalFormatting sqref="A19:D98">
    <cfRule type="expression" dxfId="67" priority="1">
      <formula>$F19="W"</formula>
    </cfRule>
    <cfRule type="expression" dxfId="66" priority="2">
      <formula>$F19="M"</formula>
    </cfRule>
    <cfRule type="expression" dxfId="65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7" customWidth="1"/>
    <col min="2" max="9" width="15.7109375" style="3" customWidth="1"/>
    <col min="10" max="26" width="11.42578125" style="311"/>
    <col min="27" max="16384" width="11.42578125" style="67"/>
  </cols>
  <sheetData>
    <row r="1" spans="1:26" s="305" customFormat="1" ht="16.5" thickTop="1" thickBot="1" x14ac:dyDescent="0.3">
      <c r="A1" s="303"/>
      <c r="B1" s="432" t="s">
        <v>32</v>
      </c>
      <c r="C1" s="433"/>
      <c r="D1" s="432" t="s">
        <v>33</v>
      </c>
      <c r="E1" s="433"/>
      <c r="F1" s="432" t="s">
        <v>34</v>
      </c>
      <c r="G1" s="433"/>
      <c r="H1" s="432" t="s">
        <v>35</v>
      </c>
      <c r="I1" s="433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thickTop="1" x14ac:dyDescent="0.25">
      <c r="A2" s="306" t="s">
        <v>311</v>
      </c>
      <c r="B2" s="307">
        <v>15</v>
      </c>
      <c r="C2" s="308">
        <v>50</v>
      </c>
      <c r="D2" s="309">
        <v>15</v>
      </c>
      <c r="E2" s="310">
        <v>50</v>
      </c>
      <c r="F2" s="307">
        <v>0</v>
      </c>
      <c r="G2" s="310">
        <v>0</v>
      </c>
      <c r="H2" s="307">
        <v>0</v>
      </c>
      <c r="I2" s="310">
        <v>0</v>
      </c>
    </row>
    <row r="3" spans="1:26" x14ac:dyDescent="0.25">
      <c r="A3" s="306" t="s">
        <v>319</v>
      </c>
      <c r="B3" s="313"/>
      <c r="C3" s="312"/>
      <c r="D3" s="314">
        <v>31</v>
      </c>
      <c r="E3" s="315">
        <v>23</v>
      </c>
      <c r="F3" s="314">
        <v>0</v>
      </c>
      <c r="G3" s="308">
        <v>0</v>
      </c>
      <c r="H3" s="374">
        <v>0</v>
      </c>
      <c r="I3" s="312">
        <v>0</v>
      </c>
    </row>
    <row r="4" spans="1:26" x14ac:dyDescent="0.25">
      <c r="A4" s="306" t="s">
        <v>312</v>
      </c>
      <c r="B4" s="313"/>
      <c r="C4" s="312"/>
      <c r="D4" s="428" t="s">
        <v>754</v>
      </c>
      <c r="E4" s="429"/>
      <c r="F4" s="428" t="e">
        <v>#DIV/0!</v>
      </c>
      <c r="G4" s="429"/>
      <c r="H4" s="420" t="e">
        <v>#DIV/0!</v>
      </c>
      <c r="I4" s="421"/>
    </row>
    <row r="5" spans="1:26" x14ac:dyDescent="0.25">
      <c r="A5" s="306" t="s">
        <v>322</v>
      </c>
      <c r="B5" s="309">
        <v>138</v>
      </c>
      <c r="C5" s="310">
        <v>320</v>
      </c>
      <c r="D5" s="309">
        <v>151</v>
      </c>
      <c r="E5" s="310">
        <v>303</v>
      </c>
      <c r="F5" s="309">
        <v>0</v>
      </c>
      <c r="G5" s="310">
        <v>0</v>
      </c>
      <c r="H5" s="309">
        <v>0</v>
      </c>
      <c r="I5" s="310">
        <v>0</v>
      </c>
    </row>
    <row r="6" spans="1:26" x14ac:dyDescent="0.25">
      <c r="A6" s="306" t="s">
        <v>313</v>
      </c>
      <c r="B6" s="428" t="s">
        <v>755</v>
      </c>
      <c r="C6" s="429"/>
      <c r="D6" s="428" t="s">
        <v>756</v>
      </c>
      <c r="E6" s="429"/>
      <c r="F6" s="428" t="s">
        <v>757</v>
      </c>
      <c r="G6" s="429"/>
      <c r="H6" s="428" t="s">
        <v>757</v>
      </c>
      <c r="I6" s="429"/>
    </row>
    <row r="7" spans="1:26" x14ac:dyDescent="0.25">
      <c r="A7" s="306" t="s">
        <v>299</v>
      </c>
      <c r="B7" s="428" t="s">
        <v>758</v>
      </c>
      <c r="C7" s="429"/>
      <c r="D7" s="428" t="s">
        <v>759</v>
      </c>
      <c r="E7" s="429"/>
      <c r="F7" s="428" t="e">
        <v>#NUM!</v>
      </c>
      <c r="G7" s="429"/>
      <c r="H7" s="428" t="e">
        <v>#NUM!</v>
      </c>
      <c r="I7" s="429"/>
    </row>
    <row r="8" spans="1:26" x14ac:dyDescent="0.25">
      <c r="A8" s="306" t="s">
        <v>300</v>
      </c>
      <c r="B8" s="428" t="s">
        <v>760</v>
      </c>
      <c r="C8" s="429"/>
      <c r="D8" s="428" t="s">
        <v>761</v>
      </c>
      <c r="E8" s="429"/>
      <c r="F8" s="428" t="e">
        <v>#NUM!</v>
      </c>
      <c r="G8" s="429"/>
      <c r="H8" s="430" t="e">
        <v>#NUM!</v>
      </c>
      <c r="I8" s="431"/>
    </row>
    <row r="9" spans="1:26" x14ac:dyDescent="0.25">
      <c r="A9" s="306" t="s">
        <v>483</v>
      </c>
      <c r="B9" s="307">
        <v>16</v>
      </c>
      <c r="C9" s="308">
        <v>931</v>
      </c>
      <c r="D9" s="307">
        <v>18</v>
      </c>
      <c r="E9" s="308">
        <v>934</v>
      </c>
      <c r="F9" s="307">
        <v>0</v>
      </c>
      <c r="G9" s="308" t="e">
        <v>#DIV/0!</v>
      </c>
      <c r="H9" s="307">
        <v>0</v>
      </c>
      <c r="I9" s="308" t="e">
        <v>#DIV/0!</v>
      </c>
    </row>
    <row r="10" spans="1:26" x14ac:dyDescent="0.25">
      <c r="A10" s="306" t="s">
        <v>484</v>
      </c>
      <c r="B10" s="347" t="s">
        <v>762</v>
      </c>
      <c r="C10" s="348"/>
      <c r="D10" s="347" t="s">
        <v>763</v>
      </c>
      <c r="E10" s="348"/>
      <c r="F10" s="347" t="s">
        <v>764</v>
      </c>
      <c r="G10" s="348"/>
      <c r="H10" s="347" t="s">
        <v>764</v>
      </c>
      <c r="I10" s="348"/>
    </row>
    <row r="11" spans="1:26" x14ac:dyDescent="0.25">
      <c r="A11" s="306" t="s">
        <v>323</v>
      </c>
      <c r="B11" s="325">
        <v>3.5782051282051279</v>
      </c>
      <c r="C11" s="312"/>
      <c r="D11" s="325">
        <v>3.56025641025641</v>
      </c>
      <c r="E11" s="326" t="s">
        <v>765</v>
      </c>
      <c r="F11" s="325" t="e">
        <v>#DIV/0!</v>
      </c>
      <c r="G11" s="326" t="e">
        <v>#DIV/0!</v>
      </c>
      <c r="H11" s="375" t="e">
        <v>#DIV/0!</v>
      </c>
      <c r="I11" s="324"/>
    </row>
    <row r="12" spans="1:26" x14ac:dyDescent="0.25">
      <c r="A12" s="306" t="s">
        <v>766</v>
      </c>
      <c r="B12" s="319">
        <v>110</v>
      </c>
      <c r="C12" s="320">
        <v>118</v>
      </c>
      <c r="D12" s="319">
        <v>127</v>
      </c>
      <c r="E12" s="320">
        <v>109</v>
      </c>
      <c r="F12" s="319">
        <v>0</v>
      </c>
      <c r="G12" s="320">
        <v>0</v>
      </c>
      <c r="H12" s="319">
        <v>0</v>
      </c>
      <c r="I12" s="320">
        <v>0</v>
      </c>
    </row>
    <row r="13" spans="1:26" x14ac:dyDescent="0.25">
      <c r="A13" s="306" t="s">
        <v>314</v>
      </c>
      <c r="B13" s="420"/>
      <c r="C13" s="421"/>
      <c r="D13" s="424" t="s">
        <v>754</v>
      </c>
      <c r="E13" s="425"/>
      <c r="F13" s="424" t="e">
        <v>#DIV/0!</v>
      </c>
      <c r="G13" s="425"/>
      <c r="H13" s="420" t="e">
        <v>#DIV/0!</v>
      </c>
      <c r="I13" s="421"/>
    </row>
    <row r="14" spans="1:26" x14ac:dyDescent="0.25">
      <c r="A14" s="306" t="s">
        <v>767</v>
      </c>
      <c r="B14" s="420"/>
      <c r="C14" s="421"/>
      <c r="D14" s="424" t="s">
        <v>768</v>
      </c>
      <c r="E14" s="425"/>
      <c r="F14" s="424" t="e">
        <v>#DIV/0!</v>
      </c>
      <c r="G14" s="425"/>
      <c r="H14" s="420" t="e">
        <v>#DIV/0!</v>
      </c>
      <c r="I14" s="421"/>
    </row>
    <row r="15" spans="1:26" x14ac:dyDescent="0.25">
      <c r="A15" s="306" t="s">
        <v>769</v>
      </c>
      <c r="B15" s="420"/>
      <c r="C15" s="421"/>
      <c r="D15" s="424" t="s">
        <v>770</v>
      </c>
      <c r="E15" s="425"/>
      <c r="F15" s="424" t="e">
        <v>#DIV/0!</v>
      </c>
      <c r="G15" s="425"/>
      <c r="H15" s="420" t="e">
        <v>#DIV/0!</v>
      </c>
      <c r="I15" s="421"/>
    </row>
    <row r="16" spans="1:26" x14ac:dyDescent="0.25">
      <c r="A16" s="306" t="s">
        <v>315</v>
      </c>
      <c r="B16" s="424" t="s">
        <v>755</v>
      </c>
      <c r="C16" s="425"/>
      <c r="D16" s="424" t="s">
        <v>756</v>
      </c>
      <c r="E16" s="425"/>
      <c r="F16" s="424" t="s">
        <v>757</v>
      </c>
      <c r="G16" s="425"/>
      <c r="H16" s="424" t="s">
        <v>757</v>
      </c>
      <c r="I16" s="425"/>
    </row>
    <row r="17" spans="1:9" x14ac:dyDescent="0.25">
      <c r="A17" s="306" t="s">
        <v>771</v>
      </c>
      <c r="B17" s="424" t="s">
        <v>772</v>
      </c>
      <c r="C17" s="425"/>
      <c r="D17" s="424" t="s">
        <v>773</v>
      </c>
      <c r="E17" s="425"/>
      <c r="F17" s="424" t="s">
        <v>757</v>
      </c>
      <c r="G17" s="425"/>
      <c r="H17" s="426" t="s">
        <v>757</v>
      </c>
      <c r="I17" s="427"/>
    </row>
    <row r="18" spans="1:9" x14ac:dyDescent="0.25">
      <c r="A18" s="306" t="s">
        <v>324</v>
      </c>
      <c r="B18" s="327">
        <v>4.2190476190476192</v>
      </c>
      <c r="C18" s="312"/>
      <c r="D18" s="327">
        <v>3.9714285714285711</v>
      </c>
      <c r="E18" s="328" t="s">
        <v>774</v>
      </c>
      <c r="F18" s="327" t="e">
        <v>#DIV/0!</v>
      </c>
      <c r="G18" s="328" t="e">
        <v>#DIV/0!</v>
      </c>
      <c r="H18" s="376" t="e">
        <v>#DIV/0!</v>
      </c>
      <c r="I18" s="324"/>
    </row>
    <row r="19" spans="1:9" x14ac:dyDescent="0.25">
      <c r="A19" s="306" t="s">
        <v>775</v>
      </c>
      <c r="B19" s="321">
        <v>7</v>
      </c>
      <c r="C19" s="322">
        <v>53</v>
      </c>
      <c r="D19" s="321">
        <v>8</v>
      </c>
      <c r="E19" s="322">
        <v>39</v>
      </c>
      <c r="F19" s="321">
        <v>0</v>
      </c>
      <c r="G19" s="322">
        <v>0</v>
      </c>
      <c r="H19" s="321">
        <v>0</v>
      </c>
      <c r="I19" s="322">
        <v>0</v>
      </c>
    </row>
    <row r="20" spans="1:9" x14ac:dyDescent="0.25">
      <c r="A20" s="306" t="s">
        <v>316</v>
      </c>
      <c r="B20" s="420"/>
      <c r="C20" s="421"/>
      <c r="D20" s="422" t="s">
        <v>768</v>
      </c>
      <c r="E20" s="423"/>
      <c r="F20" s="422" t="e">
        <v>#DIV/0!</v>
      </c>
      <c r="G20" s="423"/>
      <c r="H20" s="420" t="e">
        <v>#DIV/0!</v>
      </c>
      <c r="I20" s="421"/>
    </row>
    <row r="21" spans="1:9" x14ac:dyDescent="0.25">
      <c r="A21" s="306" t="s">
        <v>776</v>
      </c>
      <c r="B21" s="420"/>
      <c r="C21" s="421"/>
      <c r="D21" s="422" t="s">
        <v>777</v>
      </c>
      <c r="E21" s="423"/>
      <c r="F21" s="422" t="e">
        <v>#DIV/0!</v>
      </c>
      <c r="G21" s="423"/>
      <c r="H21" s="420" t="e">
        <v>#DIV/0!</v>
      </c>
      <c r="I21" s="421"/>
    </row>
    <row r="22" spans="1:9" x14ac:dyDescent="0.25">
      <c r="A22" s="306" t="s">
        <v>778</v>
      </c>
      <c r="B22" s="420"/>
      <c r="C22" s="421"/>
      <c r="D22" s="422" t="s">
        <v>779</v>
      </c>
      <c r="E22" s="423"/>
      <c r="F22" s="422" t="e">
        <v>#DIV/0!</v>
      </c>
      <c r="G22" s="423"/>
      <c r="H22" s="420" t="e">
        <v>#DIV/0!</v>
      </c>
      <c r="I22" s="421"/>
    </row>
    <row r="23" spans="1:9" x14ac:dyDescent="0.25">
      <c r="A23" s="306" t="s">
        <v>317</v>
      </c>
      <c r="B23" s="422" t="s">
        <v>780</v>
      </c>
      <c r="C23" s="423"/>
      <c r="D23" s="422" t="s">
        <v>781</v>
      </c>
      <c r="E23" s="423"/>
      <c r="F23" s="422" t="s">
        <v>757</v>
      </c>
      <c r="G23" s="423"/>
      <c r="H23" s="422" t="s">
        <v>757</v>
      </c>
      <c r="I23" s="423"/>
    </row>
    <row r="24" spans="1:9" ht="15.75" thickBot="1" x14ac:dyDescent="0.3">
      <c r="A24" s="316" t="s">
        <v>782</v>
      </c>
      <c r="B24" s="416" t="s">
        <v>783</v>
      </c>
      <c r="C24" s="417"/>
      <c r="D24" s="416" t="s">
        <v>784</v>
      </c>
      <c r="E24" s="417"/>
      <c r="F24" s="416" t="s">
        <v>757</v>
      </c>
      <c r="G24" s="417"/>
      <c r="H24" s="418" t="s">
        <v>757</v>
      </c>
      <c r="I24" s="419"/>
    </row>
    <row r="25" spans="1:9" s="311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1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1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1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1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1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1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1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1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1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1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1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1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1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1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1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1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1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1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1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1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1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1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1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1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1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1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1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1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1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1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1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1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1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1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1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1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1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1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1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1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1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1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1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1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1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1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1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1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1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1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1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1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1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1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1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1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1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1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1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1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1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1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1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1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1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1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1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1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1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1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1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1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1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1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1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1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1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1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1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1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1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1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1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1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1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1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1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1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1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1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1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1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1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1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1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1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1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1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1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1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1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1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1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1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1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1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1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1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1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1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1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1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1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1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1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1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1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1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1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1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1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1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1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1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1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1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1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1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1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1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1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1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1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1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1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1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1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1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1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1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1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1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1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1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1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1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1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1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1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1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1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1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1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1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1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1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1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1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1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1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1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1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1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1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1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1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1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1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1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1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1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1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1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1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1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1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1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1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1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1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1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1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1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1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1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1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1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1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1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1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1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1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1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1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1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1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1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1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1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1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1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1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1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1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1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1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1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1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1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1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1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1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1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1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1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1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1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1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1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1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1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1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1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1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1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1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1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1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1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1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1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1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1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1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1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1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1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1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1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1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1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1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1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1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1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1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1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1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1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1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1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1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1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1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1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1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1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1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1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1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1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1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1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1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1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1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1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4" priority="6">
      <formula>$F$2=0</formula>
    </cfRule>
  </conditionalFormatting>
  <conditionalFormatting sqref="H2:I24">
    <cfRule type="expression" dxfId="63" priority="1">
      <formula>$H$2=0</formula>
    </cfRule>
  </conditionalFormatting>
  <conditionalFormatting sqref="D2:E2">
    <cfRule type="expression" dxfId="62" priority="7">
      <formula>$D$2&lt;&gt;$B$2</formula>
    </cfRule>
  </conditionalFormatting>
  <conditionalFormatting sqref="F2:G2">
    <cfRule type="expression" dxfId="61" priority="9">
      <formula>$F$2&lt;&gt;$D$2</formula>
    </cfRule>
  </conditionalFormatting>
  <conditionalFormatting sqref="F14:G14">
    <cfRule type="expression" dxfId="60" priority="4">
      <formula>$F$2=0</formula>
    </cfRule>
  </conditionalFormatting>
  <conditionalFormatting sqref="H14:I14">
    <cfRule type="expression" dxfId="59" priority="5">
      <formula>$H$2=0</formula>
    </cfRule>
  </conditionalFormatting>
  <conditionalFormatting sqref="F21:G21">
    <cfRule type="expression" dxfId="58" priority="2">
      <formula>$F$2=0</formula>
    </cfRule>
  </conditionalFormatting>
  <conditionalFormatting sqref="H21:I21">
    <cfRule type="expression" dxfId="57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17" width="3.7109375" style="2" customWidth="1"/>
    <col min="18" max="20" width="3.7109375" style="2" hidden="1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 t="str">
        <f>INDEX(Parameter!$9:$9,,MATCH(7,Parameter!$8:$8,0))</f>
        <v>6A</v>
      </c>
      <c r="J1" s="52">
        <f>INDEX(Parameter!$9:$9,,MATCH(8,Parameter!$8:$8,0))</f>
        <v>7</v>
      </c>
      <c r="K1" s="52">
        <f>INDEX(Parameter!$9:$9,,MATCH(9,Parameter!$8:$8,0))</f>
        <v>8</v>
      </c>
      <c r="L1" s="52">
        <f>INDEX(Parameter!$9:$9,,MATCH(10,Parameter!$8:$8,0))</f>
        <v>9</v>
      </c>
      <c r="M1" s="52">
        <f>INDEX(Parameter!$9:$9,,MATCH(11,Parameter!$8:$8,0))</f>
        <v>10</v>
      </c>
      <c r="N1" s="52">
        <f>INDEX(Parameter!$9:$9,,MATCH(12,Parameter!$8:$8,0))</f>
        <v>11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2" t="s">
        <v>65</v>
      </c>
      <c r="AE1" s="453"/>
      <c r="AF1" s="453"/>
      <c r="AG1" s="454"/>
    </row>
    <row r="2" spans="1:123" x14ac:dyDescent="0.25">
      <c r="A2" s="442" t="s">
        <v>25</v>
      </c>
      <c r="B2" s="443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4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3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 t="str">
        <f>INDEX(Parameter!$10:$10,,MATCH(R$1,Parameter!$9:$9,0))</f>
        <v>no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5">
        <f t="shared" ref="AD2:AD9" si="0">SUM(C2:AC2)</f>
        <v>50</v>
      </c>
      <c r="AE2" s="456"/>
      <c r="AF2" s="456"/>
      <c r="AG2" s="457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44" t="str">
        <f>IF($A$1="m","Average Men","Average Women")</f>
        <v>Average Men</v>
      </c>
      <c r="B3" s="445"/>
      <c r="C3" s="333">
        <f>IF($A$1="m",'Scores Men'!F3,'Scores Women'!F3)</f>
        <v>2.875</v>
      </c>
      <c r="D3" s="334">
        <f>IF($A$1="m",'Scores Men'!G3,'Scores Women'!G3)</f>
        <v>2.6923076923076925</v>
      </c>
      <c r="E3" s="334">
        <f>IF($A$1="m",'Scores Men'!H3,'Scores Women'!H3)</f>
        <v>4.259615384615385</v>
      </c>
      <c r="F3" s="334">
        <f>IF($A$1="m",'Scores Men'!I3,'Scores Women'!I3)</f>
        <v>3.125</v>
      </c>
      <c r="G3" s="334">
        <f>IF($A$1="m",'Scores Men'!J3,'Scores Women'!J3)</f>
        <v>3.2115384615384617</v>
      </c>
      <c r="H3" s="334">
        <f>IF($A$1="m",'Scores Men'!K3,'Scores Women'!K3)</f>
        <v>4.5865384615384617</v>
      </c>
      <c r="I3" s="334">
        <f>IF($A$1="m",'Scores Men'!L3,'Scores Women'!L3)</f>
        <v>3.3173076923076925</v>
      </c>
      <c r="J3" s="334">
        <f>IF($A$1="m",'Scores Men'!M3,'Scores Women'!M3)</f>
        <v>3.0192307692307692</v>
      </c>
      <c r="K3" s="334">
        <f>IF($A$1="m",'Scores Men'!N3,'Scores Women'!N3)</f>
        <v>3.0480769230769229</v>
      </c>
      <c r="L3" s="334">
        <f>IF($A$1="m",'Scores Men'!O3,'Scores Women'!O3)</f>
        <v>3.9615384615384617</v>
      </c>
      <c r="M3" s="334">
        <f>IF($A$1="m",'Scores Men'!P3,'Scores Women'!P3)</f>
        <v>4.1826923076923075</v>
      </c>
      <c r="N3" s="334">
        <f>IF($A$1="m",'Scores Men'!Q3,'Scores Women'!Q3)</f>
        <v>3.375</v>
      </c>
      <c r="O3" s="334">
        <f>IF($A$1="m",'Scores Men'!R3,'Scores Women'!R3)</f>
        <v>4.0576923076923075</v>
      </c>
      <c r="P3" s="334">
        <f>IF($A$1="m",'Scores Men'!S3,'Scores Women'!S3)</f>
        <v>3.0673076923076925</v>
      </c>
      <c r="Q3" s="334">
        <f>IF($A$1="m",'Scores Men'!T3,'Scores Women'!T3)</f>
        <v>4.759615384615385</v>
      </c>
      <c r="R3" s="334" t="str">
        <f>IF($A$1="m",'Scores Men'!U3,'Scores Women'!U3)</f>
        <v>no</v>
      </c>
      <c r="S3" s="334" t="str">
        <f>IF($A$1="m",'Scores Men'!V3,'Scores Women'!V3)</f>
        <v>no</v>
      </c>
      <c r="T3" s="332" t="str">
        <f>IF($A$1="m",'Scores Men'!W3,'Scores Women'!W3)</f>
        <v>no</v>
      </c>
      <c r="U3" s="334" t="str">
        <f>IF($A$1="m",'Scores Men'!X3,'Scores Women'!X3)</f>
        <v>no</v>
      </c>
      <c r="V3" s="334" t="str">
        <f>IF($A$1="m",'Scores Men'!Y3,'Scores Women'!Y3)</f>
        <v>no</v>
      </c>
      <c r="W3" s="334" t="str">
        <f>IF($A$1="m",'Scores Men'!Z3,'Scores Women'!Z3)</f>
        <v>no</v>
      </c>
      <c r="X3" s="334" t="str">
        <f>IF($A$1="m",'Scores Men'!AA3,'Scores Women'!AA3)</f>
        <v>no</v>
      </c>
      <c r="Y3" s="334" t="str">
        <f>IF($A$1="m",'Scores Men'!AB3,'Scores Women'!AB3)</f>
        <v>no</v>
      </c>
      <c r="Z3" s="334" t="str">
        <f>IF($A$1="m",'Scores Men'!AC3,'Scores Women'!AC3)</f>
        <v>no</v>
      </c>
      <c r="AA3" s="334" t="str">
        <f>IF($A$1="m",'Scores Men'!AD3,'Scores Women'!AD3)</f>
        <v>no</v>
      </c>
      <c r="AB3" s="334" t="str">
        <f>IF($A$1="m",'Scores Men'!AE3,'Scores Women'!AE3)</f>
        <v>no</v>
      </c>
      <c r="AC3" s="332" t="str">
        <f>IF($A$1="m",'Scores Men'!AF3,'Scores Women'!AF3)</f>
        <v>no</v>
      </c>
      <c r="AD3" s="446">
        <f t="shared" si="0"/>
        <v>53.53846153846154</v>
      </c>
      <c r="AE3" s="447"/>
      <c r="AF3" s="447"/>
      <c r="AG3" s="448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44" t="str">
        <f>IF($A$1="m","Average Top 5 Men","Average Top 5 Women")</f>
        <v>Average Top 5 Men</v>
      </c>
      <c r="B4" s="445"/>
      <c r="C4" s="333">
        <f ca="1">IF(C$2="no","no",OFFSET(Data!$A$1,MATCH($A4,Data!$DT:$DT,0)-1,MATCH("Total/"&amp;C$1,Data!$1:$1,0)-1))</f>
        <v>2.4166666666666665</v>
      </c>
      <c r="D4" s="334">
        <f ca="1">IF(D$2="no","no",OFFSET(Data!$A$1,MATCH($A4,Data!$DT:$DT,0)-1,MATCH("Total/"&amp;D$1,Data!$1:$1,0)-1))</f>
        <v>2.3333333333333335</v>
      </c>
      <c r="E4" s="334">
        <f ca="1">IF(E$2="no","no",OFFSET(Data!$A$1,MATCH($A4,Data!$DT:$DT,0)-1,MATCH("Total/"&amp;E$1,Data!$1:$1,0)-1))</f>
        <v>3.8333333333333335</v>
      </c>
      <c r="F4" s="334">
        <f ca="1">IF(F$2="no","no",OFFSET(Data!$A$1,MATCH($A4,Data!$DT:$DT,0)-1,MATCH("Total/"&amp;F$1,Data!$1:$1,0)-1))</f>
        <v>2.9166666666666665</v>
      </c>
      <c r="G4" s="334">
        <f ca="1">IF(G$2="no","no",OFFSET(Data!$A$1,MATCH($A4,Data!$DT:$DT,0)-1,MATCH("Total/"&amp;G$1,Data!$1:$1,0)-1))</f>
        <v>2.9166666666666665</v>
      </c>
      <c r="H4" s="334">
        <f ca="1">IF(H$2="no","no",OFFSET(Data!$A$1,MATCH($A4,Data!$DT:$DT,0)-1,MATCH("Total/"&amp;H$1,Data!$1:$1,0)-1))</f>
        <v>3.6666666666666665</v>
      </c>
      <c r="I4" s="334">
        <f ca="1">IF(I$2="no","no",OFFSET(Data!$A$1,MATCH($A4,Data!$DT:$DT,0)-1,MATCH("Total/"&amp;I$1,Data!$1:$1,0)-1))</f>
        <v>2.8333333333333335</v>
      </c>
      <c r="J4" s="334">
        <f ca="1">IF(J$2="no","no",OFFSET(Data!$A$1,MATCH($A4,Data!$DT:$DT,0)-1,MATCH("Total/"&amp;J$1,Data!$1:$1,0)-1))</f>
        <v>2.5</v>
      </c>
      <c r="K4" s="334">
        <f ca="1">IF(K$2="no","no",OFFSET(Data!$A$1,MATCH($A4,Data!$DT:$DT,0)-1,MATCH("Total/"&amp;K$1,Data!$1:$1,0)-1))</f>
        <v>2.5</v>
      </c>
      <c r="L4" s="334">
        <f ca="1">IF(L$2="no","no",OFFSET(Data!$A$1,MATCH($A4,Data!$DT:$DT,0)-1,MATCH("Total/"&amp;L$1,Data!$1:$1,0)-1))</f>
        <v>3.3333333333333335</v>
      </c>
      <c r="M4" s="334">
        <f ca="1">IF(M$2="no","no",OFFSET(Data!$A$1,MATCH($A4,Data!$DT:$DT,0)-1,MATCH("Total/"&amp;M$1,Data!$1:$1,0)-1))</f>
        <v>3.8333333333333335</v>
      </c>
      <c r="N4" s="334">
        <f ca="1">IF(N$2="no","no",OFFSET(Data!$A$1,MATCH($A4,Data!$DT:$DT,0)-1,MATCH("Total/"&amp;N$1,Data!$1:$1,0)-1))</f>
        <v>2.8333333333333335</v>
      </c>
      <c r="O4" s="334">
        <f ca="1">IF(O$2="no","no",OFFSET(Data!$A$1,MATCH($A4,Data!$DT:$DT,0)-1,MATCH("Total/"&amp;O$1,Data!$1:$1,0)-1))</f>
        <v>3.5833333333333335</v>
      </c>
      <c r="P4" s="334">
        <f ca="1">IF(P$2="no","no",OFFSET(Data!$A$1,MATCH($A4,Data!$DT:$DT,0)-1,MATCH("Total/"&amp;P$1,Data!$1:$1,0)-1))</f>
        <v>3.1666666666666665</v>
      </c>
      <c r="Q4" s="334">
        <f ca="1">IF(Q$2="no","no",OFFSET(Data!$A$1,MATCH($A4,Data!$DT:$DT,0)-1,MATCH("Total/"&amp;Q$1,Data!$1:$1,0)-1))</f>
        <v>3.75</v>
      </c>
      <c r="R4" s="334" t="str">
        <f ca="1">IF(R$2="no","no",OFFSET(Data!$A$1,MATCH($A4,Data!$DT:$DT,0)-1,MATCH("Total/"&amp;R$1,Data!$1:$1,0)-1))</f>
        <v>no</v>
      </c>
      <c r="S4" s="334" t="str">
        <f ca="1">IF(S$2="no","no",OFFSET(Data!$A$1,MATCH($A4,Data!$DT:$DT,0)-1,MATCH("Total/"&amp;S$1,Data!$1:$1,0)-1))</f>
        <v>no</v>
      </c>
      <c r="T4" s="332" t="str">
        <f ca="1">IF(T$2="no","no",OFFSET(Data!$A$1,MATCH($A4,Data!$DT:$DT,0)-1,MATCH("Total/"&amp;T$1,Data!$1:$1,0)-1))</f>
        <v>no</v>
      </c>
      <c r="U4" s="334" t="str">
        <f ca="1">IF(U$2="no","no",OFFSET(Data!$A$1,MATCH($A4,Data!$DT:$DT,0)-1,MATCH("Total/"&amp;U$1,Data!$1:$1,0)-1))</f>
        <v>no</v>
      </c>
      <c r="V4" s="334" t="str">
        <f ca="1">IF(V$2="no","no",OFFSET(Data!$A$1,MATCH($A4,Data!$DT:$DT,0)-1,MATCH("Total/"&amp;V$1,Data!$1:$1,0)-1))</f>
        <v>no</v>
      </c>
      <c r="W4" s="334" t="str">
        <f ca="1">IF(W$2="no","no",OFFSET(Data!$A$1,MATCH($A4,Data!$DT:$DT,0)-1,MATCH("Total/"&amp;W$1,Data!$1:$1,0)-1))</f>
        <v>no</v>
      </c>
      <c r="X4" s="334" t="str">
        <f ca="1">IF(X$2="no","no",OFFSET(Data!$A$1,MATCH($A4,Data!$DT:$DT,0)-1,MATCH("Total/"&amp;X$1,Data!$1:$1,0)-1))</f>
        <v>no</v>
      </c>
      <c r="Y4" s="334" t="str">
        <f ca="1">IF(Y$2="no","no",OFFSET(Data!$A$1,MATCH($A4,Data!$DT:$DT,0)-1,MATCH("Total/"&amp;Y$1,Data!$1:$1,0)-1))</f>
        <v>no</v>
      </c>
      <c r="Z4" s="334" t="str">
        <f ca="1">IF(Z$2="no","no",OFFSET(Data!$A$1,MATCH($A4,Data!$DT:$DT,0)-1,MATCH("Total/"&amp;Z$1,Data!$1:$1,0)-1))</f>
        <v>no</v>
      </c>
      <c r="AA4" s="334" t="str">
        <f ca="1">IF(AA$2="no","no",OFFSET(Data!$A$1,MATCH($A4,Data!$DT:$DT,0)-1,MATCH("Total/"&amp;AA$1,Data!$1:$1,0)-1))</f>
        <v>no</v>
      </c>
      <c r="AB4" s="334" t="str">
        <f ca="1">IF(AB$2="no","no",OFFSET(Data!$A$1,MATCH($A4,Data!$DT:$DT,0)-1,MATCH("Total/"&amp;AB$1,Data!$1:$1,0)-1))</f>
        <v>no</v>
      </c>
      <c r="AC4" s="332" t="str">
        <f ca="1">IF(AC$2="no","no",OFFSET(Data!$A$1,MATCH($A4,Data!$DT:$DT,0)-1,MATCH("Total/"&amp;AC$1,Data!$1:$1,0)-1))</f>
        <v>no</v>
      </c>
      <c r="AD4" s="446">
        <f t="shared" ca="1" si="0"/>
        <v>46.416666666666664</v>
      </c>
      <c r="AE4" s="447"/>
      <c r="AF4" s="447"/>
      <c r="AG4" s="448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44" t="str">
        <f>"Average " &amp; A11</f>
        <v>Average Johannes Hielfer</v>
      </c>
      <c r="B5" s="445"/>
      <c r="C5" s="333">
        <f ca="1">IF(OR(C$2="no",SUM(C11:C15)=0),"no",AVERAGE(C11:C15))</f>
        <v>2.5</v>
      </c>
      <c r="D5" s="332">
        <f t="shared" ref="D5:AC5" ca="1" si="1">IF(OR(D$2="no",SUM(D11:D15)=0),"no",AVERAGE(D11:D15))</f>
        <v>2</v>
      </c>
      <c r="E5" s="332">
        <f t="shared" ca="1" si="1"/>
        <v>3.5</v>
      </c>
      <c r="F5" s="332">
        <f t="shared" ca="1" si="1"/>
        <v>2</v>
      </c>
      <c r="G5" s="332">
        <f t="shared" ca="1" si="1"/>
        <v>3</v>
      </c>
      <c r="H5" s="332">
        <f t="shared" ca="1" si="1"/>
        <v>4</v>
      </c>
      <c r="I5" s="332">
        <f t="shared" ca="1" si="1"/>
        <v>3</v>
      </c>
      <c r="J5" s="332">
        <f t="shared" ca="1" si="1"/>
        <v>2.5</v>
      </c>
      <c r="K5" s="332">
        <f t="shared" ca="1" si="1"/>
        <v>2</v>
      </c>
      <c r="L5" s="332">
        <f t="shared" ca="1" si="1"/>
        <v>3.5</v>
      </c>
      <c r="M5" s="332">
        <f t="shared" ca="1" si="1"/>
        <v>4</v>
      </c>
      <c r="N5" s="332">
        <f t="shared" ca="1" si="1"/>
        <v>2.5</v>
      </c>
      <c r="O5" s="332">
        <f t="shared" ca="1" si="1"/>
        <v>4</v>
      </c>
      <c r="P5" s="332">
        <f t="shared" ca="1" si="1"/>
        <v>2</v>
      </c>
      <c r="Q5" s="332">
        <f t="shared" ca="1" si="1"/>
        <v>4</v>
      </c>
      <c r="R5" s="332" t="str">
        <f t="shared" ca="1" si="1"/>
        <v>no</v>
      </c>
      <c r="S5" s="332" t="str">
        <f t="shared" ca="1" si="1"/>
        <v>no</v>
      </c>
      <c r="T5" s="332" t="str">
        <f t="shared" ca="1" si="1"/>
        <v>no</v>
      </c>
      <c r="U5" s="332" t="str">
        <f t="shared" ca="1" si="1"/>
        <v>no</v>
      </c>
      <c r="V5" s="332" t="str">
        <f t="shared" ca="1" si="1"/>
        <v>no</v>
      </c>
      <c r="W5" s="332" t="str">
        <f t="shared" ca="1" si="1"/>
        <v>no</v>
      </c>
      <c r="X5" s="332" t="str">
        <f t="shared" ca="1" si="1"/>
        <v>no</v>
      </c>
      <c r="Y5" s="332" t="str">
        <f t="shared" ca="1" si="1"/>
        <v>no</v>
      </c>
      <c r="Z5" s="332" t="str">
        <f t="shared" ca="1" si="1"/>
        <v>no</v>
      </c>
      <c r="AA5" s="332" t="str">
        <f t="shared" ca="1" si="1"/>
        <v>no</v>
      </c>
      <c r="AB5" s="332" t="str">
        <f t="shared" ca="1" si="1"/>
        <v>no</v>
      </c>
      <c r="AC5" s="332" t="str">
        <f t="shared" ca="1" si="1"/>
        <v>no</v>
      </c>
      <c r="AD5" s="446">
        <f t="shared" ref="AD5" ca="1" si="2">SUM(C5:AC5)</f>
        <v>44.5</v>
      </c>
      <c r="AE5" s="447"/>
      <c r="AF5" s="447"/>
      <c r="AG5" s="448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44" t="str">
        <f>IF($A$1="m","Eagles/+ Men","Eagles/+ Women")</f>
        <v>Eagles/+ Men</v>
      </c>
      <c r="B6" s="445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1</v>
      </c>
      <c r="N6" s="144">
        <f>IF($A$1="m",'Scores Men'!Q4,'Scores Women'!Q4)</f>
        <v>0</v>
      </c>
      <c r="O6" s="144">
        <f>IF($A$1="m",'Scores Men'!R4,'Scores Women'!R4)</f>
        <v>1</v>
      </c>
      <c r="P6" s="144">
        <f>IF($A$1="m",'Scores Men'!S4,'Scores Women'!S4)</f>
        <v>0</v>
      </c>
      <c r="Q6" s="144">
        <f>IF($A$1="m",'Scores Men'!T4,'Scores Women'!T4)</f>
        <v>0</v>
      </c>
      <c r="R6" s="144" t="str">
        <f>IF($A$1="m",'Scores Men'!U4,'Scores Women'!U4)</f>
        <v>no</v>
      </c>
      <c r="S6" s="144" t="str">
        <f>IF($A$1="m",'Scores Men'!V4,'Scores Women'!V4)</f>
        <v>no</v>
      </c>
      <c r="T6" s="145" t="str">
        <f>IF($A$1="m",'Scores Men'!W4,'Scores Women'!W4)</f>
        <v>no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46">
        <f t="shared" si="0"/>
        <v>2</v>
      </c>
      <c r="AE6" s="447"/>
      <c r="AF6" s="447"/>
      <c r="AG6" s="448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44" t="str">
        <f>IF($A$1="m","Birdies Men","Birdies Women")</f>
        <v>Birdies Men</v>
      </c>
      <c r="B7" s="445"/>
      <c r="C7" s="143">
        <f>IF($A$1="m",'Scores Men'!F5,'Scores Women'!F5)</f>
        <v>32</v>
      </c>
      <c r="D7" s="144">
        <f>IF($A$1="m",'Scores Men'!G5,'Scores Women'!G5)</f>
        <v>41</v>
      </c>
      <c r="E7" s="144">
        <f>IF($A$1="m",'Scores Men'!H5,'Scores Women'!H5)</f>
        <v>19</v>
      </c>
      <c r="F7" s="144">
        <f>IF($A$1="m",'Scores Men'!I5,'Scores Women'!I5)</f>
        <v>17</v>
      </c>
      <c r="G7" s="144">
        <f>IF($A$1="m",'Scores Men'!J5,'Scores Women'!J5)</f>
        <v>18</v>
      </c>
      <c r="H7" s="144">
        <f>IF($A$1="m",'Scores Men'!K5,'Scores Women'!K5)</f>
        <v>15</v>
      </c>
      <c r="I7" s="144">
        <f>IF($A$1="m",'Scores Men'!L5,'Scores Women'!L5)</f>
        <v>12</v>
      </c>
      <c r="J7" s="144">
        <f>IF($A$1="m",'Scores Men'!M5,'Scores Women'!M5)</f>
        <v>17</v>
      </c>
      <c r="K7" s="144">
        <f>IF($A$1="m",'Scores Men'!N5,'Scores Women'!N5)</f>
        <v>25</v>
      </c>
      <c r="L7" s="144">
        <f>IF($A$1="m",'Scores Men'!O5,'Scores Women'!O5)</f>
        <v>0</v>
      </c>
      <c r="M7" s="144">
        <f>IF($A$1="m",'Scores Men'!P5,'Scores Women'!P5)</f>
        <v>24</v>
      </c>
      <c r="N7" s="144">
        <f>IF($A$1="m",'Scores Men'!Q5,'Scores Women'!Q5)</f>
        <v>8</v>
      </c>
      <c r="O7" s="144">
        <f>IF($A$1="m",'Scores Men'!R5,'Scores Women'!R5)</f>
        <v>17</v>
      </c>
      <c r="P7" s="144">
        <f>IF($A$1="m",'Scores Men'!S5,'Scores Women'!S5)</f>
        <v>21</v>
      </c>
      <c r="Q7" s="144">
        <f>IF($A$1="m",'Scores Men'!T5,'Scores Women'!T5)</f>
        <v>6</v>
      </c>
      <c r="R7" s="144" t="str">
        <f>IF($A$1="m",'Scores Men'!U5,'Scores Women'!U5)</f>
        <v>no</v>
      </c>
      <c r="S7" s="144" t="str">
        <f>IF($A$1="m",'Scores Men'!V5,'Scores Women'!V5)</f>
        <v>no</v>
      </c>
      <c r="T7" s="145" t="str">
        <f>IF($A$1="m",'Scores Men'!W5,'Scores Women'!W5)</f>
        <v>no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46">
        <f t="shared" si="0"/>
        <v>272</v>
      </c>
      <c r="AE7" s="447"/>
      <c r="AF7" s="447"/>
      <c r="AG7" s="448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44" t="str">
        <f>IF($A$1="m","Bogeys Men","Bogeys Women")</f>
        <v>Bogeys Men</v>
      </c>
      <c r="B8" s="445"/>
      <c r="C8" s="143">
        <f>IF($A$1="m",'Scores Men'!F6,'Scores Women'!F6)</f>
        <v>13</v>
      </c>
      <c r="D8" s="144">
        <f>IF($A$1="m",'Scores Men'!G6,'Scores Women'!G6)</f>
        <v>9</v>
      </c>
      <c r="E8" s="144">
        <f>IF($A$1="m",'Scores Men'!H6,'Scores Women'!H6)</f>
        <v>20</v>
      </c>
      <c r="F8" s="144">
        <f>IF($A$1="m",'Scores Men'!I6,'Scores Women'!I6)</f>
        <v>22</v>
      </c>
      <c r="G8" s="144">
        <f>IF($A$1="m",'Scores Men'!J6,'Scores Women'!J6)</f>
        <v>31</v>
      </c>
      <c r="H8" s="144">
        <f>IF($A$1="m",'Scores Men'!K6,'Scores Women'!K6)</f>
        <v>31</v>
      </c>
      <c r="I8" s="144">
        <f>IF($A$1="m",'Scores Men'!L6,'Scores Women'!L6)</f>
        <v>36</v>
      </c>
      <c r="J8" s="144">
        <f>IF($A$1="m",'Scores Men'!M6,'Scores Women'!M6)</f>
        <v>16</v>
      </c>
      <c r="K8" s="144">
        <f>IF($A$1="m",'Scores Men'!N6,'Scores Women'!N6)</f>
        <v>24</v>
      </c>
      <c r="L8" s="144">
        <f>IF($A$1="m",'Scores Men'!O6,'Scores Women'!O6)</f>
        <v>62</v>
      </c>
      <c r="M8" s="144">
        <f>IF($A$1="m",'Scores Men'!P6,'Scores Women'!P6)</f>
        <v>26</v>
      </c>
      <c r="N8" s="144">
        <f>IF($A$1="m",'Scores Men'!Q6,'Scores Women'!Q6)</f>
        <v>31</v>
      </c>
      <c r="O8" s="144">
        <f>IF($A$1="m",'Scores Men'!R6,'Scores Women'!R6)</f>
        <v>23</v>
      </c>
      <c r="P8" s="144">
        <f>IF($A$1="m",'Scores Men'!S6,'Scores Women'!S6)</f>
        <v>19</v>
      </c>
      <c r="Q8" s="144">
        <f>IF($A$1="m",'Scores Men'!T6,'Scores Women'!T6)</f>
        <v>31</v>
      </c>
      <c r="R8" s="144" t="str">
        <f>IF($A$1="m",'Scores Men'!U6,'Scores Women'!U6)</f>
        <v>no</v>
      </c>
      <c r="S8" s="144" t="str">
        <f>IF($A$1="m",'Scores Men'!V6,'Scores Women'!V6)</f>
        <v>no</v>
      </c>
      <c r="T8" s="145" t="str">
        <f>IF($A$1="m",'Scores Men'!W6,'Scores Women'!W6)</f>
        <v>no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46">
        <f t="shared" si="0"/>
        <v>394</v>
      </c>
      <c r="AE8" s="447"/>
      <c r="AF8" s="447"/>
      <c r="AG8" s="448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44" t="str">
        <f>IF($A$1="m","Double-Bogeys/+ Men","Double-Bogeys/+ Women")</f>
        <v>Double-Bogeys/+ Men</v>
      </c>
      <c r="B9" s="445"/>
      <c r="C9" s="143">
        <f>IF($A$1="m",'Scores Men'!F7,'Scores Women'!F7)</f>
        <v>3</v>
      </c>
      <c r="D9" s="144">
        <f>IF($A$1="m",'Scores Men'!G7,'Scores Women'!G7)</f>
        <v>0</v>
      </c>
      <c r="E9" s="144">
        <f>IF($A$1="m",'Scores Men'!H7,'Scores Women'!H7)</f>
        <v>12</v>
      </c>
      <c r="F9" s="144">
        <f>IF($A$1="m",'Scores Men'!I7,'Scores Women'!I7)</f>
        <v>4</v>
      </c>
      <c r="G9" s="144">
        <f>IF($A$1="m",'Scores Men'!J7,'Scores Women'!J7)</f>
        <v>4</v>
      </c>
      <c r="H9" s="144">
        <f>IF($A$1="m",'Scores Men'!K7,'Scores Women'!K7)</f>
        <v>21</v>
      </c>
      <c r="I9" s="144">
        <f>IF($A$1="m",'Scores Men'!L7,'Scores Women'!L7)</f>
        <v>4</v>
      </c>
      <c r="J9" s="144">
        <f>IF($A$1="m",'Scores Men'!M7,'Scores Women'!M7)</f>
        <v>1</v>
      </c>
      <c r="K9" s="144">
        <f>IF($A$1="m",'Scores Men'!N7,'Scores Women'!N7)</f>
        <v>3</v>
      </c>
      <c r="L9" s="144">
        <f>IF($A$1="m",'Scores Men'!O7,'Scores Women'!O7)</f>
        <v>18</v>
      </c>
      <c r="M9" s="144">
        <f>IF($A$1="m",'Scores Men'!P7,'Scores Women'!P7)</f>
        <v>8</v>
      </c>
      <c r="N9" s="144">
        <f>IF($A$1="m",'Scores Men'!Q7,'Scores Women'!Q7)</f>
        <v>8</v>
      </c>
      <c r="O9" s="144">
        <f>IF($A$1="m",'Scores Men'!R7,'Scores Women'!R7)</f>
        <v>1</v>
      </c>
      <c r="P9" s="144">
        <f>IF($A$1="m",'Scores Men'!S7,'Scores Women'!S7)</f>
        <v>4</v>
      </c>
      <c r="Q9" s="144">
        <f>IF($A$1="m",'Scores Men'!T7,'Scores Women'!T7)</f>
        <v>23</v>
      </c>
      <c r="R9" s="144" t="str">
        <f>IF($A$1="m",'Scores Men'!U7,'Scores Women'!U7)</f>
        <v>no</v>
      </c>
      <c r="S9" s="144" t="str">
        <f>IF($A$1="m",'Scores Men'!V7,'Scores Women'!V7)</f>
        <v>no</v>
      </c>
      <c r="T9" s="145" t="str">
        <f>IF($A$1="m",'Scores Men'!W7,'Scores Women'!W7)</f>
        <v>no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46">
        <f t="shared" si="0"/>
        <v>114</v>
      </c>
      <c r="AE9" s="447"/>
      <c r="AF9" s="447"/>
      <c r="AG9" s="448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51</v>
      </c>
      <c r="B10" s="182" t="s">
        <v>169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25</v>
      </c>
      <c r="AE10" s="169" t="s">
        <v>82</v>
      </c>
      <c r="AF10" s="170" t="s">
        <v>83</v>
      </c>
      <c r="AG10" s="169" t="s">
        <v>65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203</v>
      </c>
      <c r="B11" s="180" t="s">
        <v>32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2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2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4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2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4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2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4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4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2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4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4</v>
      </c>
      <c r="R11" s="73" t="str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/>
      </c>
      <c r="S11" s="73" t="str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/>
      </c>
      <c r="T11" s="74" t="str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/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50</v>
      </c>
      <c r="AE11" s="172">
        <f ca="1">AF11-AD11</f>
        <v>-5</v>
      </c>
      <c r="AF11" s="171">
        <f ca="1">SUM(C11:AC11)</f>
        <v>45</v>
      </c>
      <c r="AG11" s="172">
        <f ca="1">AF11</f>
        <v>45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66" t="str">
        <f>"Ranking: "&amp;INDEX(Data!DX:DX,MATCH(A11,Data!DT:DT,0))&amp;" / "&amp;IF($A$1="M","Men","Women")&amp;" (Rating "&amp;ROUND(INDEX(Data!AM:AM,MATCH(A11,Data!DT:DT,0)), 0)&amp;")"</f>
        <v>Ranking: 1 / Men (Rating 1039)</v>
      </c>
      <c r="B12" s="181" t="s">
        <v>33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2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2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2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4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4</v>
      </c>
      <c r="R12" s="69" t="str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/>
      </c>
      <c r="S12" s="69" t="str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/>
      </c>
      <c r="T12" s="70" t="str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/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50</v>
      </c>
      <c r="AE12" s="174">
        <f ca="1">AF12-AD12</f>
        <v>-6</v>
      </c>
      <c r="AF12" s="173">
        <f ca="1">SUM(C12:AC12)</f>
        <v>44</v>
      </c>
      <c r="AG12" s="174">
        <f ca="1">SUM(AF$11:AF12)</f>
        <v>89</v>
      </c>
      <c r="AI12" s="209"/>
    </row>
    <row r="13" spans="1:123" hidden="1" x14ac:dyDescent="0.25">
      <c r="A13" s="167"/>
      <c r="B13" s="181" t="s">
        <v>34</v>
      </c>
      <c r="C13" s="68" t="str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/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 t="str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/>
      </c>
      <c r="J13" s="69" t="str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/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 t="str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/>
      </c>
      <c r="M13" s="69" t="str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/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 t="str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/>
      </c>
      <c r="P13" s="69" t="str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/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 t="str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/>
      </c>
      <c r="T13" s="70" t="str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/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0</v>
      </c>
      <c r="AE13" s="174">
        <f ca="1">AF13-AD13</f>
        <v>0</v>
      </c>
      <c r="AF13" s="173">
        <f ca="1">SUM(C13:AC13)</f>
        <v>0</v>
      </c>
      <c r="AG13" s="174">
        <f ca="1">SUM(AF$11:AF13)</f>
        <v>89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idden="1" x14ac:dyDescent="0.25">
      <c r="A14" s="167"/>
      <c r="B14" s="181" t="s">
        <v>35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0</v>
      </c>
      <c r="AE14" s="174">
        <f ca="1">AF14-AD14</f>
        <v>0</v>
      </c>
      <c r="AF14" s="173">
        <f ca="1">SUM(C14:AC14)</f>
        <v>0</v>
      </c>
      <c r="AG14" s="174">
        <f ca="1">SUM(AF$11:AF14)</f>
        <v>89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36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89</v>
      </c>
    </row>
    <row r="16" spans="1:123" s="138" customFormat="1" ht="15" hidden="1" customHeight="1" x14ac:dyDescent="0.25">
      <c r="A16" s="458" t="s">
        <v>52</v>
      </c>
      <c r="B16" s="459"/>
      <c r="C16" s="152">
        <f t="shared" ref="C16:AC16" ca="1" si="3">IF(C$2="no","no",COUNTIF(C$11:C$15,"="&amp;C$2-1))</f>
        <v>1</v>
      </c>
      <c r="D16" s="153">
        <f t="shared" ca="1" si="3"/>
        <v>2</v>
      </c>
      <c r="E16" s="153">
        <f t="shared" ca="1" si="3"/>
        <v>1</v>
      </c>
      <c r="F16" s="153">
        <f t="shared" ca="1" si="3"/>
        <v>2</v>
      </c>
      <c r="G16" s="153">
        <f t="shared" ca="1" si="3"/>
        <v>0</v>
      </c>
      <c r="H16" s="153">
        <f t="shared" ca="1" si="3"/>
        <v>0</v>
      </c>
      <c r="I16" s="153">
        <f t="shared" ca="1" si="3"/>
        <v>0</v>
      </c>
      <c r="J16" s="153">
        <f t="shared" ca="1" si="3"/>
        <v>1</v>
      </c>
      <c r="K16" s="153">
        <f t="shared" ca="1" si="3"/>
        <v>2</v>
      </c>
      <c r="L16" s="153">
        <f t="shared" ca="1" si="3"/>
        <v>0</v>
      </c>
      <c r="M16" s="153">
        <f t="shared" ca="1" si="3"/>
        <v>0</v>
      </c>
      <c r="N16" s="153">
        <f t="shared" ca="1" si="3"/>
        <v>1</v>
      </c>
      <c r="O16" s="153">
        <f t="shared" ca="1" si="3"/>
        <v>0</v>
      </c>
      <c r="P16" s="153">
        <f t="shared" ca="1" si="3"/>
        <v>2</v>
      </c>
      <c r="Q16" s="153">
        <f t="shared" ca="1" si="3"/>
        <v>0</v>
      </c>
      <c r="R16" s="153" t="str">
        <f t="shared" si="3"/>
        <v>no</v>
      </c>
      <c r="S16" s="153" t="str">
        <f t="shared" si="3"/>
        <v>no</v>
      </c>
      <c r="T16" s="154" t="str">
        <f t="shared" si="3"/>
        <v>no</v>
      </c>
      <c r="U16" s="153" t="str">
        <f t="shared" si="3"/>
        <v>no</v>
      </c>
      <c r="V16" s="153" t="str">
        <f t="shared" si="3"/>
        <v>no</v>
      </c>
      <c r="W16" s="153" t="str">
        <f t="shared" si="3"/>
        <v>no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49">
        <f ca="1">SUM(C16:AC16)</f>
        <v>12</v>
      </c>
      <c r="AE16" s="450"/>
      <c r="AF16" s="450"/>
      <c r="AG16" s="451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0" t="s">
        <v>53</v>
      </c>
      <c r="B17" s="461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 t="str">
        <f t="array" ref="R17">IF(R$2="no","no",SUM((R$11:R$15&lt;R$2-1)*(R$11:R$15&gt;0)))</f>
        <v>no</v>
      </c>
      <c r="S17" s="157" t="str">
        <f t="array" ref="S17">IF(S$2="no","no",SUM((S$11:S$15&lt;S$2-1)*(S$11:S$15&gt;0)))</f>
        <v>no</v>
      </c>
      <c r="T17" s="158" t="str">
        <f t="array" ref="T17">IF(T$2="no","no",SUM((T$11:T$15&lt;T$2-1)*(T$11:T$15&gt;0)))</f>
        <v>no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36">
        <f ca="1">SUM(C17:AC17)</f>
        <v>0</v>
      </c>
      <c r="AE17" s="437"/>
      <c r="AF17" s="437"/>
      <c r="AG17" s="438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0" t="s">
        <v>194</v>
      </c>
      <c r="B18" s="461"/>
      <c r="C18" s="156">
        <f t="shared" ref="C18:AC18" ca="1" si="4">IF(C$2="no","no",COUNTIF(C$11:C$15,"="&amp;C$2+1))</f>
        <v>0</v>
      </c>
      <c r="D18" s="157">
        <f t="shared" ca="1" si="4"/>
        <v>0</v>
      </c>
      <c r="E18" s="157">
        <f t="shared" ca="1" si="4"/>
        <v>0</v>
      </c>
      <c r="F18" s="157">
        <f t="shared" ca="1" si="4"/>
        <v>0</v>
      </c>
      <c r="G18" s="157">
        <f t="shared" ca="1" si="4"/>
        <v>0</v>
      </c>
      <c r="H18" s="157">
        <f t="shared" ca="1" si="4"/>
        <v>0</v>
      </c>
      <c r="I18" s="157">
        <f t="shared" ca="1" si="4"/>
        <v>0</v>
      </c>
      <c r="J18" s="157">
        <f t="shared" ca="1" si="4"/>
        <v>0</v>
      </c>
      <c r="K18" s="157">
        <f t="shared" ca="1" si="4"/>
        <v>0</v>
      </c>
      <c r="L18" s="157">
        <f t="shared" ca="1" si="4"/>
        <v>1</v>
      </c>
      <c r="M18" s="157">
        <f t="shared" ca="1" si="4"/>
        <v>0</v>
      </c>
      <c r="N18" s="157">
        <f t="shared" ca="1" si="4"/>
        <v>0</v>
      </c>
      <c r="O18" s="157">
        <f t="shared" ca="1" si="4"/>
        <v>0</v>
      </c>
      <c r="P18" s="157">
        <f t="shared" ca="1" si="4"/>
        <v>0</v>
      </c>
      <c r="Q18" s="157">
        <f t="shared" ca="1" si="4"/>
        <v>0</v>
      </c>
      <c r="R18" s="157" t="str">
        <f t="shared" si="4"/>
        <v>no</v>
      </c>
      <c r="S18" s="157" t="str">
        <f t="shared" si="4"/>
        <v>no</v>
      </c>
      <c r="T18" s="158" t="str">
        <f t="shared" si="4"/>
        <v>no</v>
      </c>
      <c r="U18" s="157" t="str">
        <f t="shared" si="4"/>
        <v>no</v>
      </c>
      <c r="V18" s="157" t="str">
        <f t="shared" si="4"/>
        <v>no</v>
      </c>
      <c r="W18" s="157" t="str">
        <f t="shared" si="4"/>
        <v>no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36">
        <f ca="1">SUM(C18:AC18)</f>
        <v>1</v>
      </c>
      <c r="AE18" s="437"/>
      <c r="AF18" s="437"/>
      <c r="AG18" s="438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34" t="s">
        <v>54</v>
      </c>
      <c r="B19" s="435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0</v>
      </c>
      <c r="F19" s="161">
        <f t="shared" ca="1" si="5"/>
        <v>0</v>
      </c>
      <c r="G19" s="161">
        <f t="shared" ca="1" si="5"/>
        <v>0</v>
      </c>
      <c r="H19" s="161">
        <f t="shared" ca="1" si="5"/>
        <v>0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0</v>
      </c>
      <c r="P19" s="161">
        <f t="shared" ca="1" si="5"/>
        <v>0</v>
      </c>
      <c r="Q19" s="161">
        <f t="shared" ca="1" si="5"/>
        <v>0</v>
      </c>
      <c r="R19" s="161" t="str">
        <f t="shared" si="5"/>
        <v>no</v>
      </c>
      <c r="S19" s="161" t="str">
        <f t="shared" si="5"/>
        <v>no</v>
      </c>
      <c r="T19" s="162" t="str">
        <f t="shared" si="5"/>
        <v>no</v>
      </c>
      <c r="U19" s="161" t="str">
        <f t="shared" si="5"/>
        <v>no</v>
      </c>
      <c r="V19" s="161" t="str">
        <f t="shared" si="5"/>
        <v>no</v>
      </c>
      <c r="W19" s="161" t="str">
        <f t="shared" si="5"/>
        <v>no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39">
        <f ca="1">SUM(C19:AC19)</f>
        <v>0</v>
      </c>
      <c r="AE19" s="440"/>
      <c r="AF19" s="440"/>
      <c r="AG19" s="441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48</v>
      </c>
      <c r="C20" s="205">
        <f t="shared" ref="C20:AC20" ca="1" si="6">C16*-1</f>
        <v>-1</v>
      </c>
      <c r="D20" s="205">
        <f t="shared" ca="1" si="6"/>
        <v>-2</v>
      </c>
      <c r="E20" s="205">
        <f t="shared" ca="1" si="6"/>
        <v>-1</v>
      </c>
      <c r="F20" s="205">
        <f t="shared" ca="1" si="6"/>
        <v>-2</v>
      </c>
      <c r="G20" s="205">
        <f t="shared" ca="1" si="6"/>
        <v>0</v>
      </c>
      <c r="H20" s="205">
        <f t="shared" ca="1" si="6"/>
        <v>0</v>
      </c>
      <c r="I20" s="205">
        <f t="shared" ca="1" si="6"/>
        <v>0</v>
      </c>
      <c r="J20" s="205">
        <f t="shared" ca="1" si="6"/>
        <v>-1</v>
      </c>
      <c r="K20" s="205">
        <f t="shared" ca="1" si="6"/>
        <v>-2</v>
      </c>
      <c r="L20" s="205">
        <f t="shared" ca="1" si="6"/>
        <v>0</v>
      </c>
      <c r="M20" s="205">
        <f t="shared" ca="1" si="6"/>
        <v>0</v>
      </c>
      <c r="N20" s="205">
        <f t="shared" ca="1" si="6"/>
        <v>-1</v>
      </c>
      <c r="O20" s="205">
        <f t="shared" ca="1" si="6"/>
        <v>0</v>
      </c>
      <c r="P20" s="205">
        <f t="shared" ca="1" si="6"/>
        <v>-2</v>
      </c>
      <c r="Q20" s="205">
        <f t="shared" ca="1" si="6"/>
        <v>0</v>
      </c>
      <c r="R20" s="205" t="e">
        <f t="shared" si="6"/>
        <v>#VALUE!</v>
      </c>
      <c r="S20" s="205" t="e">
        <f t="shared" si="6"/>
        <v>#VALUE!</v>
      </c>
      <c r="T20" s="205" t="e">
        <f t="shared" si="6"/>
        <v>#VALUE!</v>
      </c>
      <c r="U20" s="205" t="e">
        <f t="shared" si="6"/>
        <v>#VALUE!</v>
      </c>
      <c r="V20" s="205" t="e">
        <f t="shared" si="6"/>
        <v>#VALUE!</v>
      </c>
      <c r="W20" s="205" t="e">
        <f t="shared" si="6"/>
        <v>#VALUE!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50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0</v>
      </c>
      <c r="N21" s="207">
        <f t="shared" ca="1" si="7"/>
        <v>0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 t="e">
        <f t="shared" si="7"/>
        <v>#VALUE!</v>
      </c>
      <c r="S21" s="207" t="e">
        <f t="shared" si="7"/>
        <v>#VALUE!</v>
      </c>
      <c r="T21" s="207" t="e">
        <f t="shared" si="7"/>
        <v>#VALUE!</v>
      </c>
      <c r="U21" s="207" t="e">
        <f t="shared" si="7"/>
        <v>#VALUE!</v>
      </c>
      <c r="V21" s="207" t="e">
        <f t="shared" si="7"/>
        <v>#VALUE!</v>
      </c>
      <c r="W21" s="207" t="e">
        <f t="shared" si="7"/>
        <v>#VALUE!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29</v>
      </c>
      <c r="C22" s="207">
        <f t="shared" ref="C22:AC22" ca="1" si="8">C18</f>
        <v>0</v>
      </c>
      <c r="D22" s="207">
        <f t="shared" ca="1" si="8"/>
        <v>0</v>
      </c>
      <c r="E22" s="207">
        <f t="shared" ca="1" si="8"/>
        <v>0</v>
      </c>
      <c r="F22" s="207">
        <f t="shared" ca="1" si="8"/>
        <v>0</v>
      </c>
      <c r="G22" s="207">
        <f t="shared" ca="1" si="8"/>
        <v>0</v>
      </c>
      <c r="H22" s="207">
        <f t="shared" ca="1" si="8"/>
        <v>0</v>
      </c>
      <c r="I22" s="207">
        <f t="shared" ca="1" si="8"/>
        <v>0</v>
      </c>
      <c r="J22" s="207">
        <f t="shared" ca="1" si="8"/>
        <v>0</v>
      </c>
      <c r="K22" s="207">
        <f t="shared" ca="1" si="8"/>
        <v>0</v>
      </c>
      <c r="L22" s="207">
        <f t="shared" ca="1" si="8"/>
        <v>1</v>
      </c>
      <c r="M22" s="207">
        <f t="shared" ca="1" si="8"/>
        <v>0</v>
      </c>
      <c r="N22" s="207">
        <f t="shared" ca="1" si="8"/>
        <v>0</v>
      </c>
      <c r="O22" s="207">
        <f t="shared" ca="1" si="8"/>
        <v>0</v>
      </c>
      <c r="P22" s="207">
        <f t="shared" ca="1" si="8"/>
        <v>0</v>
      </c>
      <c r="Q22" s="207">
        <f t="shared" ca="1" si="8"/>
        <v>0</v>
      </c>
      <c r="R22" s="207" t="str">
        <f t="shared" si="8"/>
        <v>no</v>
      </c>
      <c r="S22" s="207" t="str">
        <f t="shared" si="8"/>
        <v>no</v>
      </c>
      <c r="T22" s="207" t="str">
        <f t="shared" si="8"/>
        <v>no</v>
      </c>
      <c r="U22" s="207" t="str">
        <f t="shared" si="8"/>
        <v>no</v>
      </c>
      <c r="V22" s="207" t="str">
        <f t="shared" si="8"/>
        <v>no</v>
      </c>
      <c r="W22" s="207" t="str">
        <f t="shared" si="8"/>
        <v>no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49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0</v>
      </c>
      <c r="F23" s="207">
        <f t="shared" ca="1" si="9"/>
        <v>0</v>
      </c>
      <c r="G23" s="207">
        <f t="shared" ca="1" si="9"/>
        <v>0</v>
      </c>
      <c r="H23" s="207">
        <f t="shared" ca="1" si="9"/>
        <v>0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0</v>
      </c>
      <c r="P23" s="207">
        <f t="shared" ca="1" si="10"/>
        <v>0</v>
      </c>
      <c r="Q23" s="207">
        <f t="shared" ca="1" si="10"/>
        <v>0</v>
      </c>
      <c r="R23" s="207" t="str">
        <f t="shared" si="10"/>
        <v>no</v>
      </c>
      <c r="S23" s="207" t="str">
        <f t="shared" si="10"/>
        <v>no</v>
      </c>
      <c r="T23" s="207" t="str">
        <f t="shared" si="10"/>
        <v>no</v>
      </c>
      <c r="U23" s="207" t="str">
        <f t="shared" si="9"/>
        <v>no</v>
      </c>
      <c r="V23" s="207" t="str">
        <f t="shared" si="9"/>
        <v>no</v>
      </c>
      <c r="W23" s="207" t="str">
        <f t="shared" si="9"/>
        <v>no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8.3333333333333481E-2</v>
      </c>
      <c r="D24" s="271">
        <f t="shared" ca="1" si="11"/>
        <v>-0.33333333333333348</v>
      </c>
      <c r="E24" s="271">
        <f t="shared" ca="1" si="11"/>
        <v>-0.33333333333333348</v>
      </c>
      <c r="F24" s="271">
        <f t="shared" ca="1" si="11"/>
        <v>-0.91666666666666652</v>
      </c>
      <c r="G24" s="271">
        <f t="shared" ca="1" si="11"/>
        <v>8.3333333333333481E-2</v>
      </c>
      <c r="H24" s="271">
        <f t="shared" ca="1" si="11"/>
        <v>0.33333333333333348</v>
      </c>
      <c r="I24" s="271">
        <f t="shared" ca="1" si="11"/>
        <v>0.16666666666666652</v>
      </c>
      <c r="J24" s="271">
        <f t="shared" ca="1" si="11"/>
        <v>0</v>
      </c>
      <c r="K24" s="271">
        <f t="shared" ca="1" si="11"/>
        <v>-0.5</v>
      </c>
      <c r="L24" s="271">
        <f t="shared" ca="1" si="11"/>
        <v>0.16666666666666652</v>
      </c>
      <c r="M24" s="271">
        <f t="shared" ca="1" si="11"/>
        <v>0.16666666666666652</v>
      </c>
      <c r="N24" s="271">
        <f t="shared" ca="1" si="11"/>
        <v>-0.33333333333333348</v>
      </c>
      <c r="O24" s="271">
        <f t="shared" ca="1" si="11"/>
        <v>0.41666666666666652</v>
      </c>
      <c r="P24" s="271">
        <f t="shared" ca="1" si="11"/>
        <v>-1.1666666666666665</v>
      </c>
      <c r="Q24" s="271">
        <f t="shared" ca="1" si="11"/>
        <v>0.25</v>
      </c>
      <c r="R24" s="271" t="e">
        <f t="shared" ca="1" si="11"/>
        <v>#VALUE!</v>
      </c>
      <c r="S24" s="271" t="e">
        <f t="shared" ca="1" si="11"/>
        <v>#VALUE!</v>
      </c>
      <c r="T24" s="271" t="e">
        <f t="shared" ca="1" si="11"/>
        <v>#VALUE!</v>
      </c>
      <c r="U24" s="271" t="e">
        <f t="shared" ca="1" si="11"/>
        <v>#VALUE!</v>
      </c>
      <c r="V24" s="271" t="e">
        <f t="shared" ca="1" si="11"/>
        <v>#VALUE!</v>
      </c>
      <c r="W24" s="271" t="e">
        <f t="shared" ca="1" si="11"/>
        <v>#VALUE!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-0.5</v>
      </c>
      <c r="D25" s="271">
        <f t="shared" ca="1" si="12"/>
        <v>-1</v>
      </c>
      <c r="E25" s="271">
        <f t="shared" ca="1" si="12"/>
        <v>-0.5</v>
      </c>
      <c r="F25" s="271">
        <f t="shared" ca="1" si="12"/>
        <v>-1</v>
      </c>
      <c r="G25" s="271">
        <f t="shared" ca="1" si="12"/>
        <v>0</v>
      </c>
      <c r="H25" s="271">
        <f t="shared" ca="1" si="12"/>
        <v>0</v>
      </c>
      <c r="I25" s="271">
        <f t="shared" ca="1" si="12"/>
        <v>0</v>
      </c>
      <c r="J25" s="271">
        <f t="shared" ca="1" si="12"/>
        <v>-0.5</v>
      </c>
      <c r="K25" s="271">
        <f t="shared" ca="1" si="12"/>
        <v>-1</v>
      </c>
      <c r="L25" s="271">
        <f t="shared" ca="1" si="12"/>
        <v>0.5</v>
      </c>
      <c r="M25" s="271">
        <f t="shared" ca="1" si="12"/>
        <v>0</v>
      </c>
      <c r="N25" s="271">
        <f t="shared" ca="1" si="12"/>
        <v>-0.5</v>
      </c>
      <c r="O25" s="271">
        <f t="shared" ca="1" si="12"/>
        <v>0</v>
      </c>
      <c r="P25" s="271">
        <f t="shared" ca="1" si="12"/>
        <v>-1</v>
      </c>
      <c r="Q25" s="271">
        <f t="shared" ca="1" si="12"/>
        <v>0</v>
      </c>
      <c r="R25" s="271" t="e">
        <f t="shared" ca="1" si="12"/>
        <v>#VALUE!</v>
      </c>
      <c r="S25" s="271" t="e">
        <f t="shared" ca="1" si="12"/>
        <v>#VALUE!</v>
      </c>
      <c r="T25" s="271" t="e">
        <f t="shared" ca="1" si="12"/>
        <v>#VALUE!</v>
      </c>
      <c r="U25" s="271" t="e">
        <f t="shared" ca="1" si="12"/>
        <v>#VALUE!</v>
      </c>
      <c r="V25" s="271" t="e">
        <f t="shared" ca="1" si="12"/>
        <v>#VALUE!</v>
      </c>
      <c r="W25" s="271" t="e">
        <f t="shared" ca="1" si="12"/>
        <v>#VALUE!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6" priority="2" stopIfTrue="1" operator="between">
      <formula>1</formula>
      <formula>C$2-1</formula>
    </cfRule>
    <cfRule type="cellIs" dxfId="55" priority="4" stopIfTrue="1" operator="equal">
      <formula>C$2+1</formula>
    </cfRule>
    <cfRule type="cellIs" dxfId="54" priority="5" stopIfTrue="1" operator="between">
      <formula>C$2+1</formula>
      <formula>999</formula>
    </cfRule>
    <cfRule type="cellIs" dxfId="53" priority="6" stopIfTrue="1" operator="equal">
      <formula>""</formula>
    </cfRule>
  </conditionalFormatting>
  <conditionalFormatting sqref="A10 B10:B11 A12:B15 AD10:AG15">
    <cfRule type="expression" dxfId="52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17" width="3.7109375" style="2" customWidth="1"/>
    <col min="18" max="20" width="3.7109375" style="2" hidden="1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 t="str">
        <f>INDEX(Parameter!$9:$9,,MATCH(7,Parameter!$8:$8,0))</f>
        <v>6A</v>
      </c>
      <c r="J1" s="52">
        <f>INDEX(Parameter!$9:$9,,MATCH(8,Parameter!$8:$8,0))</f>
        <v>7</v>
      </c>
      <c r="K1" s="52">
        <f>INDEX(Parameter!$9:$9,,MATCH(9,Parameter!$8:$8,0))</f>
        <v>8</v>
      </c>
      <c r="L1" s="52">
        <f>INDEX(Parameter!$9:$9,,MATCH(10,Parameter!$8:$8,0))</f>
        <v>9</v>
      </c>
      <c r="M1" s="52">
        <f>INDEX(Parameter!$9:$9,,MATCH(11,Parameter!$8:$8,0))</f>
        <v>10</v>
      </c>
      <c r="N1" s="52">
        <f>INDEX(Parameter!$9:$9,,MATCH(12,Parameter!$8:$8,0))</f>
        <v>11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2" t="s">
        <v>65</v>
      </c>
      <c r="AE1" s="453"/>
      <c r="AF1" s="453"/>
      <c r="AG1" s="454"/>
    </row>
    <row r="2" spans="1:130" x14ac:dyDescent="0.25">
      <c r="A2" s="442" t="s">
        <v>25</v>
      </c>
      <c r="B2" s="443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4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3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 t="str">
        <f>INDEX(Parameter!$10:$10,,MATCH(R$1,Parameter!$9:$9,0))</f>
        <v>no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5">
        <f t="shared" ref="AD2:AD10" si="0">SUM(C2:AC2)</f>
        <v>50</v>
      </c>
      <c r="AE2" s="456"/>
      <c r="AF2" s="456"/>
      <c r="AG2" s="457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Johannes Hielfer</v>
      </c>
      <c r="B3" s="278"/>
      <c r="C3" s="335">
        <f ca="1">IF(OR(C$2="no",SUM(C12:C16)=0),"no",AVERAGE(C12:C16))</f>
        <v>2.5</v>
      </c>
      <c r="D3" s="336">
        <f t="shared" ref="D3:AC3" ca="1" si="1">IF(OR(D$2="no",SUM(D12:D16)=0),"no",AVERAGE(D12:D16))</f>
        <v>2</v>
      </c>
      <c r="E3" s="336">
        <f t="shared" ca="1" si="1"/>
        <v>3.5</v>
      </c>
      <c r="F3" s="336">
        <f t="shared" ca="1" si="1"/>
        <v>2</v>
      </c>
      <c r="G3" s="336">
        <f t="shared" ca="1" si="1"/>
        <v>3</v>
      </c>
      <c r="H3" s="336">
        <f t="shared" ca="1" si="1"/>
        <v>4</v>
      </c>
      <c r="I3" s="336">
        <f t="shared" ca="1" si="1"/>
        <v>3</v>
      </c>
      <c r="J3" s="336">
        <f t="shared" ca="1" si="1"/>
        <v>2.5</v>
      </c>
      <c r="K3" s="336">
        <f t="shared" ca="1" si="1"/>
        <v>2</v>
      </c>
      <c r="L3" s="336">
        <f t="shared" ca="1" si="1"/>
        <v>3.5</v>
      </c>
      <c r="M3" s="336">
        <f t="shared" ca="1" si="1"/>
        <v>4</v>
      </c>
      <c r="N3" s="336">
        <f t="shared" ca="1" si="1"/>
        <v>2.5</v>
      </c>
      <c r="O3" s="336">
        <f t="shared" ca="1" si="1"/>
        <v>4</v>
      </c>
      <c r="P3" s="336">
        <f t="shared" ca="1" si="1"/>
        <v>2</v>
      </c>
      <c r="Q3" s="336">
        <f t="shared" ca="1" si="1"/>
        <v>4</v>
      </c>
      <c r="R3" s="336" t="str">
        <f t="shared" ca="1" si="1"/>
        <v>no</v>
      </c>
      <c r="S3" s="336" t="str">
        <f t="shared" ca="1" si="1"/>
        <v>no</v>
      </c>
      <c r="T3" s="337" t="str">
        <f t="shared" ca="1" si="1"/>
        <v>no</v>
      </c>
      <c r="U3" s="336" t="str">
        <f t="shared" ca="1" si="1"/>
        <v>no</v>
      </c>
      <c r="V3" s="336" t="str">
        <f t="shared" ca="1" si="1"/>
        <v>no</v>
      </c>
      <c r="W3" s="336" t="str">
        <f t="shared" ca="1" si="1"/>
        <v>no</v>
      </c>
      <c r="X3" s="336" t="str">
        <f t="shared" ca="1" si="1"/>
        <v>no</v>
      </c>
      <c r="Y3" s="336" t="str">
        <f t="shared" ca="1" si="1"/>
        <v>no</v>
      </c>
      <c r="Z3" s="336" t="str">
        <f t="shared" ca="1" si="1"/>
        <v>no</v>
      </c>
      <c r="AA3" s="336" t="str">
        <f t="shared" ca="1" si="1"/>
        <v>no</v>
      </c>
      <c r="AB3" s="336" t="str">
        <f t="shared" ca="1" si="1"/>
        <v>no</v>
      </c>
      <c r="AC3" s="337" t="str">
        <f t="shared" ca="1" si="1"/>
        <v>no</v>
      </c>
      <c r="AD3" s="446">
        <f t="shared" ref="AD3:AD4" ca="1" si="2">SUM(C3:AC3)</f>
        <v>44.5</v>
      </c>
      <c r="AE3" s="447"/>
      <c r="AF3" s="447"/>
      <c r="AG3" s="448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Katka Bodova</v>
      </c>
      <c r="B4" s="278"/>
      <c r="C4" s="335">
        <f ca="1">IF(OR(C$2="no",SUM(C17:C21)=0),"no",AVERAGE(C17:C21))</f>
        <v>3</v>
      </c>
      <c r="D4" s="336">
        <f t="shared" ref="D4:AC4" ca="1" si="3">IF(OR(D$2="no",SUM(D17:D21)=0),"no",AVERAGE(D17:D21))</f>
        <v>2.5</v>
      </c>
      <c r="E4" s="336">
        <f t="shared" ca="1" si="3"/>
        <v>3.5</v>
      </c>
      <c r="F4" s="336">
        <f t="shared" ca="1" si="3"/>
        <v>3.5</v>
      </c>
      <c r="G4" s="336">
        <f t="shared" ca="1" si="3"/>
        <v>3.5</v>
      </c>
      <c r="H4" s="336">
        <f t="shared" ca="1" si="3"/>
        <v>4</v>
      </c>
      <c r="I4" s="336">
        <f t="shared" ca="1" si="3"/>
        <v>3.5</v>
      </c>
      <c r="J4" s="336">
        <f t="shared" ca="1" si="3"/>
        <v>3</v>
      </c>
      <c r="K4" s="336">
        <f t="shared" ca="1" si="3"/>
        <v>3</v>
      </c>
      <c r="L4" s="336">
        <f t="shared" ca="1" si="3"/>
        <v>4.5</v>
      </c>
      <c r="M4" s="336">
        <f t="shared" ca="1" si="3"/>
        <v>4</v>
      </c>
      <c r="N4" s="336">
        <f t="shared" ca="1" si="3"/>
        <v>4.5</v>
      </c>
      <c r="O4" s="336">
        <f t="shared" ca="1" si="3"/>
        <v>4.5</v>
      </c>
      <c r="P4" s="336">
        <f t="shared" ca="1" si="3"/>
        <v>3</v>
      </c>
      <c r="Q4" s="336">
        <f t="shared" ca="1" si="3"/>
        <v>5</v>
      </c>
      <c r="R4" s="336" t="str">
        <f t="shared" ca="1" si="3"/>
        <v>no</v>
      </c>
      <c r="S4" s="336" t="str">
        <f t="shared" ca="1" si="3"/>
        <v>no</v>
      </c>
      <c r="T4" s="337" t="str">
        <f t="shared" ca="1" si="3"/>
        <v>no</v>
      </c>
      <c r="U4" s="336" t="str">
        <f t="shared" ca="1" si="3"/>
        <v>no</v>
      </c>
      <c r="V4" s="336" t="str">
        <f t="shared" ca="1" si="3"/>
        <v>no</v>
      </c>
      <c r="W4" s="336" t="str">
        <f t="shared" ca="1" si="3"/>
        <v>no</v>
      </c>
      <c r="X4" s="336" t="str">
        <f t="shared" ca="1" si="3"/>
        <v>no</v>
      </c>
      <c r="Y4" s="336" t="str">
        <f t="shared" ca="1" si="3"/>
        <v>no</v>
      </c>
      <c r="Z4" s="336" t="str">
        <f t="shared" ca="1" si="3"/>
        <v>no</v>
      </c>
      <c r="AA4" s="336" t="str">
        <f t="shared" ca="1" si="3"/>
        <v>no</v>
      </c>
      <c r="AB4" s="336" t="str">
        <f t="shared" ca="1" si="3"/>
        <v>no</v>
      </c>
      <c r="AC4" s="337" t="str">
        <f t="shared" ca="1" si="3"/>
        <v>no</v>
      </c>
      <c r="AD4" s="446">
        <f t="shared" ca="1" si="2"/>
        <v>55</v>
      </c>
      <c r="AE4" s="447"/>
      <c r="AF4" s="447"/>
      <c r="AG4" s="448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44" t="str">
        <f>IF($A$1="m","Average Top 1 Men","Average Top 1 Women")</f>
        <v>Average Top 1 Men</v>
      </c>
      <c r="B5" s="445"/>
      <c r="C5" s="333">
        <f ca="1">IF(C$2="no","no",OFFSET(Data!$A$1,MATCH($A5,Data!$DT:$DT,0)-1,MATCH("Total/"&amp;C$1,Data!$1:$1,0)-1))</f>
        <v>2.5</v>
      </c>
      <c r="D5" s="334">
        <f ca="1">IF(D$2="no","no",OFFSET(Data!$A$1,MATCH($A5,Data!$DT:$DT,0)-1,MATCH("Total/"&amp;D$1,Data!$1:$1,0)-1))</f>
        <v>2</v>
      </c>
      <c r="E5" s="334">
        <f ca="1">IF(E$2="no","no",OFFSET(Data!$A$1,MATCH($A5,Data!$DT:$DT,0)-1,MATCH("Total/"&amp;E$1,Data!$1:$1,0)-1))</f>
        <v>3.5</v>
      </c>
      <c r="F5" s="334">
        <f ca="1">IF(F$2="no","no",OFFSET(Data!$A$1,MATCH($A5,Data!$DT:$DT,0)-1,MATCH("Total/"&amp;F$1,Data!$1:$1,0)-1))</f>
        <v>2</v>
      </c>
      <c r="G5" s="334">
        <f ca="1">IF(G$2="no","no",OFFSET(Data!$A$1,MATCH($A5,Data!$DT:$DT,0)-1,MATCH("Total/"&amp;G$1,Data!$1:$1,0)-1))</f>
        <v>3</v>
      </c>
      <c r="H5" s="334">
        <f ca="1">IF(H$2="no","no",OFFSET(Data!$A$1,MATCH($A5,Data!$DT:$DT,0)-1,MATCH("Total/"&amp;H$1,Data!$1:$1,0)-1))</f>
        <v>4</v>
      </c>
      <c r="I5" s="334">
        <f ca="1">IF(I$2="no","no",OFFSET(Data!$A$1,MATCH($A5,Data!$DT:$DT,0)-1,MATCH("Total/"&amp;I$1,Data!$1:$1,0)-1))</f>
        <v>3</v>
      </c>
      <c r="J5" s="334">
        <f ca="1">IF(J$2="no","no",OFFSET(Data!$A$1,MATCH($A5,Data!$DT:$DT,0)-1,MATCH("Total/"&amp;J$1,Data!$1:$1,0)-1))</f>
        <v>2.5</v>
      </c>
      <c r="K5" s="334">
        <f ca="1">IF(K$2="no","no",OFFSET(Data!$A$1,MATCH($A5,Data!$DT:$DT,0)-1,MATCH("Total/"&amp;K$1,Data!$1:$1,0)-1))</f>
        <v>2</v>
      </c>
      <c r="L5" s="334">
        <f ca="1">IF(L$2="no","no",OFFSET(Data!$A$1,MATCH($A5,Data!$DT:$DT,0)-1,MATCH("Total/"&amp;L$1,Data!$1:$1,0)-1))</f>
        <v>3.5</v>
      </c>
      <c r="M5" s="334">
        <f ca="1">IF(M$2="no","no",OFFSET(Data!$A$1,MATCH($A5,Data!$DT:$DT,0)-1,MATCH("Total/"&amp;M$1,Data!$1:$1,0)-1))</f>
        <v>4</v>
      </c>
      <c r="N5" s="334">
        <f ca="1">IF(N$2="no","no",OFFSET(Data!$A$1,MATCH($A5,Data!$DT:$DT,0)-1,MATCH("Total/"&amp;N$1,Data!$1:$1,0)-1))</f>
        <v>2.5</v>
      </c>
      <c r="O5" s="334">
        <f ca="1">IF(O$2="no","no",OFFSET(Data!$A$1,MATCH($A5,Data!$DT:$DT,0)-1,MATCH("Total/"&amp;O$1,Data!$1:$1,0)-1))</f>
        <v>4</v>
      </c>
      <c r="P5" s="334">
        <f ca="1">IF(P$2="no","no",OFFSET(Data!$A$1,MATCH($A5,Data!$DT:$DT,0)-1,MATCH("Total/"&amp;P$1,Data!$1:$1,0)-1))</f>
        <v>2</v>
      </c>
      <c r="Q5" s="334">
        <f ca="1">IF(Q$2="no","no",OFFSET(Data!$A$1,MATCH($A5,Data!$DT:$DT,0)-1,MATCH("Total/"&amp;Q$1,Data!$1:$1,0)-1))</f>
        <v>4</v>
      </c>
      <c r="R5" s="334" t="str">
        <f ca="1">IF(R$2="no","no",OFFSET(Data!$A$1,MATCH($A5,Data!$DT:$DT,0)-1,MATCH("Total/"&amp;R$1,Data!$1:$1,0)-1))</f>
        <v>no</v>
      </c>
      <c r="S5" s="334" t="str">
        <f ca="1">IF(S$2="no","no",OFFSET(Data!$A$1,MATCH($A5,Data!$DT:$DT,0)-1,MATCH("Total/"&amp;S$1,Data!$1:$1,0)-1))</f>
        <v>no</v>
      </c>
      <c r="T5" s="332" t="str">
        <f ca="1">IF(T$2="no","no",OFFSET(Data!$A$1,MATCH($A5,Data!$DT:$DT,0)-1,MATCH("Total/"&amp;T$1,Data!$1:$1,0)-1))</f>
        <v>no</v>
      </c>
      <c r="U5" s="334" t="str">
        <f ca="1">IF(U$2="no","no",OFFSET(Data!$A$1,MATCH($A5,Data!$DT:$DT,0)-1,MATCH("Total/"&amp;U$1,Data!$1:$1,0)-1))</f>
        <v>no</v>
      </c>
      <c r="V5" s="334" t="str">
        <f ca="1">IF(V$2="no","no",OFFSET(Data!$A$1,MATCH($A5,Data!$DT:$DT,0)-1,MATCH("Total/"&amp;V$1,Data!$1:$1,0)-1))</f>
        <v>no</v>
      </c>
      <c r="W5" s="334" t="str">
        <f ca="1">IF(W$2="no","no",OFFSET(Data!$A$1,MATCH($A5,Data!$DT:$DT,0)-1,MATCH("Total/"&amp;W$1,Data!$1:$1,0)-1))</f>
        <v>no</v>
      </c>
      <c r="X5" s="334" t="str">
        <f ca="1">IF(X$2="no","no",OFFSET(Data!$A$1,MATCH($A5,Data!$DT:$DT,0)-1,MATCH("Total/"&amp;X$1,Data!$1:$1,0)-1))</f>
        <v>no</v>
      </c>
      <c r="Y5" s="334" t="str">
        <f ca="1">IF(Y$2="no","no",OFFSET(Data!$A$1,MATCH($A5,Data!$DT:$DT,0)-1,MATCH("Total/"&amp;Y$1,Data!$1:$1,0)-1))</f>
        <v>no</v>
      </c>
      <c r="Z5" s="334" t="str">
        <f ca="1">IF(Z$2="no","no",OFFSET(Data!$A$1,MATCH($A5,Data!$DT:$DT,0)-1,MATCH("Total/"&amp;Z$1,Data!$1:$1,0)-1))</f>
        <v>no</v>
      </c>
      <c r="AA5" s="334" t="str">
        <f ca="1">IF(AA$2="no","no",OFFSET(Data!$A$1,MATCH($A5,Data!$DT:$DT,0)-1,MATCH("Total/"&amp;AA$1,Data!$1:$1,0)-1))</f>
        <v>no</v>
      </c>
      <c r="AB5" s="334" t="str">
        <f ca="1">IF(AB$2="no","no",OFFSET(Data!$A$1,MATCH($A5,Data!$DT:$DT,0)-1,MATCH("Total/"&amp;AB$1,Data!$1:$1,0)-1))</f>
        <v>no</v>
      </c>
      <c r="AC5" s="332" t="str">
        <f ca="1">IF(AC$2="no","no",OFFSET(Data!$A$1,MATCH($A5,Data!$DT:$DT,0)-1,MATCH("Total/"&amp;AC$1,Data!$1:$1,0)-1))</f>
        <v>no</v>
      </c>
      <c r="AD5" s="446">
        <f t="shared" ca="1" si="0"/>
        <v>44.5</v>
      </c>
      <c r="AE5" s="447"/>
      <c r="AF5" s="447"/>
      <c r="AG5" s="448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44" t="str">
        <f>IF($A$1="m","Average Top 5 Men","Average Top 5 Women")</f>
        <v>Average Top 5 Men</v>
      </c>
      <c r="B6" s="445"/>
      <c r="C6" s="333">
        <f ca="1">IF(C$2="no","no",OFFSET(Data!$A$1,MATCH($A6,Data!$DT:$DT,0)-1,MATCH("Total/"&amp;C$1,Data!$1:$1,0)-1))</f>
        <v>2.4166666666666665</v>
      </c>
      <c r="D6" s="334">
        <f ca="1">IF(D$2="no","no",OFFSET(Data!$A$1,MATCH($A6,Data!$DT:$DT,0)-1,MATCH("Total/"&amp;D$1,Data!$1:$1,0)-1))</f>
        <v>2.3333333333333335</v>
      </c>
      <c r="E6" s="334">
        <f ca="1">IF(E$2="no","no",OFFSET(Data!$A$1,MATCH($A6,Data!$DT:$DT,0)-1,MATCH("Total/"&amp;E$1,Data!$1:$1,0)-1))</f>
        <v>3.8333333333333335</v>
      </c>
      <c r="F6" s="334">
        <f ca="1">IF(F$2="no","no",OFFSET(Data!$A$1,MATCH($A6,Data!$DT:$DT,0)-1,MATCH("Total/"&amp;F$1,Data!$1:$1,0)-1))</f>
        <v>2.9166666666666665</v>
      </c>
      <c r="G6" s="334">
        <f ca="1">IF(G$2="no","no",OFFSET(Data!$A$1,MATCH($A6,Data!$DT:$DT,0)-1,MATCH("Total/"&amp;G$1,Data!$1:$1,0)-1))</f>
        <v>2.9166666666666665</v>
      </c>
      <c r="H6" s="334">
        <f ca="1">IF(H$2="no","no",OFFSET(Data!$A$1,MATCH($A6,Data!$DT:$DT,0)-1,MATCH("Total/"&amp;H$1,Data!$1:$1,0)-1))</f>
        <v>3.6666666666666665</v>
      </c>
      <c r="I6" s="334">
        <f ca="1">IF(I$2="no","no",OFFSET(Data!$A$1,MATCH($A6,Data!$DT:$DT,0)-1,MATCH("Total/"&amp;I$1,Data!$1:$1,0)-1))</f>
        <v>2.8333333333333335</v>
      </c>
      <c r="J6" s="334">
        <f ca="1">IF(J$2="no","no",OFFSET(Data!$A$1,MATCH($A6,Data!$DT:$DT,0)-1,MATCH("Total/"&amp;J$1,Data!$1:$1,0)-1))</f>
        <v>2.5</v>
      </c>
      <c r="K6" s="334">
        <f ca="1">IF(K$2="no","no",OFFSET(Data!$A$1,MATCH($A6,Data!$DT:$DT,0)-1,MATCH("Total/"&amp;K$1,Data!$1:$1,0)-1))</f>
        <v>2.5</v>
      </c>
      <c r="L6" s="334">
        <f ca="1">IF(L$2="no","no",OFFSET(Data!$A$1,MATCH($A6,Data!$DT:$DT,0)-1,MATCH("Total/"&amp;L$1,Data!$1:$1,0)-1))</f>
        <v>3.3333333333333335</v>
      </c>
      <c r="M6" s="334">
        <f ca="1">IF(M$2="no","no",OFFSET(Data!$A$1,MATCH($A6,Data!$DT:$DT,0)-1,MATCH("Total/"&amp;M$1,Data!$1:$1,0)-1))</f>
        <v>3.8333333333333335</v>
      </c>
      <c r="N6" s="334">
        <f ca="1">IF(N$2="no","no",OFFSET(Data!$A$1,MATCH($A6,Data!$DT:$DT,0)-1,MATCH("Total/"&amp;N$1,Data!$1:$1,0)-1))</f>
        <v>2.8333333333333335</v>
      </c>
      <c r="O6" s="334">
        <f ca="1">IF(O$2="no","no",OFFSET(Data!$A$1,MATCH($A6,Data!$DT:$DT,0)-1,MATCH("Total/"&amp;O$1,Data!$1:$1,0)-1))</f>
        <v>3.5833333333333335</v>
      </c>
      <c r="P6" s="334">
        <f ca="1">IF(P$2="no","no",OFFSET(Data!$A$1,MATCH($A6,Data!$DT:$DT,0)-1,MATCH("Total/"&amp;P$1,Data!$1:$1,0)-1))</f>
        <v>3.1666666666666665</v>
      </c>
      <c r="Q6" s="334">
        <f ca="1">IF(Q$2="no","no",OFFSET(Data!$A$1,MATCH($A6,Data!$DT:$DT,0)-1,MATCH("Total/"&amp;Q$1,Data!$1:$1,0)-1))</f>
        <v>3.75</v>
      </c>
      <c r="R6" s="334" t="str">
        <f ca="1">IF(R$2="no","no",OFFSET(Data!$A$1,MATCH($A6,Data!$DT:$DT,0)-1,MATCH("Total/"&amp;R$1,Data!$1:$1,0)-1))</f>
        <v>no</v>
      </c>
      <c r="S6" s="334" t="str">
        <f ca="1">IF(S$2="no","no",OFFSET(Data!$A$1,MATCH($A6,Data!$DT:$DT,0)-1,MATCH("Total/"&amp;S$1,Data!$1:$1,0)-1))</f>
        <v>no</v>
      </c>
      <c r="T6" s="332" t="str">
        <f ca="1">IF(T$2="no","no",OFFSET(Data!$A$1,MATCH($A6,Data!$DT:$DT,0)-1,MATCH("Total/"&amp;T$1,Data!$1:$1,0)-1))</f>
        <v>no</v>
      </c>
      <c r="U6" s="334" t="str">
        <f ca="1">IF(U$2="no","no",OFFSET(Data!$A$1,MATCH($A6,Data!$DT:$DT,0)-1,MATCH("Total/"&amp;U$1,Data!$1:$1,0)-1))</f>
        <v>no</v>
      </c>
      <c r="V6" s="334" t="str">
        <f ca="1">IF(V$2="no","no",OFFSET(Data!$A$1,MATCH($A6,Data!$DT:$DT,0)-1,MATCH("Total/"&amp;V$1,Data!$1:$1,0)-1))</f>
        <v>no</v>
      </c>
      <c r="W6" s="334" t="str">
        <f ca="1">IF(W$2="no","no",OFFSET(Data!$A$1,MATCH($A6,Data!$DT:$DT,0)-1,MATCH("Total/"&amp;W$1,Data!$1:$1,0)-1))</f>
        <v>no</v>
      </c>
      <c r="X6" s="334" t="str">
        <f ca="1">IF(X$2="no","no",OFFSET(Data!$A$1,MATCH($A6,Data!$DT:$DT,0)-1,MATCH("Total/"&amp;X$1,Data!$1:$1,0)-1))</f>
        <v>no</v>
      </c>
      <c r="Y6" s="334" t="str">
        <f ca="1">IF(Y$2="no","no",OFFSET(Data!$A$1,MATCH($A6,Data!$DT:$DT,0)-1,MATCH("Total/"&amp;Y$1,Data!$1:$1,0)-1))</f>
        <v>no</v>
      </c>
      <c r="Z6" s="334" t="str">
        <f ca="1">IF(Z$2="no","no",OFFSET(Data!$A$1,MATCH($A6,Data!$DT:$DT,0)-1,MATCH("Total/"&amp;Z$1,Data!$1:$1,0)-1))</f>
        <v>no</v>
      </c>
      <c r="AA6" s="334" t="str">
        <f ca="1">IF(AA$2="no","no",OFFSET(Data!$A$1,MATCH($A6,Data!$DT:$DT,0)-1,MATCH("Total/"&amp;AA$1,Data!$1:$1,0)-1))</f>
        <v>no</v>
      </c>
      <c r="AB6" s="334" t="str">
        <f ca="1">IF(AB$2="no","no",OFFSET(Data!$A$1,MATCH($A6,Data!$DT:$DT,0)-1,MATCH("Total/"&amp;AB$1,Data!$1:$1,0)-1))</f>
        <v>no</v>
      </c>
      <c r="AC6" s="332" t="str">
        <f ca="1">IF(AC$2="no","no",OFFSET(Data!$A$1,MATCH($A6,Data!$DT:$DT,0)-1,MATCH("Total/"&amp;AC$1,Data!$1:$1,0)-1))</f>
        <v>no</v>
      </c>
      <c r="AD6" s="446">
        <f t="shared" ca="1" si="0"/>
        <v>46.416666666666664</v>
      </c>
      <c r="AE6" s="447"/>
      <c r="AF6" s="447"/>
      <c r="AG6" s="448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44" t="str">
        <f>IF($A$1="m","Average Top 10 Men","Average Top 10 Women")</f>
        <v>Average Top 10 Men</v>
      </c>
      <c r="B7" s="445"/>
      <c r="C7" s="333">
        <f ca="1">IF(C$2="no","no",OFFSET(Data!$A$1,MATCH($A7,Data!$DT:$DT,0)-1,MATCH("Total/"&amp;C$1,Data!$1:$1,0)-1))</f>
        <v>2.5384615384615383</v>
      </c>
      <c r="D7" s="334">
        <f ca="1">IF(D$2="no","no",OFFSET(Data!$A$1,MATCH($A7,Data!$DT:$DT,0)-1,MATCH("Total/"&amp;D$1,Data!$1:$1,0)-1))</f>
        <v>2.4230769230769229</v>
      </c>
      <c r="E7" s="334">
        <f ca="1">IF(E$2="no","no",OFFSET(Data!$A$1,MATCH($A7,Data!$DT:$DT,0)-1,MATCH("Total/"&amp;E$1,Data!$1:$1,0)-1))</f>
        <v>3.9230769230769229</v>
      </c>
      <c r="F7" s="334">
        <f ca="1">IF(F$2="no","no",OFFSET(Data!$A$1,MATCH($A7,Data!$DT:$DT,0)-1,MATCH("Total/"&amp;F$1,Data!$1:$1,0)-1))</f>
        <v>2.9230769230769229</v>
      </c>
      <c r="G7" s="334">
        <f ca="1">IF(G$2="no","no",OFFSET(Data!$A$1,MATCH($A7,Data!$DT:$DT,0)-1,MATCH("Total/"&amp;G$1,Data!$1:$1,0)-1))</f>
        <v>3</v>
      </c>
      <c r="H7" s="334">
        <f ca="1">IF(H$2="no","no",OFFSET(Data!$A$1,MATCH($A7,Data!$DT:$DT,0)-1,MATCH("Total/"&amp;H$1,Data!$1:$1,0)-1))</f>
        <v>3.6923076923076925</v>
      </c>
      <c r="I7" s="334">
        <f ca="1">IF(I$2="no","no",OFFSET(Data!$A$1,MATCH($A7,Data!$DT:$DT,0)-1,MATCH("Total/"&amp;I$1,Data!$1:$1,0)-1))</f>
        <v>2.9230769230769229</v>
      </c>
      <c r="J7" s="334">
        <f ca="1">IF(J$2="no","no",OFFSET(Data!$A$1,MATCH($A7,Data!$DT:$DT,0)-1,MATCH("Total/"&amp;J$1,Data!$1:$1,0)-1))</f>
        <v>2.8076923076923075</v>
      </c>
      <c r="K7" s="334">
        <f ca="1">IF(K$2="no","no",OFFSET(Data!$A$1,MATCH($A7,Data!$DT:$DT,0)-1,MATCH("Total/"&amp;K$1,Data!$1:$1,0)-1))</f>
        <v>2.4615384615384617</v>
      </c>
      <c r="L7" s="334">
        <f ca="1">IF(L$2="no","no",OFFSET(Data!$A$1,MATCH($A7,Data!$DT:$DT,0)-1,MATCH("Total/"&amp;L$1,Data!$1:$1,0)-1))</f>
        <v>3.4230769230769229</v>
      </c>
      <c r="M7" s="334">
        <f ca="1">IF(M$2="no","no",OFFSET(Data!$A$1,MATCH($A7,Data!$DT:$DT,0)-1,MATCH("Total/"&amp;M$1,Data!$1:$1,0)-1))</f>
        <v>3.8076923076923075</v>
      </c>
      <c r="N7" s="334">
        <f ca="1">IF(N$2="no","no",OFFSET(Data!$A$1,MATCH($A7,Data!$DT:$DT,0)-1,MATCH("Total/"&amp;N$1,Data!$1:$1,0)-1))</f>
        <v>2.9230769230769229</v>
      </c>
      <c r="O7" s="334">
        <f ca="1">IF(O$2="no","no",OFFSET(Data!$A$1,MATCH($A7,Data!$DT:$DT,0)-1,MATCH("Total/"&amp;O$1,Data!$1:$1,0)-1))</f>
        <v>3.6538461538461537</v>
      </c>
      <c r="P7" s="334">
        <f ca="1">IF(P$2="no","no",OFFSET(Data!$A$1,MATCH($A7,Data!$DT:$DT,0)-1,MATCH("Total/"&amp;P$1,Data!$1:$1,0)-1))</f>
        <v>2.9230769230769229</v>
      </c>
      <c r="Q7" s="334">
        <f ca="1">IF(Q$2="no","no",OFFSET(Data!$A$1,MATCH($A7,Data!$DT:$DT,0)-1,MATCH("Total/"&amp;Q$1,Data!$1:$1,0)-1))</f>
        <v>4</v>
      </c>
      <c r="R7" s="334" t="str">
        <f ca="1">IF(R$2="no","no",OFFSET(Data!$A$1,MATCH($A7,Data!$DT:$DT,0)-1,MATCH("Total/"&amp;R$1,Data!$1:$1,0)-1))</f>
        <v>no</v>
      </c>
      <c r="S7" s="334" t="str">
        <f ca="1">IF(S$2="no","no",OFFSET(Data!$A$1,MATCH($A7,Data!$DT:$DT,0)-1,MATCH("Total/"&amp;S$1,Data!$1:$1,0)-1))</f>
        <v>no</v>
      </c>
      <c r="T7" s="332" t="str">
        <f ca="1">IF(T$2="no","no",OFFSET(Data!$A$1,MATCH($A7,Data!$DT:$DT,0)-1,MATCH("Total/"&amp;T$1,Data!$1:$1,0)-1))</f>
        <v>no</v>
      </c>
      <c r="U7" s="334" t="str">
        <f ca="1">IF(U$2="no","no",OFFSET(Data!$A$1,MATCH($A7,Data!$DT:$DT,0)-1,MATCH("Total/"&amp;U$1,Data!$1:$1,0)-1))</f>
        <v>no</v>
      </c>
      <c r="V7" s="334" t="str">
        <f ca="1">IF(V$2="no","no",OFFSET(Data!$A$1,MATCH($A7,Data!$DT:$DT,0)-1,MATCH("Total/"&amp;V$1,Data!$1:$1,0)-1))</f>
        <v>no</v>
      </c>
      <c r="W7" s="334" t="str">
        <f ca="1">IF(W$2="no","no",OFFSET(Data!$A$1,MATCH($A7,Data!$DT:$DT,0)-1,MATCH("Total/"&amp;W$1,Data!$1:$1,0)-1))</f>
        <v>no</v>
      </c>
      <c r="X7" s="334" t="str">
        <f ca="1">IF(X$2="no","no",OFFSET(Data!$A$1,MATCH($A7,Data!$DT:$DT,0)-1,MATCH("Total/"&amp;X$1,Data!$1:$1,0)-1))</f>
        <v>no</v>
      </c>
      <c r="Y7" s="334" t="str">
        <f ca="1">IF(Y$2="no","no",OFFSET(Data!$A$1,MATCH($A7,Data!$DT:$DT,0)-1,MATCH("Total/"&amp;Y$1,Data!$1:$1,0)-1))</f>
        <v>no</v>
      </c>
      <c r="Z7" s="334" t="str">
        <f ca="1">IF(Z$2="no","no",OFFSET(Data!$A$1,MATCH($A7,Data!$DT:$DT,0)-1,MATCH("Total/"&amp;Z$1,Data!$1:$1,0)-1))</f>
        <v>no</v>
      </c>
      <c r="AA7" s="334" t="str">
        <f ca="1">IF(AA$2="no","no",OFFSET(Data!$A$1,MATCH($A7,Data!$DT:$DT,0)-1,MATCH("Total/"&amp;AA$1,Data!$1:$1,0)-1))</f>
        <v>no</v>
      </c>
      <c r="AB7" s="334" t="str">
        <f ca="1">IF(AB$2="no","no",OFFSET(Data!$A$1,MATCH($A7,Data!$DT:$DT,0)-1,MATCH("Total/"&amp;AB$1,Data!$1:$1,0)-1))</f>
        <v>no</v>
      </c>
      <c r="AC7" s="332" t="str">
        <f ca="1">IF(AC$2="no","no",OFFSET(Data!$A$1,MATCH($A7,Data!$DT:$DT,0)-1,MATCH("Total/"&amp;AC$1,Data!$1:$1,0)-1))</f>
        <v>no</v>
      </c>
      <c r="AD7" s="446">
        <f t="shared" ca="1" si="0"/>
        <v>47.42307692307692</v>
      </c>
      <c r="AE7" s="447"/>
      <c r="AF7" s="447"/>
      <c r="AG7" s="448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44" t="str">
        <f>IF($A$1="m","Average Top 20 Men","Average Top 20 Women")</f>
        <v>Average Top 20 Men</v>
      </c>
      <c r="B8" s="445"/>
      <c r="C8" s="333">
        <f ca="1">IF(C$2="no","no",OFFSET(Data!$A$1,MATCH($A8,Data!$DT:$DT,0)-1,MATCH("Total/"&amp;C$1,Data!$1:$1,0)-1))</f>
        <v>2.5249999999999999</v>
      </c>
      <c r="D8" s="334">
        <f ca="1">IF(D$2="no","no",OFFSET(Data!$A$1,MATCH($A8,Data!$DT:$DT,0)-1,MATCH("Total/"&amp;D$1,Data!$1:$1,0)-1))</f>
        <v>2.4500000000000002</v>
      </c>
      <c r="E8" s="334">
        <f ca="1">IF(E$2="no","no",OFFSET(Data!$A$1,MATCH($A8,Data!$DT:$DT,0)-1,MATCH("Total/"&amp;E$1,Data!$1:$1,0)-1))</f>
        <v>4.0250000000000004</v>
      </c>
      <c r="F8" s="334">
        <f ca="1">IF(F$2="no","no",OFFSET(Data!$A$1,MATCH($A8,Data!$DT:$DT,0)-1,MATCH("Total/"&amp;F$1,Data!$1:$1,0)-1))</f>
        <v>2.8250000000000002</v>
      </c>
      <c r="G8" s="334">
        <f ca="1">IF(G$2="no","no",OFFSET(Data!$A$1,MATCH($A8,Data!$DT:$DT,0)-1,MATCH("Total/"&amp;G$1,Data!$1:$1,0)-1))</f>
        <v>3.1</v>
      </c>
      <c r="H8" s="334">
        <f ca="1">IF(H$2="no","no",OFFSET(Data!$A$1,MATCH($A8,Data!$DT:$DT,0)-1,MATCH("Total/"&amp;H$1,Data!$1:$1,0)-1))</f>
        <v>3.85</v>
      </c>
      <c r="I8" s="334">
        <f ca="1">IF(I$2="no","no",OFFSET(Data!$A$1,MATCH($A8,Data!$DT:$DT,0)-1,MATCH("Total/"&amp;I$1,Data!$1:$1,0)-1))</f>
        <v>2.9750000000000001</v>
      </c>
      <c r="J8" s="334">
        <f ca="1">IF(J$2="no","no",OFFSET(Data!$A$1,MATCH($A8,Data!$DT:$DT,0)-1,MATCH("Total/"&amp;J$1,Data!$1:$1,0)-1))</f>
        <v>2.85</v>
      </c>
      <c r="K8" s="334">
        <f ca="1">IF(K$2="no","no",OFFSET(Data!$A$1,MATCH($A8,Data!$DT:$DT,0)-1,MATCH("Total/"&amp;K$1,Data!$1:$1,0)-1))</f>
        <v>2.625</v>
      </c>
      <c r="L8" s="334">
        <f ca="1">IF(L$2="no","no",OFFSET(Data!$A$1,MATCH($A8,Data!$DT:$DT,0)-1,MATCH("Total/"&amp;L$1,Data!$1:$1,0)-1))</f>
        <v>3.5750000000000002</v>
      </c>
      <c r="M8" s="334">
        <f ca="1">IF(M$2="no","no",OFFSET(Data!$A$1,MATCH($A8,Data!$DT:$DT,0)-1,MATCH("Total/"&amp;M$1,Data!$1:$1,0)-1))</f>
        <v>3.8</v>
      </c>
      <c r="N8" s="334">
        <f ca="1">IF(N$2="no","no",OFFSET(Data!$A$1,MATCH($A8,Data!$DT:$DT,0)-1,MATCH("Total/"&amp;N$1,Data!$1:$1,0)-1))</f>
        <v>3</v>
      </c>
      <c r="O8" s="334">
        <f ca="1">IF(O$2="no","no",OFFSET(Data!$A$1,MATCH($A8,Data!$DT:$DT,0)-1,MATCH("Total/"&amp;O$1,Data!$1:$1,0)-1))</f>
        <v>3.65</v>
      </c>
      <c r="P8" s="334">
        <f ca="1">IF(P$2="no","no",OFFSET(Data!$A$1,MATCH($A8,Data!$DT:$DT,0)-1,MATCH("Total/"&amp;P$1,Data!$1:$1,0)-1))</f>
        <v>2.9</v>
      </c>
      <c r="Q8" s="334">
        <f ca="1">IF(Q$2="no","no",OFFSET(Data!$A$1,MATCH($A8,Data!$DT:$DT,0)-1,MATCH("Total/"&amp;Q$1,Data!$1:$1,0)-1))</f>
        <v>4.125</v>
      </c>
      <c r="R8" s="334" t="str">
        <f ca="1">IF(R$2="no","no",OFFSET(Data!$A$1,MATCH($A8,Data!$DT:$DT,0)-1,MATCH("Total/"&amp;R$1,Data!$1:$1,0)-1))</f>
        <v>no</v>
      </c>
      <c r="S8" s="334" t="str">
        <f ca="1">IF(S$2="no","no",OFFSET(Data!$A$1,MATCH($A8,Data!$DT:$DT,0)-1,MATCH("Total/"&amp;S$1,Data!$1:$1,0)-1))</f>
        <v>no</v>
      </c>
      <c r="T8" s="332" t="str">
        <f ca="1">IF(T$2="no","no",OFFSET(Data!$A$1,MATCH($A8,Data!$DT:$DT,0)-1,MATCH("Total/"&amp;T$1,Data!$1:$1,0)-1))</f>
        <v>no</v>
      </c>
      <c r="U8" s="334" t="str">
        <f ca="1">IF(U$2="no","no",OFFSET(Data!$A$1,MATCH($A8,Data!$DT:$DT,0)-1,MATCH("Total/"&amp;U$1,Data!$1:$1,0)-1))</f>
        <v>no</v>
      </c>
      <c r="V8" s="334" t="str">
        <f ca="1">IF(V$2="no","no",OFFSET(Data!$A$1,MATCH($A8,Data!$DT:$DT,0)-1,MATCH("Total/"&amp;V$1,Data!$1:$1,0)-1))</f>
        <v>no</v>
      </c>
      <c r="W8" s="334" t="str">
        <f ca="1">IF(W$2="no","no",OFFSET(Data!$A$1,MATCH($A8,Data!$DT:$DT,0)-1,MATCH("Total/"&amp;W$1,Data!$1:$1,0)-1))</f>
        <v>no</v>
      </c>
      <c r="X8" s="334" t="str">
        <f ca="1">IF(X$2="no","no",OFFSET(Data!$A$1,MATCH($A8,Data!$DT:$DT,0)-1,MATCH("Total/"&amp;X$1,Data!$1:$1,0)-1))</f>
        <v>no</v>
      </c>
      <c r="Y8" s="334" t="str">
        <f ca="1">IF(Y$2="no","no",OFFSET(Data!$A$1,MATCH($A8,Data!$DT:$DT,0)-1,MATCH("Total/"&amp;Y$1,Data!$1:$1,0)-1))</f>
        <v>no</v>
      </c>
      <c r="Z8" s="334" t="str">
        <f ca="1">IF(Z$2="no","no",OFFSET(Data!$A$1,MATCH($A8,Data!$DT:$DT,0)-1,MATCH("Total/"&amp;Z$1,Data!$1:$1,0)-1))</f>
        <v>no</v>
      </c>
      <c r="AA8" s="334" t="str">
        <f ca="1">IF(AA$2="no","no",OFFSET(Data!$A$1,MATCH($A8,Data!$DT:$DT,0)-1,MATCH("Total/"&amp;AA$1,Data!$1:$1,0)-1))</f>
        <v>no</v>
      </c>
      <c r="AB8" s="334" t="str">
        <f ca="1">IF(AB$2="no","no",OFFSET(Data!$A$1,MATCH($A8,Data!$DT:$DT,0)-1,MATCH("Total/"&amp;AB$1,Data!$1:$1,0)-1))</f>
        <v>no</v>
      </c>
      <c r="AC8" s="332" t="str">
        <f ca="1">IF(AC$2="no","no",OFFSET(Data!$A$1,MATCH($A8,Data!$DT:$DT,0)-1,MATCH("Total/"&amp;AC$1,Data!$1:$1,0)-1))</f>
        <v>no</v>
      </c>
      <c r="AD8" s="446">
        <f t="shared" ca="1" si="0"/>
        <v>48.274999999999999</v>
      </c>
      <c r="AE8" s="447"/>
      <c r="AF8" s="447"/>
      <c r="AG8" s="448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44" t="str">
        <f>IF($A$1="m","Average Top 30 Men","Average Top 30 Women")</f>
        <v>Average Top 30 Men</v>
      </c>
      <c r="B9" s="445"/>
      <c r="C9" s="333">
        <f ca="1">IF(C$2="no","no",OFFSET(Data!$A$1,MATCH($A9,Data!$DT:$DT,0)-1,MATCH("Total/"&amp;C$1,Data!$1:$1,0)-1))</f>
        <v>2.7096774193548385</v>
      </c>
      <c r="D9" s="334">
        <f ca="1">IF(D$2="no","no",OFFSET(Data!$A$1,MATCH($A9,Data!$DT:$DT,0)-1,MATCH("Total/"&amp;D$1,Data!$1:$1,0)-1))</f>
        <v>2.5483870967741935</v>
      </c>
      <c r="E9" s="334">
        <f ca="1">IF(E$2="no","no",OFFSET(Data!$A$1,MATCH($A9,Data!$DT:$DT,0)-1,MATCH("Total/"&amp;E$1,Data!$1:$1,0)-1))</f>
        <v>4.032258064516129</v>
      </c>
      <c r="F9" s="334">
        <f ca="1">IF(F$2="no","no",OFFSET(Data!$A$1,MATCH($A9,Data!$DT:$DT,0)-1,MATCH("Total/"&amp;F$1,Data!$1:$1,0)-1))</f>
        <v>2.9838709677419355</v>
      </c>
      <c r="G9" s="334">
        <f ca="1">IF(G$2="no","no",OFFSET(Data!$A$1,MATCH($A9,Data!$DT:$DT,0)-1,MATCH("Total/"&amp;G$1,Data!$1:$1,0)-1))</f>
        <v>3.096774193548387</v>
      </c>
      <c r="H9" s="334">
        <f ca="1">IF(H$2="no","no",OFFSET(Data!$A$1,MATCH($A9,Data!$DT:$DT,0)-1,MATCH("Total/"&amp;H$1,Data!$1:$1,0)-1))</f>
        <v>4.193548387096774</v>
      </c>
      <c r="I9" s="334">
        <f ca="1">IF(I$2="no","no",OFFSET(Data!$A$1,MATCH($A9,Data!$DT:$DT,0)-1,MATCH("Total/"&amp;I$1,Data!$1:$1,0)-1))</f>
        <v>3.0483870967741935</v>
      </c>
      <c r="J9" s="334">
        <f ca="1">IF(J$2="no","no",OFFSET(Data!$A$1,MATCH($A9,Data!$DT:$DT,0)-1,MATCH("Total/"&amp;J$1,Data!$1:$1,0)-1))</f>
        <v>2.870967741935484</v>
      </c>
      <c r="K9" s="334">
        <f ca="1">IF(K$2="no","no",OFFSET(Data!$A$1,MATCH($A9,Data!$DT:$DT,0)-1,MATCH("Total/"&amp;K$1,Data!$1:$1,0)-1))</f>
        <v>2.725806451612903</v>
      </c>
      <c r="L9" s="334">
        <f ca="1">IF(L$2="no","no",OFFSET(Data!$A$1,MATCH($A9,Data!$DT:$DT,0)-1,MATCH("Total/"&amp;L$1,Data!$1:$1,0)-1))</f>
        <v>3.693548387096774</v>
      </c>
      <c r="M9" s="334">
        <f ca="1">IF(M$2="no","no",OFFSET(Data!$A$1,MATCH($A9,Data!$DT:$DT,0)-1,MATCH("Total/"&amp;M$1,Data!$1:$1,0)-1))</f>
        <v>3.806451612903226</v>
      </c>
      <c r="N9" s="334">
        <f ca="1">IF(N$2="no","no",OFFSET(Data!$A$1,MATCH($A9,Data!$DT:$DT,0)-1,MATCH("Total/"&amp;N$1,Data!$1:$1,0)-1))</f>
        <v>3.1451612903225805</v>
      </c>
      <c r="O9" s="334">
        <f ca="1">IF(O$2="no","no",OFFSET(Data!$A$1,MATCH($A9,Data!$DT:$DT,0)-1,MATCH("Total/"&amp;O$1,Data!$1:$1,0)-1))</f>
        <v>3.8548387096774195</v>
      </c>
      <c r="P9" s="334">
        <f ca="1">IF(P$2="no","no",OFFSET(Data!$A$1,MATCH($A9,Data!$DT:$DT,0)-1,MATCH("Total/"&amp;P$1,Data!$1:$1,0)-1))</f>
        <v>2.9838709677419355</v>
      </c>
      <c r="Q9" s="334">
        <f ca="1">IF(Q$2="no","no",OFFSET(Data!$A$1,MATCH($A9,Data!$DT:$DT,0)-1,MATCH("Total/"&amp;Q$1,Data!$1:$1,0)-1))</f>
        <v>4.274193548387097</v>
      </c>
      <c r="R9" s="334" t="str">
        <f ca="1">IF(R$2="no","no",OFFSET(Data!$A$1,MATCH($A9,Data!$DT:$DT,0)-1,MATCH("Total/"&amp;R$1,Data!$1:$1,0)-1))</f>
        <v>no</v>
      </c>
      <c r="S9" s="334" t="str">
        <f ca="1">IF(S$2="no","no",OFFSET(Data!$A$1,MATCH($A9,Data!$DT:$DT,0)-1,MATCH("Total/"&amp;S$1,Data!$1:$1,0)-1))</f>
        <v>no</v>
      </c>
      <c r="T9" s="332" t="str">
        <f ca="1">IF(T$2="no","no",OFFSET(Data!$A$1,MATCH($A9,Data!$DT:$DT,0)-1,MATCH("Total/"&amp;T$1,Data!$1:$1,0)-1))</f>
        <v>no</v>
      </c>
      <c r="U9" s="334" t="str">
        <f ca="1">IF(U$2="no","no",OFFSET(Data!$A$1,MATCH($A9,Data!$DT:$DT,0)-1,MATCH("Total/"&amp;U$1,Data!$1:$1,0)-1))</f>
        <v>no</v>
      </c>
      <c r="V9" s="334" t="str">
        <f ca="1">IF(V$2="no","no",OFFSET(Data!$A$1,MATCH($A9,Data!$DT:$DT,0)-1,MATCH("Total/"&amp;V$1,Data!$1:$1,0)-1))</f>
        <v>no</v>
      </c>
      <c r="W9" s="334" t="str">
        <f ca="1">IF(W$2="no","no",OFFSET(Data!$A$1,MATCH($A9,Data!$DT:$DT,0)-1,MATCH("Total/"&amp;W$1,Data!$1:$1,0)-1))</f>
        <v>no</v>
      </c>
      <c r="X9" s="334" t="str">
        <f ca="1">IF(X$2="no","no",OFFSET(Data!$A$1,MATCH($A9,Data!$DT:$DT,0)-1,MATCH("Total/"&amp;X$1,Data!$1:$1,0)-1))</f>
        <v>no</v>
      </c>
      <c r="Y9" s="334" t="str">
        <f ca="1">IF(Y$2="no","no",OFFSET(Data!$A$1,MATCH($A9,Data!$DT:$DT,0)-1,MATCH("Total/"&amp;Y$1,Data!$1:$1,0)-1))</f>
        <v>no</v>
      </c>
      <c r="Z9" s="334" t="str">
        <f ca="1">IF(Z$2="no","no",OFFSET(Data!$A$1,MATCH($A9,Data!$DT:$DT,0)-1,MATCH("Total/"&amp;Z$1,Data!$1:$1,0)-1))</f>
        <v>no</v>
      </c>
      <c r="AA9" s="334" t="str">
        <f ca="1">IF(AA$2="no","no",OFFSET(Data!$A$1,MATCH($A9,Data!$DT:$DT,0)-1,MATCH("Total/"&amp;AA$1,Data!$1:$1,0)-1))</f>
        <v>no</v>
      </c>
      <c r="AB9" s="334" t="str">
        <f ca="1">IF(AB$2="no","no",OFFSET(Data!$A$1,MATCH($A9,Data!$DT:$DT,0)-1,MATCH("Total/"&amp;AB$1,Data!$1:$1,0)-1))</f>
        <v>no</v>
      </c>
      <c r="AC9" s="332" t="str">
        <f ca="1">IF(AC$2="no","no",OFFSET(Data!$A$1,MATCH($A9,Data!$DT:$DT,0)-1,MATCH("Total/"&amp;AC$1,Data!$1:$1,0)-1))</f>
        <v>no</v>
      </c>
      <c r="AD9" s="446">
        <f t="shared" ca="1" si="0"/>
        <v>49.967741935483865</v>
      </c>
      <c r="AE9" s="447"/>
      <c r="AF9" s="447"/>
      <c r="AG9" s="448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66" t="str">
        <f>IF($A$1="m","Average Men","Average Women")</f>
        <v>Average Men</v>
      </c>
      <c r="B10" s="467"/>
      <c r="C10" s="333">
        <f ca="1">IF(C$2="no","no",OFFSET(Data!$A$1,MATCH($A10,Data!$DT:$DT,0)-1,MATCH("Total/"&amp;C$1,Data!$1:$1,0)-1))</f>
        <v>2.875</v>
      </c>
      <c r="D10" s="334">
        <f ca="1">IF(D$2="no","no",OFFSET(Data!$A$1,MATCH($A10,Data!$DT:$DT,0)-1,MATCH("Total/"&amp;D$1,Data!$1:$1,0)-1))</f>
        <v>2.6923076923076925</v>
      </c>
      <c r="E10" s="334">
        <f ca="1">IF(E$2="no","no",OFFSET(Data!$A$1,MATCH($A10,Data!$DT:$DT,0)-1,MATCH("Total/"&amp;E$1,Data!$1:$1,0)-1))</f>
        <v>4.259615384615385</v>
      </c>
      <c r="F10" s="334">
        <f ca="1">IF(F$2="no","no",OFFSET(Data!$A$1,MATCH($A10,Data!$DT:$DT,0)-1,MATCH("Total/"&amp;F$1,Data!$1:$1,0)-1))</f>
        <v>3.125</v>
      </c>
      <c r="G10" s="334">
        <f ca="1">IF(G$2="no","no",OFFSET(Data!$A$1,MATCH($A10,Data!$DT:$DT,0)-1,MATCH("Total/"&amp;G$1,Data!$1:$1,0)-1))</f>
        <v>3.2115384615384617</v>
      </c>
      <c r="H10" s="334">
        <f ca="1">IF(H$2="no","no",OFFSET(Data!$A$1,MATCH($A10,Data!$DT:$DT,0)-1,MATCH("Total/"&amp;H$1,Data!$1:$1,0)-1))</f>
        <v>4.5865384615384617</v>
      </c>
      <c r="I10" s="334">
        <f ca="1">IF(I$2="no","no",OFFSET(Data!$A$1,MATCH($A10,Data!$DT:$DT,0)-1,MATCH("Total/"&amp;I$1,Data!$1:$1,0)-1))</f>
        <v>3.3173076923076925</v>
      </c>
      <c r="J10" s="334">
        <f ca="1">IF(J$2="no","no",OFFSET(Data!$A$1,MATCH($A10,Data!$DT:$DT,0)-1,MATCH("Total/"&amp;J$1,Data!$1:$1,0)-1))</f>
        <v>3.0192307692307692</v>
      </c>
      <c r="K10" s="334">
        <f ca="1">IF(K$2="no","no",OFFSET(Data!$A$1,MATCH($A10,Data!$DT:$DT,0)-1,MATCH("Total/"&amp;K$1,Data!$1:$1,0)-1))</f>
        <v>3.0480769230769229</v>
      </c>
      <c r="L10" s="334">
        <f ca="1">IF(L$2="no","no",OFFSET(Data!$A$1,MATCH($A10,Data!$DT:$DT,0)-1,MATCH("Total/"&amp;L$1,Data!$1:$1,0)-1))</f>
        <v>3.9615384615384617</v>
      </c>
      <c r="M10" s="334">
        <f ca="1">IF(M$2="no","no",OFFSET(Data!$A$1,MATCH($A10,Data!$DT:$DT,0)-1,MATCH("Total/"&amp;M$1,Data!$1:$1,0)-1))</f>
        <v>4.1826923076923075</v>
      </c>
      <c r="N10" s="334">
        <f ca="1">IF(N$2="no","no",OFFSET(Data!$A$1,MATCH($A10,Data!$DT:$DT,0)-1,MATCH("Total/"&amp;N$1,Data!$1:$1,0)-1))</f>
        <v>3.375</v>
      </c>
      <c r="O10" s="334">
        <f ca="1">IF(O$2="no","no",OFFSET(Data!$A$1,MATCH($A10,Data!$DT:$DT,0)-1,MATCH("Total/"&amp;O$1,Data!$1:$1,0)-1))</f>
        <v>4.0576923076923075</v>
      </c>
      <c r="P10" s="334">
        <f ca="1">IF(P$2="no","no",OFFSET(Data!$A$1,MATCH($A10,Data!$DT:$DT,0)-1,MATCH("Total/"&amp;P$1,Data!$1:$1,0)-1))</f>
        <v>3.0673076923076925</v>
      </c>
      <c r="Q10" s="334">
        <f ca="1">IF(Q$2="no","no",OFFSET(Data!$A$1,MATCH($A10,Data!$DT:$DT,0)-1,MATCH("Total/"&amp;Q$1,Data!$1:$1,0)-1))</f>
        <v>4.759615384615385</v>
      </c>
      <c r="R10" s="334" t="str">
        <f ca="1">IF(R$2="no","no",OFFSET(Data!$A$1,MATCH($A10,Data!$DT:$DT,0)-1,MATCH("Total/"&amp;R$1,Data!$1:$1,0)-1))</f>
        <v>no</v>
      </c>
      <c r="S10" s="334" t="str">
        <f ca="1">IF(S$2="no","no",OFFSET(Data!$A$1,MATCH($A10,Data!$DT:$DT,0)-1,MATCH("Total/"&amp;S$1,Data!$1:$1,0)-1))</f>
        <v>no</v>
      </c>
      <c r="T10" s="332" t="str">
        <f ca="1">IF(T$2="no","no",OFFSET(Data!$A$1,MATCH($A10,Data!$DT:$DT,0)-1,MATCH("Total/"&amp;T$1,Data!$1:$1,0)-1))</f>
        <v>no</v>
      </c>
      <c r="U10" s="334" t="str">
        <f ca="1">IF(U$2="no","no",OFFSET(Data!$A$1,MATCH($A10,Data!$DT:$DT,0)-1,MATCH("Total/"&amp;U$1,Data!$1:$1,0)-1))</f>
        <v>no</v>
      </c>
      <c r="V10" s="334" t="str">
        <f ca="1">IF(V$2="no","no",OFFSET(Data!$A$1,MATCH($A10,Data!$DT:$DT,0)-1,MATCH("Total/"&amp;V$1,Data!$1:$1,0)-1))</f>
        <v>no</v>
      </c>
      <c r="W10" s="334" t="str">
        <f ca="1">IF(W$2="no","no",OFFSET(Data!$A$1,MATCH($A10,Data!$DT:$DT,0)-1,MATCH("Total/"&amp;W$1,Data!$1:$1,0)-1))</f>
        <v>no</v>
      </c>
      <c r="X10" s="334" t="str">
        <f ca="1">IF(X$2="no","no",OFFSET(Data!$A$1,MATCH($A10,Data!$DT:$DT,0)-1,MATCH("Total/"&amp;X$1,Data!$1:$1,0)-1))</f>
        <v>no</v>
      </c>
      <c r="Y10" s="334" t="str">
        <f ca="1">IF(Y$2="no","no",OFFSET(Data!$A$1,MATCH($A10,Data!$DT:$DT,0)-1,MATCH("Total/"&amp;Y$1,Data!$1:$1,0)-1))</f>
        <v>no</v>
      </c>
      <c r="Z10" s="334" t="str">
        <f ca="1">IF(Z$2="no","no",OFFSET(Data!$A$1,MATCH($A10,Data!$DT:$DT,0)-1,MATCH("Total/"&amp;Z$1,Data!$1:$1,0)-1))</f>
        <v>no</v>
      </c>
      <c r="AA10" s="334" t="str">
        <f ca="1">IF(AA$2="no","no",OFFSET(Data!$A$1,MATCH($A10,Data!$DT:$DT,0)-1,MATCH("Total/"&amp;AA$1,Data!$1:$1,0)-1))</f>
        <v>no</v>
      </c>
      <c r="AB10" s="334" t="str">
        <f ca="1">IF(AB$2="no","no",OFFSET(Data!$A$1,MATCH($A10,Data!$DT:$DT,0)-1,MATCH("Total/"&amp;AB$1,Data!$1:$1,0)-1))</f>
        <v>no</v>
      </c>
      <c r="AC10" s="332" t="str">
        <f ca="1">IF(AC$2="no","no",OFFSET(Data!$A$1,MATCH($A10,Data!$DT:$DT,0)-1,MATCH("Total/"&amp;AC$1,Data!$1:$1,0)-1))</f>
        <v>no</v>
      </c>
      <c r="AD10" s="446">
        <f t="shared" ca="1" si="0"/>
        <v>53.53846153846154</v>
      </c>
      <c r="AE10" s="447"/>
      <c r="AF10" s="447"/>
      <c r="AG10" s="448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164</v>
      </c>
      <c r="B11" s="182" t="s">
        <v>37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Johannes Hielfer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25</v>
      </c>
      <c r="AE11" s="169" t="s">
        <v>82</v>
      </c>
      <c r="AF11" s="170" t="s">
        <v>83</v>
      </c>
      <c r="AG11" s="169" t="s">
        <v>65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203</v>
      </c>
      <c r="B12" s="180" t="s">
        <v>32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2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2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4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2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4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2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4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4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2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4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4</v>
      </c>
      <c r="R12" s="73" t="str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/>
      </c>
      <c r="S12" s="73" t="str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/>
      </c>
      <c r="T12" s="74" t="str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/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50</v>
      </c>
      <c r="AE12" s="172">
        <f t="shared" ref="AE12:AE21" ca="1" si="5">AF12-AD12</f>
        <v>-5</v>
      </c>
      <c r="AF12" s="171">
        <f t="shared" ref="AF12:AF21" ca="1" si="6">SUM(C12:AC12)</f>
        <v>45</v>
      </c>
      <c r="AG12" s="172">
        <f ca="1">AF12</f>
        <v>45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66" t="str">
        <f>"Ranking: "&amp;INDEX(Data!DX:DX,MATCH(A12,Data!DT:DT,0))&amp;" / "&amp;IF($A$1="M","Men","Women")</f>
        <v>Ranking: 1 / Men</v>
      </c>
      <c r="B13" s="181" t="s">
        <v>33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2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2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2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4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4</v>
      </c>
      <c r="R13" s="69" t="str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/>
      </c>
      <c r="S13" s="69" t="str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/>
      </c>
      <c r="T13" s="70" t="str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/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50</v>
      </c>
      <c r="AE13" s="174">
        <f t="shared" ca="1" si="5"/>
        <v>-6</v>
      </c>
      <c r="AF13" s="173">
        <f t="shared" ca="1" si="6"/>
        <v>44</v>
      </c>
      <c r="AG13" s="174">
        <f ca="1">SUM(AF$12:AF13)</f>
        <v>89</v>
      </c>
      <c r="AP13" s="204"/>
    </row>
    <row r="14" spans="1:130" hidden="1" x14ac:dyDescent="0.25">
      <c r="A14" s="167"/>
      <c r="B14" s="181" t="s">
        <v>34</v>
      </c>
      <c r="C14" s="68" t="str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/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 t="str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/>
      </c>
      <c r="J14" s="69" t="str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/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 t="str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/>
      </c>
      <c r="M14" s="69" t="str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/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 t="str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/>
      </c>
      <c r="P14" s="69" t="str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/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 t="str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/>
      </c>
      <c r="T14" s="70" t="str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/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0</v>
      </c>
      <c r="AE14" s="174">
        <f t="shared" ca="1" si="5"/>
        <v>0</v>
      </c>
      <c r="AF14" s="173">
        <f t="shared" ca="1" si="6"/>
        <v>0</v>
      </c>
      <c r="AG14" s="174">
        <f ca="1">SUM(AF$12:AF14)</f>
        <v>89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idden="1" x14ac:dyDescent="0.25">
      <c r="A15" s="167"/>
      <c r="B15" s="181" t="s">
        <v>35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0</v>
      </c>
      <c r="AE15" s="174">
        <f t="shared" ca="1" si="5"/>
        <v>0</v>
      </c>
      <c r="AF15" s="173">
        <f t="shared" ca="1" si="6"/>
        <v>0</v>
      </c>
      <c r="AG15" s="174">
        <f ca="1">SUM(AF$12:AF15)</f>
        <v>89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36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0</v>
      </c>
      <c r="AE16" s="177">
        <f t="shared" ca="1" si="5"/>
        <v>0</v>
      </c>
      <c r="AF16" s="176">
        <f t="shared" ca="1" si="6"/>
        <v>0</v>
      </c>
      <c r="AG16" s="177">
        <f ca="1">SUM(AF$12:AF16)</f>
        <v>89</v>
      </c>
      <c r="AP16" s="204"/>
    </row>
    <row r="17" spans="1:130" ht="15.75" thickBot="1" x14ac:dyDescent="0.3">
      <c r="A17" s="164" t="s">
        <v>578</v>
      </c>
      <c r="B17" s="180" t="s">
        <v>32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4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4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3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6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4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5</v>
      </c>
      <c r="R17" s="73" t="str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/>
      </c>
      <c r="S17" s="73" t="str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/>
      </c>
      <c r="T17" s="74" t="str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/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50</v>
      </c>
      <c r="AE17" s="172">
        <f t="shared" ca="1" si="5"/>
        <v>7</v>
      </c>
      <c r="AF17" s="171">
        <f t="shared" ca="1" si="6"/>
        <v>57</v>
      </c>
      <c r="AG17" s="172">
        <f ca="1">AF17</f>
        <v>57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66" t="str">
        <f>"Ranking: "&amp;INDEX(Data!DX:DX,MATCH(A17,Data!DT:DT,0))&amp;" / "&amp;IF($A$22="M","Men","Women")</f>
        <v>Ranking: 1 / Women</v>
      </c>
      <c r="B18" s="181" t="s">
        <v>33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2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4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5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5</v>
      </c>
      <c r="R18" s="69" t="str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/>
      </c>
      <c r="S18" s="69" t="str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/>
      </c>
      <c r="T18" s="70" t="str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/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50</v>
      </c>
      <c r="AE18" s="174">
        <f t="shared" ca="1" si="5"/>
        <v>3</v>
      </c>
      <c r="AF18" s="173">
        <f t="shared" ca="1" si="6"/>
        <v>53</v>
      </c>
      <c r="AG18" s="174">
        <f ca="1">SUM(AF$17:AF18)</f>
        <v>110</v>
      </c>
      <c r="AP18" s="204"/>
    </row>
    <row r="19" spans="1:130" hidden="1" x14ac:dyDescent="0.25">
      <c r="A19" s="167"/>
      <c r="B19" s="181" t="s">
        <v>34</v>
      </c>
      <c r="C19" s="68" t="str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/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 t="str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/>
      </c>
      <c r="J19" s="69" t="str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/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 t="str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/>
      </c>
      <c r="M19" s="69" t="str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/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 t="str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/>
      </c>
      <c r="P19" s="69" t="str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/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 t="str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/>
      </c>
      <c r="T19" s="70" t="str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/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0</v>
      </c>
      <c r="AE19" s="174">
        <f t="shared" ca="1" si="5"/>
        <v>0</v>
      </c>
      <c r="AF19" s="173">
        <f t="shared" ca="1" si="6"/>
        <v>0</v>
      </c>
      <c r="AG19" s="174">
        <f ca="1">SUM(AF$17:AF19)</f>
        <v>110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idden="1" x14ac:dyDescent="0.25">
      <c r="A20" s="167"/>
      <c r="B20" s="181" t="s">
        <v>35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0</v>
      </c>
      <c r="AE20" s="174">
        <f t="shared" ca="1" si="5"/>
        <v>0</v>
      </c>
      <c r="AF20" s="173">
        <f t="shared" ca="1" si="6"/>
        <v>0</v>
      </c>
      <c r="AG20" s="174">
        <f ca="1">SUM(AF$17:AF20)</f>
        <v>110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36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0</v>
      </c>
      <c r="AE21" s="177">
        <f t="shared" ca="1" si="5"/>
        <v>0</v>
      </c>
      <c r="AF21" s="176">
        <f t="shared" ca="1" si="6"/>
        <v>0</v>
      </c>
      <c r="AG21" s="177">
        <f ca="1">SUM(AF$17:AF21)</f>
        <v>110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-0.5</v>
      </c>
      <c r="D22" s="279">
        <f t="shared" ref="D22:AC22" ca="1" si="7">D3-D4</f>
        <v>-0.5</v>
      </c>
      <c r="E22" s="205">
        <f t="shared" ca="1" si="7"/>
        <v>0</v>
      </c>
      <c r="F22" s="205">
        <f t="shared" ca="1" si="7"/>
        <v>-1.5</v>
      </c>
      <c r="G22" s="205">
        <f t="shared" ca="1" si="7"/>
        <v>-0.5</v>
      </c>
      <c r="H22" s="205">
        <f t="shared" ca="1" si="7"/>
        <v>0</v>
      </c>
      <c r="I22" s="205">
        <f t="shared" ca="1" si="7"/>
        <v>-0.5</v>
      </c>
      <c r="J22" s="205">
        <f t="shared" ca="1" si="7"/>
        <v>-0.5</v>
      </c>
      <c r="K22" s="205">
        <f t="shared" ca="1" si="7"/>
        <v>-1</v>
      </c>
      <c r="L22" s="205">
        <f t="shared" ca="1" si="7"/>
        <v>-1</v>
      </c>
      <c r="M22" s="205">
        <f t="shared" ca="1" si="7"/>
        <v>0</v>
      </c>
      <c r="N22" s="205">
        <f t="shared" ca="1" si="7"/>
        <v>-2</v>
      </c>
      <c r="O22" s="205">
        <f t="shared" ca="1" si="7"/>
        <v>-0.5</v>
      </c>
      <c r="P22" s="205">
        <f t="shared" ca="1" si="7"/>
        <v>-1</v>
      </c>
      <c r="Q22" s="205">
        <f t="shared" ca="1" si="7"/>
        <v>-1</v>
      </c>
      <c r="R22" s="205" t="e">
        <f t="shared" ca="1" si="7"/>
        <v>#VALUE!</v>
      </c>
      <c r="S22" s="205" t="e">
        <f t="shared" ca="1" si="7"/>
        <v>#VALUE!</v>
      </c>
      <c r="T22" s="205" t="e">
        <f t="shared" ca="1" si="7"/>
        <v>#VALUE!</v>
      </c>
      <c r="U22" s="205" t="e">
        <f t="shared" ca="1" si="7"/>
        <v>#VALUE!</v>
      </c>
      <c r="V22" s="205" t="e">
        <f t="shared" ca="1" si="7"/>
        <v>#VALUE!</v>
      </c>
      <c r="W22" s="206" t="e">
        <f t="shared" ca="1" si="7"/>
        <v>#VALUE!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166</v>
      </c>
      <c r="B23" s="463" t="s">
        <v>167</v>
      </c>
      <c r="C23" s="464"/>
      <c r="D23" s="464"/>
      <c r="E23" s="464"/>
      <c r="F23" s="464"/>
      <c r="G23" s="465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165</v>
      </c>
      <c r="B24" s="462" t="s">
        <v>165</v>
      </c>
      <c r="C24" s="462"/>
      <c r="D24" s="462"/>
      <c r="E24" s="462"/>
      <c r="F24" s="462"/>
      <c r="G24" s="46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165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195</v>
      </c>
      <c r="B62" s="203" t="s">
        <v>32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2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2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4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2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4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2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4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4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2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4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4</v>
      </c>
      <c r="R62" s="203" t="str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/>
      </c>
      <c r="S62" s="203" t="str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/>
      </c>
      <c r="T62" s="203" t="str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/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75</v>
      </c>
      <c r="B63" s="203" t="s">
        <v>32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2.3333333333333335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2.3333333333333335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3.6666666666666665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2.6666666666666665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2.6666666666666665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3.8333333333333335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3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2.3333333333333335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2.5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3.3333333333333335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3.6666666666666665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3.3333333333333335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3.5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3.8333333333333335</v>
      </c>
      <c r="R63" s="203" t="str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/>
      </c>
      <c r="S63" s="203" t="str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/>
      </c>
      <c r="T63" s="203" t="str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/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142</v>
      </c>
      <c r="B64" s="203" t="s">
        <v>32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2.6153846153846154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2.4615384615384617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3.8461538461538463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2.7692307692307692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3.0769230769230771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3.6153846153846154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2.9230769230769229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2.6153846153846154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2.3076923076923075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3.3846153846153846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3.6923076923076925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3.0769230769230771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3.5384615384615383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3.2307692307692308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4</v>
      </c>
      <c r="R64" s="203" t="str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/>
      </c>
      <c r="S64" s="203" t="str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/>
      </c>
      <c r="T64" s="203" t="str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/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145</v>
      </c>
      <c r="B65" s="203" t="s">
        <v>32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2.65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2.4500000000000002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3.95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2.85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3.25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3.9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3.05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2.65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2.65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3.6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3.75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3.15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3.6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3.05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4.25</v>
      </c>
      <c r="R65" s="203" t="str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/>
      </c>
      <c r="S65" s="203" t="str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/>
      </c>
      <c r="T65" s="203" t="str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/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148</v>
      </c>
      <c r="B66" s="203" t="s">
        <v>32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2.774193548387097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2.5483870967741935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3.870967741935484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2.935483870967742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3.3225806451612905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4.193548387096774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3.064516129032258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2.774193548387097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2.7096774193548385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3.7419354838709675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3.806451612903226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3.2903225806451615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3.838709677419355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3.064516129032258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4.354838709677419</v>
      </c>
      <c r="R66" s="203" t="str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/>
      </c>
      <c r="S66" s="203" t="str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/>
      </c>
      <c r="T66" s="203" t="str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/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86</v>
      </c>
      <c r="B67" s="203" t="s">
        <v>32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2.8461538461538463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2.6346153846153846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4.0192307692307692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3.0769230769230771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3.3653846153846154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4.5961538461538458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3.4038461538461537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2.9615384615384617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4.0192307692307692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4.2884615384615383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3.4807692307692308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4.0576923076923075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3.1346153846153846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4.7884615384615383</v>
      </c>
      <c r="R67" s="203" t="str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/>
      </c>
      <c r="S67" s="203" t="str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/>
      </c>
      <c r="T67" s="203" t="str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/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196</v>
      </c>
      <c r="B68" s="203" t="s">
        <v>32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4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4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3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6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4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5</v>
      </c>
      <c r="R68" s="203" t="str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/>
      </c>
      <c r="S68" s="203" t="str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/>
      </c>
      <c r="T68" s="203" t="str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/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78</v>
      </c>
      <c r="B69" s="203" t="s">
        <v>32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3.6666666666666665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2.8333333333333335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4.333333333333333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3.8333333333333335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3.1666666666666665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5.166666666666667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3.8333333333333335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3.6666666666666665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3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5.166666666666667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4.666666666666667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3.5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5.166666666666667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3.3333333333333335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5.666666666666667</v>
      </c>
      <c r="R69" s="203" t="str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/>
      </c>
      <c r="S69" s="203" t="str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/>
      </c>
      <c r="T69" s="203" t="str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/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151</v>
      </c>
      <c r="B70" s="203" t="s">
        <v>32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2.8571428571428572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4.2857142857142856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4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3.1428571428571428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5.4285714285714288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4.2857142857142856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3.1428571428571428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5.1428571428571432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4.7142857142857144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3.5714285714285716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5.2857142857142856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3.5714285714285716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5.8571428571428568</v>
      </c>
      <c r="R70" s="203" t="str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/>
      </c>
      <c r="S70" s="203" t="str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/>
      </c>
      <c r="T70" s="203" t="str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/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154</v>
      </c>
      <c r="B71" s="203" t="s">
        <v>32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2.8571428571428572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4.2857142857142856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4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3.1428571428571428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5.4285714285714288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4.2857142857142856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3.1428571428571428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5.1428571428571432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4.7142857142857144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3.5714285714285716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5.2857142857142856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3.5714285714285716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5.8571428571428568</v>
      </c>
      <c r="R71" s="203" t="str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/>
      </c>
      <c r="S71" s="203" t="str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/>
      </c>
      <c r="T71" s="203" t="str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/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157</v>
      </c>
      <c r="B72" s="203" t="s">
        <v>32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2.8571428571428572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4.2857142857142856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4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3.1428571428571428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5.4285714285714288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4.2857142857142856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3.1428571428571428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5.1428571428571432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4.7142857142857144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3.5714285714285716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5.2857142857142856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3.5714285714285716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5.8571428571428568</v>
      </c>
      <c r="R72" s="203" t="str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/>
      </c>
      <c r="S72" s="203" t="str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/>
      </c>
      <c r="T72" s="203" t="str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/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89</v>
      </c>
      <c r="B73" s="203" t="s">
        <v>32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2.8571428571428572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4.2857142857142856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4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3.1428571428571428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5.4285714285714288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4.2857142857142856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3.1428571428571428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5.1428571428571432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4.7142857142857144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3.5714285714285716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5.2857142857142856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3.5714285714285716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5.8571428571428568</v>
      </c>
      <c r="R73" s="203" t="str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/>
      </c>
      <c r="S73" s="203" t="str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/>
      </c>
      <c r="T73" s="203" t="str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/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195</v>
      </c>
      <c r="B74" s="203" t="s">
        <v>33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2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2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2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4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4</v>
      </c>
      <c r="R74" s="203" t="str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/>
      </c>
      <c r="S74" s="203" t="str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/>
      </c>
      <c r="T74" s="203" t="str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/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75</v>
      </c>
      <c r="B75" s="203" t="s">
        <v>33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2.5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2.3333333333333335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4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3.1666666666666665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3.1666666666666665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3.5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2.6666666666666665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2.6666666666666665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2.5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3.3333333333333335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4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2.6666666666666665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3.8333333333333335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2.8333333333333335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3.6666666666666665</v>
      </c>
      <c r="R75" s="203" t="str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/>
      </c>
      <c r="S75" s="203" t="str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/>
      </c>
      <c r="T75" s="203" t="str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/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142</v>
      </c>
      <c r="B76" s="203" t="s">
        <v>33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2.4615384615384617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2.3846153846153846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4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3.0769230769230771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2.9230769230769229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3.7692307692307692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2.9230769230769229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2.6153846153846154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3.4615384615384617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3.9230769230769229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2.7692307692307692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3.7692307692307692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2.6153846153846154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4</v>
      </c>
      <c r="R76" s="203" t="str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/>
      </c>
      <c r="S76" s="203" t="str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/>
      </c>
      <c r="T76" s="203" t="str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/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145</v>
      </c>
      <c r="B77" s="203" t="s">
        <v>33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2.4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2.4500000000000002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4.0999999999999996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2.8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2.95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3.8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2.9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3.05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2.6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3.55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3.85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2.85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3.7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2.75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4</v>
      </c>
      <c r="R77" s="203" t="str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/>
      </c>
      <c r="S77" s="203" t="str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/>
      </c>
      <c r="T77" s="203" t="str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/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148</v>
      </c>
      <c r="B78" s="203" t="s">
        <v>33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2.6451612903225805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2.5483870967741935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4.193548387096774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3.032258064516129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2.870967741935484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4.193548387096774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3.032258064516129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2.967741935483871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2.7419354838709675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3.6451612903225805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3.806451612903226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3.870967741935484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2.903225806451613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4.193548387096774</v>
      </c>
      <c r="R78" s="203" t="str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/>
      </c>
      <c r="S78" s="203" t="str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/>
      </c>
      <c r="T78" s="203" t="str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/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86</v>
      </c>
      <c r="B79" s="203" t="s">
        <v>33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2.9038461538461537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2.75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4.5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3.1730769230769229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3.0576923076923075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4.5769230769230766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3.2307692307692308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3.0769230769230771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3.0961538461538463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3.9038461538461537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4.0769230769230766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3.2692307692307692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4.0576923076923075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4.7307692307692308</v>
      </c>
      <c r="R79" s="203" t="str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/>
      </c>
      <c r="S79" s="203" t="str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/>
      </c>
      <c r="T79" s="203" t="str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/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196</v>
      </c>
      <c r="B80" s="203" t="s">
        <v>33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2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4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5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5</v>
      </c>
      <c r="R80" s="203" t="str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/>
      </c>
      <c r="S80" s="203" t="str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/>
      </c>
      <c r="T80" s="203" t="str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/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78</v>
      </c>
      <c r="B81" s="203" t="s">
        <v>33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3.1666666666666665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2.3333333333333335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5.166666666666667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3.1666666666666665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3.3333333333333335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4.333333333333333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3.6666666666666665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3.5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3.6666666666666665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5.5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4.166666666666667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4.666666666666667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5.333333333333333</v>
      </c>
      <c r="R81" s="203" t="str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/>
      </c>
      <c r="S81" s="203" t="str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/>
      </c>
      <c r="T81" s="203" t="str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/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151</v>
      </c>
      <c r="B82" s="203" t="s">
        <v>33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3.2857142857142856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2.4285714285714284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3.2857142857142856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3.2857142857142856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3.8571428571428572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3.5714285714285716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3.8571428571428572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5.4285714285714288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4.1428571428571432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4.7142857142857144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3.1428571428571428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5.5714285714285712</v>
      </c>
      <c r="R82" s="203" t="str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/>
      </c>
      <c r="S82" s="203" t="str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/>
      </c>
      <c r="T82" s="203" t="str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/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154</v>
      </c>
      <c r="B83" s="203" t="s">
        <v>33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3.2857142857142856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2.4285714285714284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3.2857142857142856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3.2857142857142856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3.8571428571428572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3.5714285714285716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3.8571428571428572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5.4285714285714288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4.1428571428571432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4.7142857142857144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3.1428571428571428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5.5714285714285712</v>
      </c>
      <c r="R83" s="203" t="str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/>
      </c>
      <c r="S83" s="203" t="str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/>
      </c>
      <c r="T83" s="203" t="str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/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157</v>
      </c>
      <c r="B84" s="203" t="s">
        <v>33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3.2857142857142856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2.4285714285714284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3.2857142857142856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3.2857142857142856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3.8571428571428572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3.5714285714285716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3.8571428571428572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5.4285714285714288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4.1428571428571432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4.7142857142857144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3.1428571428571428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5.5714285714285712</v>
      </c>
      <c r="R84" s="203" t="str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/>
      </c>
      <c r="S84" s="203" t="str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/>
      </c>
      <c r="T84" s="203" t="str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/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89</v>
      </c>
      <c r="B85" s="203" t="s">
        <v>33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3.2857142857142856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2.4285714285714284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5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3.2857142857142856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3.2857142857142856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3.8571428571428572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3.5714285714285716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3.8571428571428572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5.4285714285714288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4.1428571428571432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4.7142857142857144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3.1428571428571428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5.5714285714285712</v>
      </c>
      <c r="R85" s="203" t="str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/>
      </c>
      <c r="S85" s="203" t="str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/>
      </c>
      <c r="T85" s="203" t="str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/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195</v>
      </c>
      <c r="B86" s="203" t="s">
        <v>34</v>
      </c>
      <c r="C86" s="203" t="str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/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 t="str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/>
      </c>
      <c r="J86" s="203" t="str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/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 t="str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/>
      </c>
      <c r="M86" s="203" t="str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/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 t="str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/>
      </c>
      <c r="P86" s="203" t="str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/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 t="str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/>
      </c>
      <c r="T86" s="203" t="str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/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75</v>
      </c>
      <c r="B87" s="203" t="s">
        <v>34</v>
      </c>
      <c r="C87" s="203" t="str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/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 t="str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/>
      </c>
      <c r="J87" s="203" t="str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/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 t="str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/>
      </c>
      <c r="M87" s="203" t="str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/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 t="str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/>
      </c>
      <c r="P87" s="203" t="str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/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 t="str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/>
      </c>
      <c r="T87" s="203" t="str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/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142</v>
      </c>
      <c r="B88" s="203" t="s">
        <v>34</v>
      </c>
      <c r="C88" s="203" t="str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/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 t="str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/>
      </c>
      <c r="J88" s="203" t="str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/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 t="str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/>
      </c>
      <c r="M88" s="203" t="str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/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 t="str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/>
      </c>
      <c r="P88" s="203" t="str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/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 t="str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/>
      </c>
      <c r="T88" s="203" t="str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/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145</v>
      </c>
      <c r="B89" s="203" t="s">
        <v>34</v>
      </c>
      <c r="C89" s="203" t="str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/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 t="str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/>
      </c>
      <c r="J89" s="203" t="str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/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 t="str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/>
      </c>
      <c r="M89" s="203" t="str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/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 t="str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/>
      </c>
      <c r="P89" s="203" t="str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/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 t="str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/>
      </c>
      <c r="T89" s="203" t="str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/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148</v>
      </c>
      <c r="B90" s="203" t="s">
        <v>34</v>
      </c>
      <c r="C90" s="203" t="str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/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 t="str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/>
      </c>
      <c r="J90" s="203" t="str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/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 t="str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/>
      </c>
      <c r="M90" s="203" t="str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/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 t="str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/>
      </c>
      <c r="P90" s="203" t="str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/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 t="str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/>
      </c>
      <c r="T90" s="203" t="str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/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86</v>
      </c>
      <c r="B91" s="203" t="s">
        <v>34</v>
      </c>
      <c r="C91" s="203" t="str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/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 t="str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/>
      </c>
      <c r="J91" s="203" t="str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/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 t="str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/>
      </c>
      <c r="M91" s="203" t="str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/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 t="str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/>
      </c>
      <c r="P91" s="203" t="str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/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 t="str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/>
      </c>
      <c r="T91" s="203" t="str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/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196</v>
      </c>
      <c r="B92" s="203" t="s">
        <v>34</v>
      </c>
      <c r="C92" s="203" t="str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/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 t="str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/>
      </c>
      <c r="J92" s="203" t="str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/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 t="str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/>
      </c>
      <c r="M92" s="203" t="str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/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 t="str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/>
      </c>
      <c r="P92" s="203" t="str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/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 t="str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/>
      </c>
      <c r="T92" s="203" t="str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/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78</v>
      </c>
      <c r="B93" s="203" t="s">
        <v>34</v>
      </c>
      <c r="C93" s="203" t="str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/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 t="str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/>
      </c>
      <c r="J93" s="203" t="str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/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 t="str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/>
      </c>
      <c r="M93" s="203" t="str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/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 t="str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/>
      </c>
      <c r="P93" s="203" t="str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/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 t="str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/>
      </c>
      <c r="T93" s="203" t="str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/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151</v>
      </c>
      <c r="B94" s="203" t="s">
        <v>34</v>
      </c>
      <c r="C94" s="203" t="str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/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 t="str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/>
      </c>
      <c r="J94" s="203" t="str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/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 t="str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/>
      </c>
      <c r="M94" s="203" t="str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/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 t="str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/>
      </c>
      <c r="P94" s="203" t="str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/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 t="str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/>
      </c>
      <c r="T94" s="203" t="str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/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154</v>
      </c>
      <c r="B95" s="203" t="s">
        <v>34</v>
      </c>
      <c r="C95" s="203" t="str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/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 t="str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/>
      </c>
      <c r="J95" s="203" t="str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/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 t="str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/>
      </c>
      <c r="M95" s="203" t="str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/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 t="str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/>
      </c>
      <c r="P95" s="203" t="str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/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 t="str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/>
      </c>
      <c r="T95" s="203" t="str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/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157</v>
      </c>
      <c r="B96" s="203" t="s">
        <v>34</v>
      </c>
      <c r="C96" s="203" t="str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/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 t="str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/>
      </c>
      <c r="J96" s="203" t="str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/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 t="str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/>
      </c>
      <c r="M96" s="203" t="str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/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 t="str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/>
      </c>
      <c r="P96" s="203" t="str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/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 t="str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/>
      </c>
      <c r="T96" s="203" t="str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/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89</v>
      </c>
      <c r="B97" s="203" t="s">
        <v>34</v>
      </c>
      <c r="C97" s="203" t="str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/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 t="str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/>
      </c>
      <c r="J97" s="203" t="str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/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 t="str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/>
      </c>
      <c r="M97" s="203" t="str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/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 t="str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/>
      </c>
      <c r="P97" s="203" t="str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/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 t="str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/>
      </c>
      <c r="T97" s="203" t="str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/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195</v>
      </c>
      <c r="B98" s="203" t="s">
        <v>35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75</v>
      </c>
      <c r="B99" s="203" t="s">
        <v>35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142</v>
      </c>
      <c r="B100" s="203" t="s">
        <v>35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145</v>
      </c>
      <c r="B101" s="203" t="s">
        <v>35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148</v>
      </c>
      <c r="B102" s="203" t="s">
        <v>35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86</v>
      </c>
      <c r="B103" s="203" t="s">
        <v>35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196</v>
      </c>
      <c r="B104" s="203" t="s">
        <v>35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78</v>
      </c>
      <c r="B105" s="203" t="s">
        <v>35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151</v>
      </c>
      <c r="B106" s="203" t="s">
        <v>35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154</v>
      </c>
      <c r="B107" s="203" t="s">
        <v>35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157</v>
      </c>
      <c r="B108" s="203" t="s">
        <v>35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89</v>
      </c>
      <c r="B109" s="203" t="s">
        <v>35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195</v>
      </c>
      <c r="B110" s="203" t="s">
        <v>36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75</v>
      </c>
      <c r="B111" s="203" t="s">
        <v>36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142</v>
      </c>
      <c r="B112" s="203" t="s">
        <v>36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145</v>
      </c>
      <c r="B113" s="203" t="s">
        <v>36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148</v>
      </c>
      <c r="B114" s="203" t="s">
        <v>36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86</v>
      </c>
      <c r="B115" s="203" t="s">
        <v>36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196</v>
      </c>
      <c r="B116" s="203" t="s">
        <v>36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78</v>
      </c>
      <c r="B117" s="203" t="s">
        <v>36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151</v>
      </c>
      <c r="B118" s="203" t="s">
        <v>36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154</v>
      </c>
      <c r="B119" s="203" t="s">
        <v>36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157</v>
      </c>
      <c r="B120" s="203" t="s">
        <v>36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89</v>
      </c>
      <c r="B121" s="203" t="s">
        <v>36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1" priority="11" stopIfTrue="1" operator="between">
      <formula>1</formula>
      <formula>C$2-1</formula>
    </cfRule>
    <cfRule type="cellIs" dxfId="50" priority="12" stopIfTrue="1" operator="equal">
      <formula>C$2+1</formula>
    </cfRule>
    <cfRule type="cellIs" dxfId="49" priority="13" stopIfTrue="1" operator="between">
      <formula>C$2+1</formula>
      <formula>999</formula>
    </cfRule>
    <cfRule type="cellIs" dxfId="48" priority="14" stopIfTrue="1" operator="equal">
      <formula>""</formula>
    </cfRule>
  </conditionalFormatting>
  <conditionalFormatting sqref="A11 B11:B12 A13:B16 AD11:AG16">
    <cfRule type="expression" dxfId="47" priority="2">
      <formula>$A$1="W"</formula>
    </cfRule>
  </conditionalFormatting>
  <conditionalFormatting sqref="B17 A18:B21 AD17:AG21">
    <cfRule type="expression" dxfId="46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0" width="3.7109375" style="358" customWidth="1"/>
    <col min="21" max="23" width="3.7109375" style="358" hidden="1" customWidth="1"/>
    <col min="24" max="24" width="3.7109375" style="70" hidden="1" customWidth="1"/>
    <col min="25" max="26" width="3.7109375" style="358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 t="s">
        <v>679</v>
      </c>
      <c r="M1" s="52">
        <v>7</v>
      </c>
      <c r="N1" s="52">
        <v>8</v>
      </c>
      <c r="O1" s="52">
        <v>9</v>
      </c>
      <c r="P1" s="52">
        <v>10</v>
      </c>
      <c r="Q1" s="52">
        <v>11</v>
      </c>
      <c r="R1" s="52">
        <v>12</v>
      </c>
      <c r="S1" s="52">
        <v>13</v>
      </c>
      <c r="T1" s="52">
        <v>14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86" t="s">
        <v>24</v>
      </c>
      <c r="AH1" s="487"/>
      <c r="AI1" s="477" t="s">
        <v>521</v>
      </c>
    </row>
    <row r="2" spans="1:35" ht="15" customHeight="1" x14ac:dyDescent="0.25">
      <c r="A2" s="4" t="s">
        <v>38</v>
      </c>
      <c r="E2" s="34" t="s">
        <v>25</v>
      </c>
      <c r="F2" s="369">
        <v>3</v>
      </c>
      <c r="G2" s="370">
        <v>3</v>
      </c>
      <c r="H2" s="370">
        <v>4</v>
      </c>
      <c r="I2" s="370">
        <v>3</v>
      </c>
      <c r="J2" s="370">
        <v>3</v>
      </c>
      <c r="K2" s="370">
        <v>4</v>
      </c>
      <c r="L2" s="370">
        <v>3</v>
      </c>
      <c r="M2" s="370">
        <v>3</v>
      </c>
      <c r="N2" s="370">
        <v>3</v>
      </c>
      <c r="O2" s="370">
        <v>3</v>
      </c>
      <c r="P2" s="370">
        <v>4</v>
      </c>
      <c r="Q2" s="370">
        <v>3</v>
      </c>
      <c r="R2" s="370">
        <v>4</v>
      </c>
      <c r="S2" s="370">
        <v>3</v>
      </c>
      <c r="T2" s="370">
        <v>4</v>
      </c>
      <c r="U2" s="370" t="s">
        <v>56</v>
      </c>
      <c r="V2" s="370" t="s">
        <v>56</v>
      </c>
      <c r="W2" s="371" t="s">
        <v>56</v>
      </c>
      <c r="X2" s="370" t="s">
        <v>56</v>
      </c>
      <c r="Y2" s="370" t="s">
        <v>56</v>
      </c>
      <c r="Z2" s="370" t="s">
        <v>56</v>
      </c>
      <c r="AA2" s="14" t="s">
        <v>56</v>
      </c>
      <c r="AB2" s="14" t="s">
        <v>56</v>
      </c>
      <c r="AC2" s="14" t="s">
        <v>56</v>
      </c>
      <c r="AD2" s="14" t="s">
        <v>56</v>
      </c>
      <c r="AE2" s="14" t="s">
        <v>56</v>
      </c>
      <c r="AF2" s="31" t="s">
        <v>56</v>
      </c>
      <c r="AG2" s="488">
        <v>50</v>
      </c>
      <c r="AH2" s="489"/>
      <c r="AI2" s="478"/>
    </row>
    <row r="3" spans="1:35" ht="15" customHeight="1" x14ac:dyDescent="0.25">
      <c r="A3" s="4" t="s">
        <v>38</v>
      </c>
      <c r="E3" s="13" t="s">
        <v>26</v>
      </c>
      <c r="F3" s="363">
        <v>3.6428571428571428</v>
      </c>
      <c r="G3" s="364">
        <v>2.6428571428571428</v>
      </c>
      <c r="H3" s="364">
        <v>4.6428571428571432</v>
      </c>
      <c r="I3" s="364">
        <v>3.6428571428571428</v>
      </c>
      <c r="J3" s="364">
        <v>3.2142857142857144</v>
      </c>
      <c r="K3" s="364">
        <v>5.2142857142857144</v>
      </c>
      <c r="L3" s="364">
        <v>3.9285714285714284</v>
      </c>
      <c r="M3" s="364">
        <v>3.6428571428571428</v>
      </c>
      <c r="N3" s="364">
        <v>3.3571428571428572</v>
      </c>
      <c r="O3" s="364">
        <v>4.5</v>
      </c>
      <c r="P3" s="364">
        <v>5.0714285714285712</v>
      </c>
      <c r="Q3" s="364">
        <v>3.8571428571428572</v>
      </c>
      <c r="R3" s="364">
        <v>5</v>
      </c>
      <c r="S3" s="364">
        <v>3.3571428571428572</v>
      </c>
      <c r="T3" s="364">
        <v>5.7142857142857144</v>
      </c>
      <c r="U3" s="364" t="s">
        <v>56</v>
      </c>
      <c r="V3" s="364" t="s">
        <v>56</v>
      </c>
      <c r="W3" s="364" t="s">
        <v>56</v>
      </c>
      <c r="X3" s="364" t="s">
        <v>56</v>
      </c>
      <c r="Y3" s="364" t="s">
        <v>56</v>
      </c>
      <c r="Z3" s="364" t="s">
        <v>56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490">
        <v>61.428571428571416</v>
      </c>
      <c r="AH3" s="491"/>
      <c r="AI3" s="478"/>
    </row>
    <row r="4" spans="1:35" ht="15" customHeight="1" x14ac:dyDescent="0.25">
      <c r="A4" s="4" t="s">
        <v>38</v>
      </c>
      <c r="B4" s="480" t="s">
        <v>630</v>
      </c>
      <c r="C4" s="481"/>
      <c r="E4" s="13" t="s">
        <v>50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 t="s">
        <v>56</v>
      </c>
      <c r="V4" s="56" t="s">
        <v>56</v>
      </c>
      <c r="W4" s="56" t="s">
        <v>56</v>
      </c>
      <c r="X4" s="56" t="s">
        <v>56</v>
      </c>
      <c r="Y4" s="56" t="s">
        <v>56</v>
      </c>
      <c r="Z4" s="56" t="s">
        <v>56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90">
        <v>0</v>
      </c>
      <c r="AH4" s="491"/>
      <c r="AI4" s="478"/>
    </row>
    <row r="5" spans="1:35" ht="15" customHeight="1" x14ac:dyDescent="0.25">
      <c r="A5" s="4" t="s">
        <v>38</v>
      </c>
      <c r="B5" s="480"/>
      <c r="C5" s="481"/>
      <c r="E5" s="13" t="s">
        <v>48</v>
      </c>
      <c r="F5" s="365">
        <v>1</v>
      </c>
      <c r="G5" s="56">
        <v>6</v>
      </c>
      <c r="H5" s="56">
        <v>3</v>
      </c>
      <c r="I5" s="56">
        <v>0</v>
      </c>
      <c r="J5" s="56">
        <v>3</v>
      </c>
      <c r="K5" s="56">
        <v>1</v>
      </c>
      <c r="L5" s="56">
        <v>0</v>
      </c>
      <c r="M5" s="56">
        <v>0</v>
      </c>
      <c r="N5" s="56">
        <v>1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 t="s">
        <v>56</v>
      </c>
      <c r="V5" s="56" t="s">
        <v>56</v>
      </c>
      <c r="W5" s="366" t="s">
        <v>56</v>
      </c>
      <c r="X5" s="56" t="s">
        <v>56</v>
      </c>
      <c r="Y5" s="56" t="s">
        <v>56</v>
      </c>
      <c r="Z5" s="56" t="s">
        <v>56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490">
        <v>15</v>
      </c>
      <c r="AH5" s="491"/>
      <c r="AI5" s="478"/>
    </row>
    <row r="6" spans="1:35" ht="15" customHeight="1" x14ac:dyDescent="0.25">
      <c r="A6" s="4" t="s">
        <v>38</v>
      </c>
      <c r="B6" s="482" t="s">
        <v>631</v>
      </c>
      <c r="C6" s="483"/>
      <c r="E6" s="13" t="s">
        <v>29</v>
      </c>
      <c r="F6" s="365">
        <v>7</v>
      </c>
      <c r="G6" s="56">
        <v>1</v>
      </c>
      <c r="H6" s="56">
        <v>3</v>
      </c>
      <c r="I6" s="56">
        <v>7</v>
      </c>
      <c r="J6" s="56">
        <v>4</v>
      </c>
      <c r="K6" s="56">
        <v>4</v>
      </c>
      <c r="L6" s="56">
        <v>5</v>
      </c>
      <c r="M6" s="56">
        <v>4</v>
      </c>
      <c r="N6" s="56">
        <v>6</v>
      </c>
      <c r="O6" s="56">
        <v>4</v>
      </c>
      <c r="P6" s="56">
        <v>4</v>
      </c>
      <c r="Q6" s="56">
        <v>6</v>
      </c>
      <c r="R6" s="56">
        <v>7</v>
      </c>
      <c r="S6" s="56">
        <v>3</v>
      </c>
      <c r="T6" s="56">
        <v>6</v>
      </c>
      <c r="U6" s="56" t="s">
        <v>56</v>
      </c>
      <c r="V6" s="56" t="s">
        <v>56</v>
      </c>
      <c r="W6" s="366" t="s">
        <v>56</v>
      </c>
      <c r="X6" s="56" t="s">
        <v>56</v>
      </c>
      <c r="Y6" s="56" t="s">
        <v>56</v>
      </c>
      <c r="Z6" s="56" t="s">
        <v>56</v>
      </c>
      <c r="AA6" s="7" t="s">
        <v>56</v>
      </c>
      <c r="AB6" s="7" t="s">
        <v>56</v>
      </c>
      <c r="AC6" s="7" t="s">
        <v>56</v>
      </c>
      <c r="AD6" s="7" t="s">
        <v>56</v>
      </c>
      <c r="AE6" s="7" t="s">
        <v>56</v>
      </c>
      <c r="AF6" s="33" t="s">
        <v>56</v>
      </c>
      <c r="AG6" s="490">
        <v>71</v>
      </c>
      <c r="AH6" s="491"/>
      <c r="AI6" s="478"/>
    </row>
    <row r="7" spans="1:35" ht="15" customHeight="1" thickBot="1" x14ac:dyDescent="0.3">
      <c r="A7" s="4" t="s">
        <v>38</v>
      </c>
      <c r="B7" s="484"/>
      <c r="C7" s="485"/>
      <c r="E7" s="30" t="s">
        <v>49</v>
      </c>
      <c r="F7" s="367">
        <v>1</v>
      </c>
      <c r="G7" s="372">
        <v>0</v>
      </c>
      <c r="H7" s="372">
        <v>4</v>
      </c>
      <c r="I7" s="372">
        <v>1</v>
      </c>
      <c r="J7" s="372">
        <v>1</v>
      </c>
      <c r="K7" s="372">
        <v>5</v>
      </c>
      <c r="L7" s="372">
        <v>4</v>
      </c>
      <c r="M7" s="372">
        <v>1</v>
      </c>
      <c r="N7" s="372">
        <v>0</v>
      </c>
      <c r="O7" s="372">
        <v>7</v>
      </c>
      <c r="P7" s="372">
        <v>5</v>
      </c>
      <c r="Q7" s="372">
        <v>3</v>
      </c>
      <c r="R7" s="372">
        <v>3</v>
      </c>
      <c r="S7" s="372">
        <v>1</v>
      </c>
      <c r="T7" s="372">
        <v>8</v>
      </c>
      <c r="U7" s="372" t="s">
        <v>56</v>
      </c>
      <c r="V7" s="372" t="s">
        <v>56</v>
      </c>
      <c r="W7" s="373" t="s">
        <v>56</v>
      </c>
      <c r="X7" s="372" t="s">
        <v>56</v>
      </c>
      <c r="Y7" s="372" t="s">
        <v>56</v>
      </c>
      <c r="Z7" s="372" t="s">
        <v>56</v>
      </c>
      <c r="AA7" s="18" t="s">
        <v>56</v>
      </c>
      <c r="AB7" s="18" t="s">
        <v>56</v>
      </c>
      <c r="AC7" s="18" t="s">
        <v>56</v>
      </c>
      <c r="AD7" s="18" t="s">
        <v>56</v>
      </c>
      <c r="AE7" s="18" t="s">
        <v>56</v>
      </c>
      <c r="AF7" s="19" t="s">
        <v>56</v>
      </c>
      <c r="AG7" s="492">
        <v>44</v>
      </c>
      <c r="AH7" s="493"/>
      <c r="AI7" s="479"/>
    </row>
    <row r="8" spans="1:35" ht="15" customHeight="1" thickBot="1" x14ac:dyDescent="0.3">
      <c r="A8" s="4" t="s">
        <v>38</v>
      </c>
      <c r="B8" s="20" t="s">
        <v>59</v>
      </c>
      <c r="C8" s="21" t="s">
        <v>51</v>
      </c>
      <c r="D8" s="22"/>
      <c r="E8" s="29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68">
        <v>1</v>
      </c>
      <c r="B9" s="471">
        <v>1</v>
      </c>
      <c r="C9" s="474" t="s">
        <v>578</v>
      </c>
      <c r="D9" s="23" t="s">
        <v>578</v>
      </c>
      <c r="E9" s="24" t="s">
        <v>32</v>
      </c>
      <c r="F9" s="223">
        <v>3</v>
      </c>
      <c r="G9" s="222">
        <v>3</v>
      </c>
      <c r="H9" s="222">
        <v>4</v>
      </c>
      <c r="I9" s="236">
        <v>4</v>
      </c>
      <c r="J9" s="236">
        <v>4</v>
      </c>
      <c r="K9" s="222">
        <v>4</v>
      </c>
      <c r="L9" s="222">
        <v>3</v>
      </c>
      <c r="M9" s="222">
        <v>3</v>
      </c>
      <c r="N9" s="222">
        <v>3</v>
      </c>
      <c r="O9" s="238">
        <v>6</v>
      </c>
      <c r="P9" s="222">
        <v>4</v>
      </c>
      <c r="Q9" s="236">
        <v>4</v>
      </c>
      <c r="R9" s="222">
        <v>4</v>
      </c>
      <c r="S9" s="222">
        <v>3</v>
      </c>
      <c r="T9" s="236">
        <v>5</v>
      </c>
      <c r="U9" s="226"/>
      <c r="V9" s="226"/>
      <c r="W9" s="244"/>
      <c r="X9" s="226"/>
      <c r="Y9" s="226"/>
      <c r="Z9" s="226"/>
      <c r="AA9" s="226"/>
      <c r="AB9" s="226"/>
      <c r="AC9" s="226"/>
      <c r="AD9" s="226"/>
      <c r="AE9" s="226"/>
      <c r="AF9" s="227"/>
      <c r="AG9" s="188">
        <v>57</v>
      </c>
      <c r="AH9" s="189">
        <v>57</v>
      </c>
      <c r="AI9" s="189">
        <v>1</v>
      </c>
    </row>
    <row r="10" spans="1:35" ht="15" customHeight="1" thickBot="1" x14ac:dyDescent="0.3">
      <c r="A10" s="469"/>
      <c r="B10" s="472"/>
      <c r="C10" s="475"/>
      <c r="D10" s="25" t="s">
        <v>578</v>
      </c>
      <c r="E10" s="26" t="s">
        <v>33</v>
      </c>
      <c r="F10" s="224">
        <v>3</v>
      </c>
      <c r="G10" s="235">
        <v>2</v>
      </c>
      <c r="H10" s="235">
        <v>3</v>
      </c>
      <c r="I10" s="225">
        <v>3</v>
      </c>
      <c r="J10" s="225">
        <v>3</v>
      </c>
      <c r="K10" s="225">
        <v>4</v>
      </c>
      <c r="L10" s="237">
        <v>4</v>
      </c>
      <c r="M10" s="225">
        <v>3</v>
      </c>
      <c r="N10" s="225">
        <v>3</v>
      </c>
      <c r="O10" s="225">
        <v>3</v>
      </c>
      <c r="P10" s="225">
        <v>4</v>
      </c>
      <c r="Q10" s="239">
        <v>5</v>
      </c>
      <c r="R10" s="237">
        <v>5</v>
      </c>
      <c r="S10" s="225">
        <v>3</v>
      </c>
      <c r="T10" s="237">
        <v>5</v>
      </c>
      <c r="U10" s="228"/>
      <c r="V10" s="228"/>
      <c r="W10" s="242"/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53</v>
      </c>
      <c r="AH10" s="191">
        <v>110</v>
      </c>
      <c r="AI10" s="191">
        <v>1</v>
      </c>
    </row>
    <row r="11" spans="1:35" ht="15" hidden="1" customHeight="1" x14ac:dyDescent="0.25">
      <c r="A11" s="469"/>
      <c r="B11" s="472"/>
      <c r="C11" s="475"/>
      <c r="D11" s="25" t="s">
        <v>578</v>
      </c>
      <c r="E11" s="26" t="s">
        <v>34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2"/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0</v>
      </c>
      <c r="AH11" s="191">
        <v>110</v>
      </c>
      <c r="AI11" s="191">
        <v>1</v>
      </c>
    </row>
    <row r="12" spans="1:35" ht="15.75" hidden="1" customHeight="1" x14ac:dyDescent="0.25">
      <c r="A12" s="469"/>
      <c r="B12" s="472"/>
      <c r="C12" s="475"/>
      <c r="D12" s="25" t="s">
        <v>578</v>
      </c>
      <c r="E12" s="26" t="s">
        <v>35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0</v>
      </c>
      <c r="AH12" s="191">
        <v>110</v>
      </c>
      <c r="AI12" s="191">
        <v>1</v>
      </c>
    </row>
    <row r="13" spans="1:35" ht="15.75" hidden="1" customHeight="1" thickBot="1" x14ac:dyDescent="0.3">
      <c r="A13" s="470"/>
      <c r="B13" s="473"/>
      <c r="C13" s="476"/>
      <c r="D13" s="27" t="s">
        <v>578</v>
      </c>
      <c r="E13" s="2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110</v>
      </c>
      <c r="AI13" s="193">
        <v>1</v>
      </c>
    </row>
    <row r="14" spans="1:35" ht="15" customHeight="1" x14ac:dyDescent="0.25">
      <c r="A14" s="468">
        <v>2</v>
      </c>
      <c r="B14" s="471">
        <v>2</v>
      </c>
      <c r="C14" s="474" t="s">
        <v>356</v>
      </c>
      <c r="D14" s="23" t="s">
        <v>356</v>
      </c>
      <c r="E14" s="24" t="s">
        <v>32</v>
      </c>
      <c r="F14" s="223">
        <v>3</v>
      </c>
      <c r="G14" s="222">
        <v>3</v>
      </c>
      <c r="H14" s="241">
        <v>3</v>
      </c>
      <c r="I14" s="236">
        <v>4</v>
      </c>
      <c r="J14" s="241">
        <v>2</v>
      </c>
      <c r="K14" s="238">
        <v>6</v>
      </c>
      <c r="L14" s="236">
        <v>4</v>
      </c>
      <c r="M14" s="236">
        <v>4</v>
      </c>
      <c r="N14" s="222">
        <v>3</v>
      </c>
      <c r="O14" s="238">
        <v>5</v>
      </c>
      <c r="P14" s="236">
        <v>5</v>
      </c>
      <c r="Q14" s="222">
        <v>3</v>
      </c>
      <c r="R14" s="236">
        <v>5</v>
      </c>
      <c r="S14" s="236">
        <v>4</v>
      </c>
      <c r="T14" s="238">
        <v>6</v>
      </c>
      <c r="U14" s="226"/>
      <c r="V14" s="226"/>
      <c r="W14" s="244"/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60</v>
      </c>
      <c r="AH14" s="189">
        <v>60</v>
      </c>
      <c r="AI14" s="189">
        <v>2</v>
      </c>
    </row>
    <row r="15" spans="1:35" ht="15" customHeight="1" thickBot="1" x14ac:dyDescent="0.3">
      <c r="A15" s="469"/>
      <c r="B15" s="472"/>
      <c r="C15" s="475"/>
      <c r="D15" s="25" t="s">
        <v>356</v>
      </c>
      <c r="E15" s="26" t="s">
        <v>33</v>
      </c>
      <c r="F15" s="224">
        <v>3</v>
      </c>
      <c r="G15" s="235">
        <v>2</v>
      </c>
      <c r="H15" s="225">
        <v>4</v>
      </c>
      <c r="I15" s="225">
        <v>3</v>
      </c>
      <c r="J15" s="235">
        <v>2</v>
      </c>
      <c r="K15" s="225">
        <v>4</v>
      </c>
      <c r="L15" s="225">
        <v>3</v>
      </c>
      <c r="M15" s="225">
        <v>3</v>
      </c>
      <c r="N15" s="225">
        <v>3</v>
      </c>
      <c r="O15" s="237">
        <v>4</v>
      </c>
      <c r="P15" s="239">
        <v>7</v>
      </c>
      <c r="Q15" s="239">
        <v>5</v>
      </c>
      <c r="R15" s="237">
        <v>5</v>
      </c>
      <c r="S15" s="225">
        <v>3</v>
      </c>
      <c r="T15" s="237">
        <v>5</v>
      </c>
      <c r="U15" s="228"/>
      <c r="V15" s="228"/>
      <c r="W15" s="242"/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56</v>
      </c>
      <c r="AH15" s="191">
        <v>116</v>
      </c>
      <c r="AI15" s="191">
        <v>2</v>
      </c>
    </row>
    <row r="16" spans="1:35" ht="15" hidden="1" customHeight="1" x14ac:dyDescent="0.25">
      <c r="A16" s="469"/>
      <c r="B16" s="472"/>
      <c r="C16" s="475"/>
      <c r="D16" s="25" t="s">
        <v>356</v>
      </c>
      <c r="E16" s="26" t="s">
        <v>34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2"/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0</v>
      </c>
      <c r="AH16" s="191">
        <v>116</v>
      </c>
      <c r="AI16" s="191">
        <v>2</v>
      </c>
    </row>
    <row r="17" spans="1:38" ht="15.75" hidden="1" customHeight="1" x14ac:dyDescent="0.25">
      <c r="A17" s="469"/>
      <c r="B17" s="472"/>
      <c r="C17" s="475"/>
      <c r="D17" s="25" t="s">
        <v>356</v>
      </c>
      <c r="E17" s="26" t="s">
        <v>35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0</v>
      </c>
      <c r="AH17" s="191">
        <v>116</v>
      </c>
      <c r="AI17" s="191">
        <v>2</v>
      </c>
    </row>
    <row r="18" spans="1:38" ht="15.75" hidden="1" customHeight="1" thickBot="1" x14ac:dyDescent="0.3">
      <c r="A18" s="470"/>
      <c r="B18" s="473"/>
      <c r="C18" s="476"/>
      <c r="D18" s="27" t="s">
        <v>356</v>
      </c>
      <c r="E18" s="2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116</v>
      </c>
      <c r="AI18" s="193">
        <v>2</v>
      </c>
    </row>
    <row r="19" spans="1:38" ht="15" customHeight="1" x14ac:dyDescent="0.25">
      <c r="A19" s="468">
        <v>3</v>
      </c>
      <c r="B19" s="471">
        <v>2</v>
      </c>
      <c r="C19" s="474" t="s">
        <v>216</v>
      </c>
      <c r="D19" s="23" t="s">
        <v>216</v>
      </c>
      <c r="E19" s="24" t="s">
        <v>32</v>
      </c>
      <c r="F19" s="359">
        <v>4</v>
      </c>
      <c r="G19" s="241">
        <v>2</v>
      </c>
      <c r="H19" s="238">
        <v>6</v>
      </c>
      <c r="I19" s="222">
        <v>3</v>
      </c>
      <c r="J19" s="236">
        <v>4</v>
      </c>
      <c r="K19" s="236">
        <v>5</v>
      </c>
      <c r="L19" s="238">
        <v>5</v>
      </c>
      <c r="M19" s="222">
        <v>3</v>
      </c>
      <c r="N19" s="241">
        <v>2</v>
      </c>
      <c r="O19" s="238">
        <v>6</v>
      </c>
      <c r="P19" s="238">
        <v>6</v>
      </c>
      <c r="Q19" s="222">
        <v>3</v>
      </c>
      <c r="R19" s="222">
        <v>4</v>
      </c>
      <c r="S19" s="222">
        <v>3</v>
      </c>
      <c r="T19" s="238">
        <v>6</v>
      </c>
      <c r="U19" s="226"/>
      <c r="V19" s="226"/>
      <c r="W19" s="244"/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62</v>
      </c>
      <c r="AH19" s="189">
        <v>62</v>
      </c>
      <c r="AI19" s="189">
        <v>4</v>
      </c>
      <c r="AL19" s="202"/>
    </row>
    <row r="20" spans="1:38" ht="15" customHeight="1" thickBot="1" x14ac:dyDescent="0.3">
      <c r="A20" s="469"/>
      <c r="B20" s="472"/>
      <c r="C20" s="475"/>
      <c r="D20" s="25" t="s">
        <v>216</v>
      </c>
      <c r="E20" s="26" t="s">
        <v>33</v>
      </c>
      <c r="F20" s="240">
        <v>2</v>
      </c>
      <c r="G20" s="225">
        <v>3</v>
      </c>
      <c r="H20" s="237">
        <v>5</v>
      </c>
      <c r="I20" s="225">
        <v>3</v>
      </c>
      <c r="J20" s="225">
        <v>3</v>
      </c>
      <c r="K20" s="235">
        <v>3</v>
      </c>
      <c r="L20" s="237">
        <v>4</v>
      </c>
      <c r="M20" s="225">
        <v>3</v>
      </c>
      <c r="N20" s="237">
        <v>4</v>
      </c>
      <c r="O20" s="225">
        <v>3</v>
      </c>
      <c r="P20" s="225">
        <v>4</v>
      </c>
      <c r="Q20" s="237">
        <v>4</v>
      </c>
      <c r="R20" s="237">
        <v>5</v>
      </c>
      <c r="S20" s="225">
        <v>3</v>
      </c>
      <c r="T20" s="237">
        <v>5</v>
      </c>
      <c r="U20" s="228"/>
      <c r="V20" s="228"/>
      <c r="W20" s="242"/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54</v>
      </c>
      <c r="AH20" s="191">
        <v>116</v>
      </c>
      <c r="AI20" s="191">
        <v>2</v>
      </c>
    </row>
    <row r="21" spans="1:38" ht="15" hidden="1" customHeight="1" x14ac:dyDescent="0.25">
      <c r="A21" s="469"/>
      <c r="B21" s="472"/>
      <c r="C21" s="475"/>
      <c r="D21" s="25" t="s">
        <v>216</v>
      </c>
      <c r="E21" s="26" t="s">
        <v>34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2"/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0</v>
      </c>
      <c r="AH21" s="191">
        <v>116</v>
      </c>
      <c r="AI21" s="191">
        <v>2</v>
      </c>
    </row>
    <row r="22" spans="1:38" ht="15.75" hidden="1" customHeight="1" x14ac:dyDescent="0.25">
      <c r="A22" s="469"/>
      <c r="B22" s="472"/>
      <c r="C22" s="475"/>
      <c r="D22" s="25" t="s">
        <v>216</v>
      </c>
      <c r="E22" s="26" t="s">
        <v>35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116</v>
      </c>
      <c r="AI22" s="191">
        <v>2</v>
      </c>
    </row>
    <row r="23" spans="1:38" ht="15.75" hidden="1" customHeight="1" thickBot="1" x14ac:dyDescent="0.3">
      <c r="A23" s="470"/>
      <c r="B23" s="473"/>
      <c r="C23" s="476"/>
      <c r="D23" s="27" t="s">
        <v>216</v>
      </c>
      <c r="E23" s="2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116</v>
      </c>
      <c r="AI23" s="193">
        <v>2</v>
      </c>
    </row>
    <row r="24" spans="1:38" ht="15" customHeight="1" x14ac:dyDescent="0.25">
      <c r="A24" s="468">
        <v>4</v>
      </c>
      <c r="B24" s="471">
        <v>4</v>
      </c>
      <c r="C24" s="474" t="s">
        <v>219</v>
      </c>
      <c r="D24" s="23" t="s">
        <v>219</v>
      </c>
      <c r="E24" s="24" t="s">
        <v>32</v>
      </c>
      <c r="F24" s="359">
        <v>4</v>
      </c>
      <c r="G24" s="241">
        <v>2</v>
      </c>
      <c r="H24" s="236">
        <v>5</v>
      </c>
      <c r="I24" s="236">
        <v>4</v>
      </c>
      <c r="J24" s="236">
        <v>4</v>
      </c>
      <c r="K24" s="236">
        <v>5</v>
      </c>
      <c r="L24" s="222">
        <v>3</v>
      </c>
      <c r="M24" s="236">
        <v>4</v>
      </c>
      <c r="N24" s="222">
        <v>3</v>
      </c>
      <c r="O24" s="236">
        <v>4</v>
      </c>
      <c r="P24" s="236">
        <v>5</v>
      </c>
      <c r="Q24" s="222">
        <v>3</v>
      </c>
      <c r="R24" s="236">
        <v>5</v>
      </c>
      <c r="S24" s="222">
        <v>3</v>
      </c>
      <c r="T24" s="238">
        <v>6</v>
      </c>
      <c r="U24" s="226"/>
      <c r="V24" s="226"/>
      <c r="W24" s="244"/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60</v>
      </c>
      <c r="AH24" s="189">
        <v>60</v>
      </c>
      <c r="AI24" s="189">
        <v>2</v>
      </c>
    </row>
    <row r="25" spans="1:38" ht="15" customHeight="1" thickBot="1" x14ac:dyDescent="0.3">
      <c r="A25" s="469"/>
      <c r="B25" s="472"/>
      <c r="C25" s="475"/>
      <c r="D25" s="25" t="s">
        <v>219</v>
      </c>
      <c r="E25" s="26" t="s">
        <v>33</v>
      </c>
      <c r="F25" s="224">
        <v>3</v>
      </c>
      <c r="G25" s="235">
        <v>2</v>
      </c>
      <c r="H25" s="239">
        <v>6</v>
      </c>
      <c r="I25" s="225">
        <v>3</v>
      </c>
      <c r="J25" s="225">
        <v>3</v>
      </c>
      <c r="K25" s="237">
        <v>5</v>
      </c>
      <c r="L25" s="225">
        <v>3</v>
      </c>
      <c r="M25" s="225">
        <v>3</v>
      </c>
      <c r="N25" s="237">
        <v>4</v>
      </c>
      <c r="O25" s="225">
        <v>3</v>
      </c>
      <c r="P25" s="239">
        <v>6</v>
      </c>
      <c r="Q25" s="237">
        <v>4</v>
      </c>
      <c r="R25" s="225">
        <v>4</v>
      </c>
      <c r="S25" s="225">
        <v>3</v>
      </c>
      <c r="T25" s="239">
        <v>6</v>
      </c>
      <c r="U25" s="228"/>
      <c r="V25" s="228"/>
      <c r="W25" s="242"/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58</v>
      </c>
      <c r="AH25" s="191">
        <v>118</v>
      </c>
      <c r="AI25" s="191">
        <v>4</v>
      </c>
    </row>
    <row r="26" spans="1:38" ht="15" hidden="1" customHeight="1" x14ac:dyDescent="0.25">
      <c r="A26" s="469"/>
      <c r="B26" s="472"/>
      <c r="C26" s="475"/>
      <c r="D26" s="25" t="s">
        <v>219</v>
      </c>
      <c r="E26" s="26" t="s">
        <v>34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2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118</v>
      </c>
      <c r="AI26" s="191">
        <v>4</v>
      </c>
    </row>
    <row r="27" spans="1:38" ht="15.75" hidden="1" customHeight="1" x14ac:dyDescent="0.25">
      <c r="A27" s="469"/>
      <c r="B27" s="472"/>
      <c r="C27" s="475"/>
      <c r="D27" s="25" t="s">
        <v>219</v>
      </c>
      <c r="E27" s="26" t="s">
        <v>35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118</v>
      </c>
      <c r="AI27" s="191">
        <v>4</v>
      </c>
    </row>
    <row r="28" spans="1:38" ht="15.75" hidden="1" customHeight="1" thickBot="1" x14ac:dyDescent="0.3">
      <c r="A28" s="470"/>
      <c r="B28" s="473"/>
      <c r="C28" s="476"/>
      <c r="D28" s="27" t="s">
        <v>219</v>
      </c>
      <c r="E28" s="2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118</v>
      </c>
      <c r="AI28" s="193">
        <v>4</v>
      </c>
    </row>
    <row r="29" spans="1:38" ht="15" customHeight="1" x14ac:dyDescent="0.25">
      <c r="A29" s="468">
        <v>5</v>
      </c>
      <c r="B29" s="471">
        <v>5</v>
      </c>
      <c r="C29" s="474" t="s">
        <v>693</v>
      </c>
      <c r="D29" s="23" t="s">
        <v>693</v>
      </c>
      <c r="E29" s="24" t="s">
        <v>32</v>
      </c>
      <c r="F29" s="359">
        <v>4</v>
      </c>
      <c r="G29" s="236">
        <v>4</v>
      </c>
      <c r="H29" s="241">
        <v>3</v>
      </c>
      <c r="I29" s="236">
        <v>4</v>
      </c>
      <c r="J29" s="222">
        <v>3</v>
      </c>
      <c r="K29" s="236">
        <v>5</v>
      </c>
      <c r="L29" s="236">
        <v>4</v>
      </c>
      <c r="M29" s="236">
        <v>4</v>
      </c>
      <c r="N29" s="236">
        <v>4</v>
      </c>
      <c r="O29" s="236">
        <v>4</v>
      </c>
      <c r="P29" s="222">
        <v>4</v>
      </c>
      <c r="Q29" s="222">
        <v>3</v>
      </c>
      <c r="R29" s="238">
        <v>7</v>
      </c>
      <c r="S29" s="236">
        <v>4</v>
      </c>
      <c r="T29" s="238">
        <v>6</v>
      </c>
      <c r="U29" s="226"/>
      <c r="V29" s="226"/>
      <c r="W29" s="244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63</v>
      </c>
      <c r="AH29" s="189">
        <v>63</v>
      </c>
      <c r="AI29" s="189">
        <v>5</v>
      </c>
    </row>
    <row r="30" spans="1:38" ht="15" customHeight="1" thickBot="1" x14ac:dyDescent="0.3">
      <c r="A30" s="469"/>
      <c r="B30" s="472"/>
      <c r="C30" s="475"/>
      <c r="D30" s="25" t="s">
        <v>693</v>
      </c>
      <c r="E30" s="26" t="s">
        <v>33</v>
      </c>
      <c r="F30" s="360">
        <v>4</v>
      </c>
      <c r="G30" s="235">
        <v>2</v>
      </c>
      <c r="H30" s="239">
        <v>7</v>
      </c>
      <c r="I30" s="237">
        <v>4</v>
      </c>
      <c r="J30" s="239">
        <v>5</v>
      </c>
      <c r="K30" s="225">
        <v>4</v>
      </c>
      <c r="L30" s="239">
        <v>5</v>
      </c>
      <c r="M30" s="225">
        <v>3</v>
      </c>
      <c r="N30" s="237">
        <v>4</v>
      </c>
      <c r="O30" s="237">
        <v>4</v>
      </c>
      <c r="P30" s="239">
        <v>6</v>
      </c>
      <c r="Q30" s="225">
        <v>3</v>
      </c>
      <c r="R30" s="225">
        <v>4</v>
      </c>
      <c r="S30" s="225">
        <v>3</v>
      </c>
      <c r="T30" s="239">
        <v>6</v>
      </c>
      <c r="U30" s="228"/>
      <c r="V30" s="228"/>
      <c r="W30" s="242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64</v>
      </c>
      <c r="AH30" s="191">
        <v>127</v>
      </c>
      <c r="AI30" s="191">
        <v>5</v>
      </c>
    </row>
    <row r="31" spans="1:38" ht="15" hidden="1" customHeight="1" x14ac:dyDescent="0.25">
      <c r="A31" s="469"/>
      <c r="B31" s="472"/>
      <c r="C31" s="475"/>
      <c r="D31" s="25" t="s">
        <v>693</v>
      </c>
      <c r="E31" s="26" t="s">
        <v>34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127</v>
      </c>
      <c r="AI31" s="191">
        <v>5</v>
      </c>
    </row>
    <row r="32" spans="1:38" ht="15.75" hidden="1" customHeight="1" x14ac:dyDescent="0.25">
      <c r="A32" s="469"/>
      <c r="B32" s="472"/>
      <c r="C32" s="475"/>
      <c r="D32" s="25" t="s">
        <v>693</v>
      </c>
      <c r="E32" s="26" t="s">
        <v>35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127</v>
      </c>
      <c r="AI32" s="191">
        <v>5</v>
      </c>
    </row>
    <row r="33" spans="1:35" ht="15.75" hidden="1" customHeight="1" thickBot="1" x14ac:dyDescent="0.3">
      <c r="A33" s="470"/>
      <c r="B33" s="473"/>
      <c r="C33" s="476"/>
      <c r="D33" s="27" t="s">
        <v>693</v>
      </c>
      <c r="E33" s="2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127</v>
      </c>
      <c r="AI33" s="193">
        <v>5</v>
      </c>
    </row>
    <row r="34" spans="1:35" ht="15" customHeight="1" x14ac:dyDescent="0.25">
      <c r="A34" s="468">
        <v>6</v>
      </c>
      <c r="B34" s="471">
        <v>5</v>
      </c>
      <c r="C34" s="474" t="s">
        <v>688</v>
      </c>
      <c r="D34" s="23" t="s">
        <v>688</v>
      </c>
      <c r="E34" s="24" t="s">
        <v>32</v>
      </c>
      <c r="F34" s="359">
        <v>4</v>
      </c>
      <c r="G34" s="222">
        <v>3</v>
      </c>
      <c r="H34" s="236">
        <v>5</v>
      </c>
      <c r="I34" s="236">
        <v>4</v>
      </c>
      <c r="J34" s="241">
        <v>2</v>
      </c>
      <c r="K34" s="238">
        <v>6</v>
      </c>
      <c r="L34" s="236">
        <v>4</v>
      </c>
      <c r="M34" s="236">
        <v>4</v>
      </c>
      <c r="N34" s="222">
        <v>3</v>
      </c>
      <c r="O34" s="238">
        <v>6</v>
      </c>
      <c r="P34" s="222">
        <v>4</v>
      </c>
      <c r="Q34" s="238">
        <v>5</v>
      </c>
      <c r="R34" s="238">
        <v>6</v>
      </c>
      <c r="S34" s="222">
        <v>3</v>
      </c>
      <c r="T34" s="236">
        <v>5</v>
      </c>
      <c r="U34" s="226"/>
      <c r="V34" s="226"/>
      <c r="W34" s="244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64</v>
      </c>
      <c r="AH34" s="189">
        <v>64</v>
      </c>
      <c r="AI34" s="189">
        <v>6</v>
      </c>
    </row>
    <row r="35" spans="1:35" ht="15" customHeight="1" thickBot="1" x14ac:dyDescent="0.3">
      <c r="A35" s="469"/>
      <c r="B35" s="472"/>
      <c r="C35" s="475"/>
      <c r="D35" s="25" t="s">
        <v>688</v>
      </c>
      <c r="E35" s="26" t="s">
        <v>33</v>
      </c>
      <c r="F35" s="360">
        <v>4</v>
      </c>
      <c r="G35" s="225">
        <v>3</v>
      </c>
      <c r="H35" s="239">
        <v>6</v>
      </c>
      <c r="I35" s="225">
        <v>3</v>
      </c>
      <c r="J35" s="237">
        <v>4</v>
      </c>
      <c r="K35" s="239">
        <v>6</v>
      </c>
      <c r="L35" s="225">
        <v>3</v>
      </c>
      <c r="M35" s="225">
        <v>3</v>
      </c>
      <c r="N35" s="225">
        <v>3</v>
      </c>
      <c r="O35" s="239">
        <v>5</v>
      </c>
      <c r="P35" s="239">
        <v>6</v>
      </c>
      <c r="Q35" s="237">
        <v>4</v>
      </c>
      <c r="R35" s="237">
        <v>5</v>
      </c>
      <c r="S35" s="225">
        <v>3</v>
      </c>
      <c r="T35" s="237">
        <v>5</v>
      </c>
      <c r="U35" s="228"/>
      <c r="V35" s="228"/>
      <c r="W35" s="242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63</v>
      </c>
      <c r="AH35" s="191">
        <v>127</v>
      </c>
      <c r="AI35" s="191">
        <v>5</v>
      </c>
    </row>
    <row r="36" spans="1:35" ht="15" hidden="1" customHeight="1" x14ac:dyDescent="0.25">
      <c r="A36" s="469"/>
      <c r="B36" s="472"/>
      <c r="C36" s="475"/>
      <c r="D36" s="25" t="s">
        <v>688</v>
      </c>
      <c r="E36" s="26" t="s">
        <v>34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127</v>
      </c>
      <c r="AI36" s="191">
        <v>5</v>
      </c>
    </row>
    <row r="37" spans="1:35" ht="15.75" hidden="1" customHeight="1" x14ac:dyDescent="0.25">
      <c r="A37" s="469"/>
      <c r="B37" s="472"/>
      <c r="C37" s="475"/>
      <c r="D37" s="25" t="s">
        <v>688</v>
      </c>
      <c r="E37" s="26" t="s">
        <v>35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127</v>
      </c>
      <c r="AI37" s="191">
        <v>5</v>
      </c>
    </row>
    <row r="38" spans="1:35" ht="15.75" hidden="1" customHeight="1" thickBot="1" x14ac:dyDescent="0.3">
      <c r="A38" s="470"/>
      <c r="B38" s="473"/>
      <c r="C38" s="476"/>
      <c r="D38" s="27" t="s">
        <v>688</v>
      </c>
      <c r="E38" s="2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127</v>
      </c>
      <c r="AI38" s="193">
        <v>5</v>
      </c>
    </row>
    <row r="39" spans="1:35" ht="15" customHeight="1" x14ac:dyDescent="0.25">
      <c r="A39" s="468">
        <v>7</v>
      </c>
      <c r="B39" s="471">
        <v>7</v>
      </c>
      <c r="C39" s="474" t="s">
        <v>689</v>
      </c>
      <c r="D39" s="23" t="s">
        <v>689</v>
      </c>
      <c r="E39" s="24" t="s">
        <v>32</v>
      </c>
      <c r="F39" s="362">
        <v>6</v>
      </c>
      <c r="G39" s="222">
        <v>3</v>
      </c>
      <c r="H39" s="222">
        <v>4</v>
      </c>
      <c r="I39" s="238">
        <v>5</v>
      </c>
      <c r="J39" s="222">
        <v>3</v>
      </c>
      <c r="K39" s="238">
        <v>7</v>
      </c>
      <c r="L39" s="238">
        <v>5</v>
      </c>
      <c r="M39" s="238">
        <v>8</v>
      </c>
      <c r="N39" s="236">
        <v>4</v>
      </c>
      <c r="O39" s="238">
        <v>5</v>
      </c>
      <c r="P39" s="236">
        <v>5</v>
      </c>
      <c r="Q39" s="236">
        <v>4</v>
      </c>
      <c r="R39" s="238">
        <v>6</v>
      </c>
      <c r="S39" s="238">
        <v>5</v>
      </c>
      <c r="T39" s="238">
        <v>7</v>
      </c>
      <c r="U39" s="226"/>
      <c r="V39" s="226"/>
      <c r="W39" s="244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77</v>
      </c>
      <c r="AH39" s="189">
        <v>77</v>
      </c>
      <c r="AI39" s="189">
        <v>7</v>
      </c>
    </row>
    <row r="40" spans="1:35" ht="15" customHeight="1" thickBot="1" x14ac:dyDescent="0.3">
      <c r="A40" s="469"/>
      <c r="B40" s="472"/>
      <c r="C40" s="475"/>
      <c r="D40" s="25" t="s">
        <v>689</v>
      </c>
      <c r="E40" s="26" t="s">
        <v>33</v>
      </c>
      <c r="F40" s="360">
        <v>4</v>
      </c>
      <c r="G40" s="225">
        <v>3</v>
      </c>
      <c r="H40" s="225">
        <v>4</v>
      </c>
      <c r="I40" s="237">
        <v>4</v>
      </c>
      <c r="J40" s="225">
        <v>3</v>
      </c>
      <c r="K40" s="239">
        <v>9</v>
      </c>
      <c r="L40" s="239">
        <v>5</v>
      </c>
      <c r="M40" s="225">
        <v>3</v>
      </c>
      <c r="N40" s="237">
        <v>4</v>
      </c>
      <c r="O40" s="239">
        <v>5</v>
      </c>
      <c r="P40" s="237">
        <v>5</v>
      </c>
      <c r="Q40" s="237">
        <v>4</v>
      </c>
      <c r="R40" s="237">
        <v>5</v>
      </c>
      <c r="S40" s="237">
        <v>4</v>
      </c>
      <c r="T40" s="239">
        <v>7</v>
      </c>
      <c r="U40" s="228"/>
      <c r="V40" s="228"/>
      <c r="W40" s="242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69</v>
      </c>
      <c r="AH40" s="191">
        <v>146</v>
      </c>
      <c r="AI40" s="191">
        <v>7</v>
      </c>
    </row>
    <row r="41" spans="1:35" ht="15" hidden="1" customHeight="1" x14ac:dyDescent="0.25">
      <c r="A41" s="469"/>
      <c r="B41" s="472"/>
      <c r="C41" s="475"/>
      <c r="D41" s="25" t="s">
        <v>689</v>
      </c>
      <c r="E41" s="26" t="s">
        <v>34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146</v>
      </c>
      <c r="AI41" s="191">
        <v>7</v>
      </c>
    </row>
    <row r="42" spans="1:35" ht="15.75" hidden="1" customHeight="1" x14ac:dyDescent="0.25">
      <c r="A42" s="469"/>
      <c r="B42" s="472"/>
      <c r="C42" s="475"/>
      <c r="D42" s="25" t="s">
        <v>689</v>
      </c>
      <c r="E42" s="26" t="s">
        <v>35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146</v>
      </c>
      <c r="AI42" s="191">
        <v>7</v>
      </c>
    </row>
    <row r="43" spans="1:35" ht="15.75" hidden="1" customHeight="1" thickBot="1" x14ac:dyDescent="0.3">
      <c r="A43" s="470"/>
      <c r="B43" s="473"/>
      <c r="C43" s="476"/>
      <c r="D43" s="27" t="s">
        <v>689</v>
      </c>
      <c r="E43" s="2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146</v>
      </c>
      <c r="AI43" s="193">
        <v>7</v>
      </c>
    </row>
    <row r="44" spans="1:35" ht="15" hidden="1" customHeight="1" x14ac:dyDescent="0.25">
      <c r="A44" s="468">
        <v>8</v>
      </c>
      <c r="B44" s="471" t="e">
        <v>#N/A</v>
      </c>
      <c r="C44" s="474" t="e">
        <v>#N/A</v>
      </c>
      <c r="D44" s="23" t="e">
        <v>#N/A</v>
      </c>
      <c r="E44" s="24" t="s">
        <v>32</v>
      </c>
      <c r="F44" s="24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thickBot="1" x14ac:dyDescent="0.3">
      <c r="A45" s="469"/>
      <c r="B45" s="472"/>
      <c r="C45" s="475"/>
      <c r="D45" s="25" t="e">
        <v>#N/A</v>
      </c>
      <c r="E45" s="26" t="s">
        <v>33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69"/>
      <c r="B46" s="472"/>
      <c r="C46" s="475"/>
      <c r="D46" s="25" t="e">
        <v>#N/A</v>
      </c>
      <c r="E46" s="26" t="s">
        <v>34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x14ac:dyDescent="0.25">
      <c r="A47" s="469"/>
      <c r="B47" s="472"/>
      <c r="C47" s="475"/>
      <c r="D47" s="25" t="e">
        <v>#N/A</v>
      </c>
      <c r="E47" s="26" t="s">
        <v>35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70"/>
      <c r="B48" s="473"/>
      <c r="C48" s="476"/>
      <c r="D48" s="27" t="e">
        <v>#N/A</v>
      </c>
      <c r="E48" s="2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68">
        <v>9</v>
      </c>
      <c r="B49" s="471" t="e">
        <v>#N/A</v>
      </c>
      <c r="C49" s="474" t="e">
        <v>#N/A</v>
      </c>
      <c r="D49" s="23" t="e">
        <v>#N/A</v>
      </c>
      <c r="E49" s="24" t="s">
        <v>32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thickBot="1" x14ac:dyDescent="0.3">
      <c r="A50" s="469"/>
      <c r="B50" s="472"/>
      <c r="C50" s="475"/>
      <c r="D50" s="25" t="e">
        <v>#N/A</v>
      </c>
      <c r="E50" s="26" t="s">
        <v>33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69"/>
      <c r="B51" s="472"/>
      <c r="C51" s="475"/>
      <c r="D51" s="25" t="e">
        <v>#N/A</v>
      </c>
      <c r="E51" s="26" t="s">
        <v>34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x14ac:dyDescent="0.25">
      <c r="A52" s="469"/>
      <c r="B52" s="472"/>
      <c r="C52" s="475"/>
      <c r="D52" s="25" t="e">
        <v>#N/A</v>
      </c>
      <c r="E52" s="26" t="s">
        <v>35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70"/>
      <c r="B53" s="473"/>
      <c r="C53" s="476"/>
      <c r="D53" s="27" t="e">
        <v>#N/A</v>
      </c>
      <c r="E53" s="2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68">
        <v>10</v>
      </c>
      <c r="B54" s="471" t="e">
        <v>#N/A</v>
      </c>
      <c r="C54" s="474" t="e">
        <v>#N/A</v>
      </c>
      <c r="D54" s="23" t="e">
        <v>#N/A</v>
      </c>
      <c r="E54" s="24" t="s">
        <v>32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thickBot="1" x14ac:dyDescent="0.3">
      <c r="A55" s="469"/>
      <c r="B55" s="472"/>
      <c r="C55" s="475"/>
      <c r="D55" s="25" t="e">
        <v>#N/A</v>
      </c>
      <c r="E55" s="26" t="s">
        <v>33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69"/>
      <c r="B56" s="472"/>
      <c r="C56" s="475"/>
      <c r="D56" s="25" t="e">
        <v>#N/A</v>
      </c>
      <c r="E56" s="26" t="s">
        <v>34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x14ac:dyDescent="0.25">
      <c r="A57" s="469"/>
      <c r="B57" s="472"/>
      <c r="C57" s="475"/>
      <c r="D57" s="25" t="e">
        <v>#N/A</v>
      </c>
      <c r="E57" s="26" t="s">
        <v>35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70"/>
      <c r="B58" s="473"/>
      <c r="C58" s="476"/>
      <c r="D58" s="27" t="e">
        <v>#N/A</v>
      </c>
      <c r="E58" s="2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68">
        <v>11</v>
      </c>
      <c r="B59" s="471" t="e">
        <v>#N/A</v>
      </c>
      <c r="C59" s="474" t="e">
        <v>#N/A</v>
      </c>
      <c r="D59" s="23" t="e">
        <v>#N/A</v>
      </c>
      <c r="E59" s="24" t="s">
        <v>32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thickBot="1" x14ac:dyDescent="0.3">
      <c r="A60" s="469"/>
      <c r="B60" s="472"/>
      <c r="C60" s="475"/>
      <c r="D60" s="25" t="e">
        <v>#N/A</v>
      </c>
      <c r="E60" s="26" t="s">
        <v>33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69"/>
      <c r="B61" s="472"/>
      <c r="C61" s="475"/>
      <c r="D61" s="25" t="e">
        <v>#N/A</v>
      </c>
      <c r="E61" s="26" t="s">
        <v>34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x14ac:dyDescent="0.25">
      <c r="A62" s="469"/>
      <c r="B62" s="472"/>
      <c r="C62" s="475"/>
      <c r="D62" s="25" t="e">
        <v>#N/A</v>
      </c>
      <c r="E62" s="26" t="s">
        <v>35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70"/>
      <c r="B63" s="473"/>
      <c r="C63" s="476"/>
      <c r="D63" s="27" t="e">
        <v>#N/A</v>
      </c>
      <c r="E63" s="2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68">
        <v>12</v>
      </c>
      <c r="B64" s="471" t="e">
        <v>#N/A</v>
      </c>
      <c r="C64" s="474" t="e">
        <v>#N/A</v>
      </c>
      <c r="D64" s="23" t="e">
        <v>#N/A</v>
      </c>
      <c r="E64" s="24" t="s">
        <v>32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thickBot="1" x14ac:dyDescent="0.3">
      <c r="A65" s="469"/>
      <c r="B65" s="472"/>
      <c r="C65" s="475"/>
      <c r="D65" s="25" t="e">
        <v>#N/A</v>
      </c>
      <c r="E65" s="26" t="s">
        <v>33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69"/>
      <c r="B66" s="472"/>
      <c r="C66" s="475"/>
      <c r="D66" s="25" t="e">
        <v>#N/A</v>
      </c>
      <c r="E66" s="26" t="s">
        <v>34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x14ac:dyDescent="0.25">
      <c r="A67" s="469"/>
      <c r="B67" s="472"/>
      <c r="C67" s="475"/>
      <c r="D67" s="25" t="e">
        <v>#N/A</v>
      </c>
      <c r="E67" s="26" t="s">
        <v>35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70"/>
      <c r="B68" s="473"/>
      <c r="C68" s="476"/>
      <c r="D68" s="27" t="e">
        <v>#N/A</v>
      </c>
      <c r="E68" s="2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68">
        <v>13</v>
      </c>
      <c r="B69" s="471" t="e">
        <v>#N/A</v>
      </c>
      <c r="C69" s="474" t="e">
        <v>#N/A</v>
      </c>
      <c r="D69" s="23" t="e">
        <v>#N/A</v>
      </c>
      <c r="E69" s="24" t="s">
        <v>32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thickBot="1" x14ac:dyDescent="0.3">
      <c r="A70" s="469"/>
      <c r="B70" s="472"/>
      <c r="C70" s="475"/>
      <c r="D70" s="25" t="e">
        <v>#N/A</v>
      </c>
      <c r="E70" s="26" t="s">
        <v>33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69"/>
      <c r="B71" s="472"/>
      <c r="C71" s="475"/>
      <c r="D71" s="25" t="e">
        <v>#N/A</v>
      </c>
      <c r="E71" s="26" t="s">
        <v>34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x14ac:dyDescent="0.25">
      <c r="A72" s="469"/>
      <c r="B72" s="472"/>
      <c r="C72" s="475"/>
      <c r="D72" s="25" t="e">
        <v>#N/A</v>
      </c>
      <c r="E72" s="26" t="s">
        <v>35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70"/>
      <c r="B73" s="473"/>
      <c r="C73" s="476"/>
      <c r="D73" s="27" t="e">
        <v>#N/A</v>
      </c>
      <c r="E73" s="2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68">
        <v>14</v>
      </c>
      <c r="B74" s="471" t="e">
        <v>#N/A</v>
      </c>
      <c r="C74" s="474" t="e">
        <v>#N/A</v>
      </c>
      <c r="D74" s="23" t="e">
        <v>#N/A</v>
      </c>
      <c r="E74" s="24" t="s">
        <v>32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thickBot="1" x14ac:dyDescent="0.3">
      <c r="A75" s="469"/>
      <c r="B75" s="472"/>
      <c r="C75" s="475"/>
      <c r="D75" s="25" t="e">
        <v>#N/A</v>
      </c>
      <c r="E75" s="26" t="s">
        <v>33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69"/>
      <c r="B76" s="472"/>
      <c r="C76" s="475"/>
      <c r="D76" s="25" t="e">
        <v>#N/A</v>
      </c>
      <c r="E76" s="26" t="s">
        <v>34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x14ac:dyDescent="0.25">
      <c r="A77" s="469"/>
      <c r="B77" s="472"/>
      <c r="C77" s="475"/>
      <c r="D77" s="25" t="e">
        <v>#N/A</v>
      </c>
      <c r="E77" s="26" t="s">
        <v>35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70"/>
      <c r="B78" s="473"/>
      <c r="C78" s="476"/>
      <c r="D78" s="27" t="e">
        <v>#N/A</v>
      </c>
      <c r="E78" s="2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68">
        <v>15</v>
      </c>
      <c r="B79" s="471" t="e">
        <v>#N/A</v>
      </c>
      <c r="C79" s="474" t="e">
        <v>#N/A</v>
      </c>
      <c r="D79" s="23" t="e">
        <v>#N/A</v>
      </c>
      <c r="E79" s="24" t="s">
        <v>32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thickBot="1" x14ac:dyDescent="0.3">
      <c r="A80" s="469"/>
      <c r="B80" s="472"/>
      <c r="C80" s="475"/>
      <c r="D80" s="25" t="e">
        <v>#N/A</v>
      </c>
      <c r="E80" s="26" t="s">
        <v>33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69"/>
      <c r="B81" s="472"/>
      <c r="C81" s="475"/>
      <c r="D81" s="25" t="e">
        <v>#N/A</v>
      </c>
      <c r="E81" s="26" t="s">
        <v>34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x14ac:dyDescent="0.25">
      <c r="A82" s="469"/>
      <c r="B82" s="472"/>
      <c r="C82" s="475"/>
      <c r="D82" s="25" t="e">
        <v>#N/A</v>
      </c>
      <c r="E82" s="26" t="s">
        <v>35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70"/>
      <c r="B83" s="473"/>
      <c r="C83" s="476"/>
      <c r="D83" s="27" t="e">
        <v>#N/A</v>
      </c>
      <c r="E83" s="2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68">
        <v>16</v>
      </c>
      <c r="B84" s="471" t="e">
        <v>#N/A</v>
      </c>
      <c r="C84" s="474" t="e">
        <v>#N/A</v>
      </c>
      <c r="D84" s="23" t="e">
        <v>#N/A</v>
      </c>
      <c r="E84" s="24" t="s">
        <v>32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thickBot="1" x14ac:dyDescent="0.3">
      <c r="A85" s="469"/>
      <c r="B85" s="472"/>
      <c r="C85" s="475"/>
      <c r="D85" s="25" t="e">
        <v>#N/A</v>
      </c>
      <c r="E85" s="26" t="s">
        <v>33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69"/>
      <c r="B86" s="472"/>
      <c r="C86" s="475"/>
      <c r="D86" s="25" t="e">
        <v>#N/A</v>
      </c>
      <c r="E86" s="26" t="s">
        <v>34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x14ac:dyDescent="0.25">
      <c r="A87" s="469"/>
      <c r="B87" s="472"/>
      <c r="C87" s="475"/>
      <c r="D87" s="25" t="e">
        <v>#N/A</v>
      </c>
      <c r="E87" s="26" t="s">
        <v>35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70"/>
      <c r="B88" s="473"/>
      <c r="C88" s="476"/>
      <c r="D88" s="27" t="e">
        <v>#N/A</v>
      </c>
      <c r="E88" s="2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68">
        <v>17</v>
      </c>
      <c r="B89" s="471" t="e">
        <v>#N/A</v>
      </c>
      <c r="C89" s="474" t="e">
        <v>#N/A</v>
      </c>
      <c r="D89" s="23" t="e">
        <v>#N/A</v>
      </c>
      <c r="E89" s="24" t="s">
        <v>32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thickBot="1" x14ac:dyDescent="0.3">
      <c r="A90" s="469"/>
      <c r="B90" s="472"/>
      <c r="C90" s="475"/>
      <c r="D90" s="25" t="e">
        <v>#N/A</v>
      </c>
      <c r="E90" s="26" t="s">
        <v>33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69"/>
      <c r="B91" s="472"/>
      <c r="C91" s="475"/>
      <c r="D91" s="25" t="e">
        <v>#N/A</v>
      </c>
      <c r="E91" s="26" t="s">
        <v>34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x14ac:dyDescent="0.25">
      <c r="A92" s="469"/>
      <c r="B92" s="472"/>
      <c r="C92" s="475"/>
      <c r="D92" s="25" t="e">
        <v>#N/A</v>
      </c>
      <c r="E92" s="26" t="s">
        <v>35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70"/>
      <c r="B93" s="473"/>
      <c r="C93" s="476"/>
      <c r="D93" s="27" t="e">
        <v>#N/A</v>
      </c>
      <c r="E93" s="2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68">
        <v>18</v>
      </c>
      <c r="B94" s="471" t="e">
        <v>#N/A</v>
      </c>
      <c r="C94" s="474" t="e">
        <v>#N/A</v>
      </c>
      <c r="D94" s="23" t="e">
        <v>#N/A</v>
      </c>
      <c r="E94" s="24" t="s">
        <v>32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thickBot="1" x14ac:dyDescent="0.3">
      <c r="A95" s="469"/>
      <c r="B95" s="472"/>
      <c r="C95" s="475"/>
      <c r="D95" s="25" t="e">
        <v>#N/A</v>
      </c>
      <c r="E95" s="26" t="s">
        <v>33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69"/>
      <c r="B96" s="472"/>
      <c r="C96" s="475"/>
      <c r="D96" s="25" t="e">
        <v>#N/A</v>
      </c>
      <c r="E96" s="26" t="s">
        <v>34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x14ac:dyDescent="0.25">
      <c r="A97" s="469"/>
      <c r="B97" s="472"/>
      <c r="C97" s="475"/>
      <c r="D97" s="25" t="e">
        <v>#N/A</v>
      </c>
      <c r="E97" s="26" t="s">
        <v>35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70"/>
      <c r="B98" s="473"/>
      <c r="C98" s="476"/>
      <c r="D98" s="27" t="e">
        <v>#N/A</v>
      </c>
      <c r="E98" s="2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68">
        <v>19</v>
      </c>
      <c r="B99" s="471" t="e">
        <v>#N/A</v>
      </c>
      <c r="C99" s="474" t="e">
        <v>#N/A</v>
      </c>
      <c r="D99" s="23" t="e">
        <v>#N/A</v>
      </c>
      <c r="E99" s="24" t="s">
        <v>32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thickBot="1" x14ac:dyDescent="0.3">
      <c r="A100" s="469"/>
      <c r="B100" s="472"/>
      <c r="C100" s="475"/>
      <c r="D100" s="25" t="e">
        <v>#N/A</v>
      </c>
      <c r="E100" s="26" t="s">
        <v>33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69"/>
      <c r="B101" s="472"/>
      <c r="C101" s="475"/>
      <c r="D101" s="25" t="e">
        <v>#N/A</v>
      </c>
      <c r="E101" s="26" t="s">
        <v>34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x14ac:dyDescent="0.25">
      <c r="A102" s="469"/>
      <c r="B102" s="472"/>
      <c r="C102" s="475"/>
      <c r="D102" s="25" t="e">
        <v>#N/A</v>
      </c>
      <c r="E102" s="26" t="s">
        <v>35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70"/>
      <c r="B103" s="473"/>
      <c r="C103" s="476"/>
      <c r="D103" s="27" t="e">
        <v>#N/A</v>
      </c>
      <c r="E103" s="2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68">
        <v>20</v>
      </c>
      <c r="B104" s="471" t="e">
        <v>#N/A</v>
      </c>
      <c r="C104" s="474" t="e">
        <v>#N/A</v>
      </c>
      <c r="D104" s="23" t="e">
        <v>#N/A</v>
      </c>
      <c r="E104" s="24" t="s">
        <v>32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thickBot="1" x14ac:dyDescent="0.3">
      <c r="A105" s="469"/>
      <c r="B105" s="472"/>
      <c r="C105" s="475"/>
      <c r="D105" s="25" t="e">
        <v>#N/A</v>
      </c>
      <c r="E105" s="26" t="s">
        <v>33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69"/>
      <c r="B106" s="472"/>
      <c r="C106" s="475"/>
      <c r="D106" s="25" t="e">
        <v>#N/A</v>
      </c>
      <c r="E106" s="26" t="s">
        <v>34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x14ac:dyDescent="0.25">
      <c r="A107" s="469"/>
      <c r="B107" s="472"/>
      <c r="C107" s="475"/>
      <c r="D107" s="25" t="e">
        <v>#N/A</v>
      </c>
      <c r="E107" s="26" t="s">
        <v>35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70"/>
      <c r="B108" s="473"/>
      <c r="C108" s="476"/>
      <c r="D108" s="27" t="e">
        <v>#N/A</v>
      </c>
      <c r="E108" s="2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68">
        <v>21</v>
      </c>
      <c r="B109" s="471" t="e">
        <v>#N/A</v>
      </c>
      <c r="C109" s="474" t="e">
        <v>#N/A</v>
      </c>
      <c r="D109" s="23" t="e">
        <v>#N/A</v>
      </c>
      <c r="E109" s="24" t="s">
        <v>32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thickBot="1" x14ac:dyDescent="0.3">
      <c r="A110" s="469"/>
      <c r="B110" s="472"/>
      <c r="C110" s="475"/>
      <c r="D110" s="25" t="e">
        <v>#N/A</v>
      </c>
      <c r="E110" s="26" t="s">
        <v>33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69"/>
      <c r="B111" s="472"/>
      <c r="C111" s="475"/>
      <c r="D111" s="25" t="e">
        <v>#N/A</v>
      </c>
      <c r="E111" s="26" t="s">
        <v>34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x14ac:dyDescent="0.25">
      <c r="A112" s="469"/>
      <c r="B112" s="472"/>
      <c r="C112" s="475"/>
      <c r="D112" s="25" t="e">
        <v>#N/A</v>
      </c>
      <c r="E112" s="26" t="s">
        <v>35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70"/>
      <c r="B113" s="473"/>
      <c r="C113" s="476"/>
      <c r="D113" s="27" t="e">
        <v>#N/A</v>
      </c>
      <c r="E113" s="2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68">
        <v>22</v>
      </c>
      <c r="B114" s="471" t="e">
        <v>#N/A</v>
      </c>
      <c r="C114" s="474" t="e">
        <v>#N/A</v>
      </c>
      <c r="D114" s="23" t="e">
        <v>#N/A</v>
      </c>
      <c r="E114" s="24" t="s">
        <v>32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thickBot="1" x14ac:dyDescent="0.3">
      <c r="A115" s="469"/>
      <c r="B115" s="472"/>
      <c r="C115" s="475"/>
      <c r="D115" s="25" t="e">
        <v>#N/A</v>
      </c>
      <c r="E115" s="26" t="s">
        <v>33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69"/>
      <c r="B116" s="472"/>
      <c r="C116" s="475"/>
      <c r="D116" s="25" t="e">
        <v>#N/A</v>
      </c>
      <c r="E116" s="26" t="s">
        <v>34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x14ac:dyDescent="0.25">
      <c r="A117" s="469"/>
      <c r="B117" s="472"/>
      <c r="C117" s="475"/>
      <c r="D117" s="25" t="e">
        <v>#N/A</v>
      </c>
      <c r="E117" s="26" t="s">
        <v>35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70"/>
      <c r="B118" s="473"/>
      <c r="C118" s="476"/>
      <c r="D118" s="27" t="e">
        <v>#N/A</v>
      </c>
      <c r="E118" s="2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68">
        <v>23</v>
      </c>
      <c r="B119" s="471" t="e">
        <v>#N/A</v>
      </c>
      <c r="C119" s="474" t="e">
        <v>#N/A</v>
      </c>
      <c r="D119" s="23" t="e">
        <v>#N/A</v>
      </c>
      <c r="E119" s="24" t="s">
        <v>32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thickBot="1" x14ac:dyDescent="0.3">
      <c r="A120" s="469"/>
      <c r="B120" s="472"/>
      <c r="C120" s="475"/>
      <c r="D120" s="25" t="e">
        <v>#N/A</v>
      </c>
      <c r="E120" s="26" t="s">
        <v>33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69"/>
      <c r="B121" s="472"/>
      <c r="C121" s="475"/>
      <c r="D121" s="25" t="e">
        <v>#N/A</v>
      </c>
      <c r="E121" s="26" t="s">
        <v>34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x14ac:dyDescent="0.25">
      <c r="A122" s="469"/>
      <c r="B122" s="472"/>
      <c r="C122" s="475"/>
      <c r="D122" s="25" t="e">
        <v>#N/A</v>
      </c>
      <c r="E122" s="26" t="s">
        <v>35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70"/>
      <c r="B123" s="473"/>
      <c r="C123" s="476"/>
      <c r="D123" s="27" t="e">
        <v>#N/A</v>
      </c>
      <c r="E123" s="2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68">
        <v>24</v>
      </c>
      <c r="B124" s="471" t="e">
        <v>#N/A</v>
      </c>
      <c r="C124" s="474" t="e">
        <v>#N/A</v>
      </c>
      <c r="D124" s="23" t="e">
        <v>#N/A</v>
      </c>
      <c r="E124" s="24" t="s">
        <v>32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thickBot="1" x14ac:dyDescent="0.3">
      <c r="A125" s="469"/>
      <c r="B125" s="472"/>
      <c r="C125" s="475"/>
      <c r="D125" s="25" t="e">
        <v>#N/A</v>
      </c>
      <c r="E125" s="26" t="s">
        <v>33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69"/>
      <c r="B126" s="472"/>
      <c r="C126" s="475"/>
      <c r="D126" s="25" t="e">
        <v>#N/A</v>
      </c>
      <c r="E126" s="26" t="s">
        <v>34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x14ac:dyDescent="0.25">
      <c r="A127" s="469"/>
      <c r="B127" s="472"/>
      <c r="C127" s="475"/>
      <c r="D127" s="25" t="e">
        <v>#N/A</v>
      </c>
      <c r="E127" s="26" t="s">
        <v>35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70"/>
      <c r="B128" s="473"/>
      <c r="C128" s="476"/>
      <c r="D128" s="27" t="e">
        <v>#N/A</v>
      </c>
      <c r="E128" s="2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68">
        <v>25</v>
      </c>
      <c r="B129" s="471" t="e">
        <v>#N/A</v>
      </c>
      <c r="C129" s="474" t="e">
        <v>#N/A</v>
      </c>
      <c r="D129" s="23" t="e">
        <v>#N/A</v>
      </c>
      <c r="E129" s="24" t="s">
        <v>32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thickBot="1" x14ac:dyDescent="0.3">
      <c r="A130" s="469"/>
      <c r="B130" s="472"/>
      <c r="C130" s="475"/>
      <c r="D130" s="25" t="e">
        <v>#N/A</v>
      </c>
      <c r="E130" s="26" t="s">
        <v>33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69"/>
      <c r="B131" s="472"/>
      <c r="C131" s="475"/>
      <c r="D131" s="25" t="e">
        <v>#N/A</v>
      </c>
      <c r="E131" s="26" t="s">
        <v>34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x14ac:dyDescent="0.25">
      <c r="A132" s="469"/>
      <c r="B132" s="472"/>
      <c r="C132" s="475"/>
      <c r="D132" s="25" t="e">
        <v>#N/A</v>
      </c>
      <c r="E132" s="26" t="s">
        <v>35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70"/>
      <c r="B133" s="473"/>
      <c r="C133" s="476"/>
      <c r="D133" s="27" t="e">
        <v>#N/A</v>
      </c>
      <c r="E133" s="2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68">
        <v>26</v>
      </c>
      <c r="B134" s="471" t="e">
        <v>#N/A</v>
      </c>
      <c r="C134" s="474" t="e">
        <v>#N/A</v>
      </c>
      <c r="D134" s="23" t="e">
        <v>#N/A</v>
      </c>
      <c r="E134" s="24" t="s">
        <v>32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thickBot="1" x14ac:dyDescent="0.3">
      <c r="A135" s="469"/>
      <c r="B135" s="472"/>
      <c r="C135" s="475"/>
      <c r="D135" s="25" t="e">
        <v>#N/A</v>
      </c>
      <c r="E135" s="26" t="s">
        <v>33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69"/>
      <c r="B136" s="472"/>
      <c r="C136" s="475"/>
      <c r="D136" s="25" t="e">
        <v>#N/A</v>
      </c>
      <c r="E136" s="26" t="s">
        <v>34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x14ac:dyDescent="0.25">
      <c r="A137" s="469"/>
      <c r="B137" s="472"/>
      <c r="C137" s="475"/>
      <c r="D137" s="25" t="e">
        <v>#N/A</v>
      </c>
      <c r="E137" s="26" t="s">
        <v>35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70"/>
      <c r="B138" s="473"/>
      <c r="C138" s="476"/>
      <c r="D138" s="27" t="e">
        <v>#N/A</v>
      </c>
      <c r="E138" s="2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68">
        <v>27</v>
      </c>
      <c r="B139" s="471" t="e">
        <v>#N/A</v>
      </c>
      <c r="C139" s="474" t="e">
        <v>#N/A</v>
      </c>
      <c r="D139" s="23" t="e">
        <v>#N/A</v>
      </c>
      <c r="E139" s="24" t="s">
        <v>32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thickBot="1" x14ac:dyDescent="0.3">
      <c r="A140" s="469"/>
      <c r="B140" s="472"/>
      <c r="C140" s="475"/>
      <c r="D140" s="25" t="e">
        <v>#N/A</v>
      </c>
      <c r="E140" s="26" t="s">
        <v>33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69"/>
      <c r="B141" s="472"/>
      <c r="C141" s="475"/>
      <c r="D141" s="25" t="e">
        <v>#N/A</v>
      </c>
      <c r="E141" s="26" t="s">
        <v>34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x14ac:dyDescent="0.25">
      <c r="A142" s="469"/>
      <c r="B142" s="472"/>
      <c r="C142" s="475"/>
      <c r="D142" s="25" t="e">
        <v>#N/A</v>
      </c>
      <c r="E142" s="26" t="s">
        <v>35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70"/>
      <c r="B143" s="473"/>
      <c r="C143" s="476"/>
      <c r="D143" s="27" t="e">
        <v>#N/A</v>
      </c>
      <c r="E143" s="2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68">
        <v>28</v>
      </c>
      <c r="B144" s="471" t="e">
        <v>#N/A</v>
      </c>
      <c r="C144" s="474" t="e">
        <v>#N/A</v>
      </c>
      <c r="D144" s="23" t="e">
        <v>#N/A</v>
      </c>
      <c r="E144" s="24" t="s">
        <v>32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thickBot="1" x14ac:dyDescent="0.3">
      <c r="A145" s="469"/>
      <c r="B145" s="472"/>
      <c r="C145" s="475"/>
      <c r="D145" s="25" t="e">
        <v>#N/A</v>
      </c>
      <c r="E145" s="26" t="s">
        <v>33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69"/>
      <c r="B146" s="472"/>
      <c r="C146" s="475"/>
      <c r="D146" s="25" t="e">
        <v>#N/A</v>
      </c>
      <c r="E146" s="26" t="s">
        <v>34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x14ac:dyDescent="0.25">
      <c r="A147" s="469"/>
      <c r="B147" s="472"/>
      <c r="C147" s="475"/>
      <c r="D147" s="25" t="e">
        <v>#N/A</v>
      </c>
      <c r="E147" s="26" t="s">
        <v>35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70"/>
      <c r="B148" s="473"/>
      <c r="C148" s="476"/>
      <c r="D148" s="27" t="e">
        <v>#N/A</v>
      </c>
      <c r="E148" s="2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68">
        <v>29</v>
      </c>
      <c r="B149" s="471" t="e">
        <v>#N/A</v>
      </c>
      <c r="C149" s="474" t="e">
        <v>#N/A</v>
      </c>
      <c r="D149" s="23" t="e">
        <v>#N/A</v>
      </c>
      <c r="E149" s="24" t="s">
        <v>32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thickBot="1" x14ac:dyDescent="0.3">
      <c r="A150" s="469"/>
      <c r="B150" s="472"/>
      <c r="C150" s="475"/>
      <c r="D150" s="25" t="e">
        <v>#N/A</v>
      </c>
      <c r="E150" s="26" t="s">
        <v>33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69"/>
      <c r="B151" s="472"/>
      <c r="C151" s="475"/>
      <c r="D151" s="25" t="e">
        <v>#N/A</v>
      </c>
      <c r="E151" s="26" t="s">
        <v>34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x14ac:dyDescent="0.25">
      <c r="A152" s="469"/>
      <c r="B152" s="472"/>
      <c r="C152" s="475"/>
      <c r="D152" s="25" t="e">
        <v>#N/A</v>
      </c>
      <c r="E152" s="2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70"/>
      <c r="B153" s="473"/>
      <c r="C153" s="476"/>
      <c r="D153" s="27" t="e">
        <v>#N/A</v>
      </c>
      <c r="E153" s="2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68">
        <v>30</v>
      </c>
      <c r="B154" s="471" t="e">
        <v>#N/A</v>
      </c>
      <c r="C154" s="474" t="e">
        <v>#N/A</v>
      </c>
      <c r="D154" s="23" t="e">
        <v>#N/A</v>
      </c>
      <c r="E154" s="24" t="s">
        <v>32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thickBot="1" x14ac:dyDescent="0.3">
      <c r="A155" s="469"/>
      <c r="B155" s="472"/>
      <c r="C155" s="475"/>
      <c r="D155" s="25" t="e">
        <v>#N/A</v>
      </c>
      <c r="E155" s="26" t="s">
        <v>33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69"/>
      <c r="B156" s="472"/>
      <c r="C156" s="475"/>
      <c r="D156" s="25" t="e">
        <v>#N/A</v>
      </c>
      <c r="E156" s="26" t="s">
        <v>34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x14ac:dyDescent="0.25">
      <c r="A157" s="469"/>
      <c r="B157" s="472"/>
      <c r="C157" s="475"/>
      <c r="D157" s="25" t="e">
        <v>#N/A</v>
      </c>
      <c r="E157" s="2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70"/>
      <c r="B158" s="473"/>
      <c r="C158" s="476"/>
      <c r="D158" s="27" t="e">
        <v>#N/A</v>
      </c>
      <c r="E158" s="2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68">
        <v>31</v>
      </c>
      <c r="B159" s="471" t="e">
        <v>#N/A</v>
      </c>
      <c r="C159" s="474" t="e">
        <v>#N/A</v>
      </c>
      <c r="D159" s="23" t="e">
        <v>#N/A</v>
      </c>
      <c r="E159" s="24" t="s">
        <v>32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thickBot="1" x14ac:dyDescent="0.3">
      <c r="A160" s="469"/>
      <c r="B160" s="472"/>
      <c r="C160" s="475"/>
      <c r="D160" s="25" t="e">
        <v>#N/A</v>
      </c>
      <c r="E160" s="26" t="s">
        <v>33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69"/>
      <c r="B161" s="472"/>
      <c r="C161" s="475"/>
      <c r="D161" s="25" t="e">
        <v>#N/A</v>
      </c>
      <c r="E161" s="26" t="s">
        <v>34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x14ac:dyDescent="0.25">
      <c r="A162" s="469"/>
      <c r="B162" s="472"/>
      <c r="C162" s="475"/>
      <c r="D162" s="25" t="e">
        <v>#N/A</v>
      </c>
      <c r="E162" s="2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70"/>
      <c r="B163" s="473"/>
      <c r="C163" s="476"/>
      <c r="D163" s="27" t="e">
        <v>#N/A</v>
      </c>
      <c r="E163" s="2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68">
        <v>32</v>
      </c>
      <c r="B164" s="471" t="e">
        <v>#N/A</v>
      </c>
      <c r="C164" s="474" t="e">
        <v>#N/A</v>
      </c>
      <c r="D164" s="23" t="e">
        <v>#N/A</v>
      </c>
      <c r="E164" s="24" t="s">
        <v>32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thickBot="1" x14ac:dyDescent="0.3">
      <c r="A165" s="469"/>
      <c r="B165" s="472"/>
      <c r="C165" s="475"/>
      <c r="D165" s="25" t="e">
        <v>#N/A</v>
      </c>
      <c r="E165" s="26" t="s">
        <v>33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69"/>
      <c r="B166" s="472"/>
      <c r="C166" s="475"/>
      <c r="D166" s="25" t="e">
        <v>#N/A</v>
      </c>
      <c r="E166" s="26" t="s">
        <v>34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x14ac:dyDescent="0.25">
      <c r="A167" s="469"/>
      <c r="B167" s="472"/>
      <c r="C167" s="475"/>
      <c r="D167" s="25" t="e">
        <v>#N/A</v>
      </c>
      <c r="E167" s="2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70"/>
      <c r="B168" s="473"/>
      <c r="C168" s="476"/>
      <c r="D168" s="27" t="e">
        <v>#N/A</v>
      </c>
      <c r="E168" s="2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68">
        <v>33</v>
      </c>
      <c r="B169" s="471" t="e">
        <v>#N/A</v>
      </c>
      <c r="C169" s="474" t="e">
        <v>#N/A</v>
      </c>
      <c r="D169" s="23" t="e">
        <v>#N/A</v>
      </c>
      <c r="E169" s="24" t="s">
        <v>32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thickBot="1" x14ac:dyDescent="0.3">
      <c r="A170" s="469"/>
      <c r="B170" s="472"/>
      <c r="C170" s="475"/>
      <c r="D170" s="25" t="e">
        <v>#N/A</v>
      </c>
      <c r="E170" s="26" t="s">
        <v>33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69"/>
      <c r="B171" s="472"/>
      <c r="C171" s="475"/>
      <c r="D171" s="25" t="e">
        <v>#N/A</v>
      </c>
      <c r="E171" s="26" t="s">
        <v>34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x14ac:dyDescent="0.25">
      <c r="A172" s="469"/>
      <c r="B172" s="472"/>
      <c r="C172" s="475"/>
      <c r="D172" s="25" t="e">
        <v>#N/A</v>
      </c>
      <c r="E172" s="2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70"/>
      <c r="B173" s="473"/>
      <c r="C173" s="476"/>
      <c r="D173" s="27" t="e">
        <v>#N/A</v>
      </c>
      <c r="E173" s="2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68">
        <v>34</v>
      </c>
      <c r="B174" s="471" t="e">
        <v>#N/A</v>
      </c>
      <c r="C174" s="474" t="e">
        <v>#N/A</v>
      </c>
      <c r="D174" s="23" t="e">
        <v>#N/A</v>
      </c>
      <c r="E174" s="24" t="s">
        <v>32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thickBot="1" x14ac:dyDescent="0.3">
      <c r="A175" s="469"/>
      <c r="B175" s="472"/>
      <c r="C175" s="475"/>
      <c r="D175" s="25" t="e">
        <v>#N/A</v>
      </c>
      <c r="E175" s="26" t="s">
        <v>33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69"/>
      <c r="B176" s="472"/>
      <c r="C176" s="475"/>
      <c r="D176" s="25" t="e">
        <v>#N/A</v>
      </c>
      <c r="E176" s="26" t="s">
        <v>34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x14ac:dyDescent="0.25">
      <c r="A177" s="469"/>
      <c r="B177" s="472"/>
      <c r="C177" s="475"/>
      <c r="D177" s="25" t="e">
        <v>#N/A</v>
      </c>
      <c r="E177" s="2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70"/>
      <c r="B178" s="473"/>
      <c r="C178" s="476"/>
      <c r="D178" s="27" t="e">
        <v>#N/A</v>
      </c>
      <c r="E178" s="2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68">
        <v>35</v>
      </c>
      <c r="B179" s="471" t="e">
        <v>#N/A</v>
      </c>
      <c r="C179" s="474" t="e">
        <v>#N/A</v>
      </c>
      <c r="D179" s="23" t="e">
        <v>#N/A</v>
      </c>
      <c r="E179" s="24" t="s">
        <v>32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thickBot="1" x14ac:dyDescent="0.3">
      <c r="A180" s="469"/>
      <c r="B180" s="472"/>
      <c r="C180" s="475"/>
      <c r="D180" s="25" t="e">
        <v>#N/A</v>
      </c>
      <c r="E180" s="26" t="s">
        <v>33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69"/>
      <c r="B181" s="472"/>
      <c r="C181" s="475"/>
      <c r="D181" s="25" t="e">
        <v>#N/A</v>
      </c>
      <c r="E181" s="26" t="s">
        <v>34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x14ac:dyDescent="0.25">
      <c r="A182" s="469"/>
      <c r="B182" s="472"/>
      <c r="C182" s="475"/>
      <c r="D182" s="25" t="e">
        <v>#N/A</v>
      </c>
      <c r="E182" s="2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70"/>
      <c r="B183" s="473"/>
      <c r="C183" s="476"/>
      <c r="D183" s="27" t="e">
        <v>#N/A</v>
      </c>
      <c r="E183" s="2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68">
        <v>36</v>
      </c>
      <c r="B184" s="471" t="e">
        <v>#N/A</v>
      </c>
      <c r="C184" s="474" t="e">
        <v>#N/A</v>
      </c>
      <c r="D184" s="23" t="e">
        <v>#N/A</v>
      </c>
      <c r="E184" s="24" t="s">
        <v>32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thickBot="1" x14ac:dyDescent="0.3">
      <c r="A185" s="469"/>
      <c r="B185" s="472"/>
      <c r="C185" s="475"/>
      <c r="D185" s="25" t="e">
        <v>#N/A</v>
      </c>
      <c r="E185" s="26" t="s">
        <v>33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69"/>
      <c r="B186" s="472"/>
      <c r="C186" s="475"/>
      <c r="D186" s="25" t="e">
        <v>#N/A</v>
      </c>
      <c r="E186" s="26" t="s">
        <v>34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x14ac:dyDescent="0.25">
      <c r="A187" s="469"/>
      <c r="B187" s="472"/>
      <c r="C187" s="475"/>
      <c r="D187" s="25" t="e">
        <v>#N/A</v>
      </c>
      <c r="E187" s="2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70"/>
      <c r="B188" s="473"/>
      <c r="C188" s="476"/>
      <c r="D188" s="27" t="e">
        <v>#N/A</v>
      </c>
      <c r="E188" s="2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68">
        <v>37</v>
      </c>
      <c r="B189" s="471" t="e">
        <v>#N/A</v>
      </c>
      <c r="C189" s="474" t="e">
        <v>#N/A</v>
      </c>
      <c r="D189" s="23" t="e">
        <v>#N/A</v>
      </c>
      <c r="E189" s="24" t="s">
        <v>32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thickBot="1" x14ac:dyDescent="0.3">
      <c r="A190" s="469"/>
      <c r="B190" s="472"/>
      <c r="C190" s="475"/>
      <c r="D190" s="25" t="e">
        <v>#N/A</v>
      </c>
      <c r="E190" s="26" t="s">
        <v>33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69"/>
      <c r="B191" s="472"/>
      <c r="C191" s="475"/>
      <c r="D191" s="25" t="e">
        <v>#N/A</v>
      </c>
      <c r="E191" s="26" t="s">
        <v>34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x14ac:dyDescent="0.25">
      <c r="A192" s="469"/>
      <c r="B192" s="472"/>
      <c r="C192" s="475"/>
      <c r="D192" s="25" t="e">
        <v>#N/A</v>
      </c>
      <c r="E192" s="2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70"/>
      <c r="B193" s="473"/>
      <c r="C193" s="476"/>
      <c r="D193" s="27" t="e">
        <v>#N/A</v>
      </c>
      <c r="E193" s="2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68">
        <v>38</v>
      </c>
      <c r="B194" s="471" t="e">
        <v>#N/A</v>
      </c>
      <c r="C194" s="474" t="e">
        <v>#N/A</v>
      </c>
      <c r="D194" s="23" t="e">
        <v>#N/A</v>
      </c>
      <c r="E194" s="24" t="s">
        <v>32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thickBot="1" x14ac:dyDescent="0.3">
      <c r="A195" s="469"/>
      <c r="B195" s="472"/>
      <c r="C195" s="475"/>
      <c r="D195" s="25" t="e">
        <v>#N/A</v>
      </c>
      <c r="E195" s="26" t="s">
        <v>33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69"/>
      <c r="B196" s="472"/>
      <c r="C196" s="475"/>
      <c r="D196" s="25" t="e">
        <v>#N/A</v>
      </c>
      <c r="E196" s="26" t="s">
        <v>34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x14ac:dyDescent="0.25">
      <c r="A197" s="469"/>
      <c r="B197" s="472"/>
      <c r="C197" s="475"/>
      <c r="D197" s="25" t="e">
        <v>#N/A</v>
      </c>
      <c r="E197" s="2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70"/>
      <c r="B198" s="473"/>
      <c r="C198" s="476"/>
      <c r="D198" s="27" t="e">
        <v>#N/A</v>
      </c>
      <c r="E198" s="2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68">
        <v>39</v>
      </c>
      <c r="B199" s="471" t="e">
        <v>#N/A</v>
      </c>
      <c r="C199" s="474" t="e">
        <v>#N/A</v>
      </c>
      <c r="D199" s="23" t="e">
        <v>#N/A</v>
      </c>
      <c r="E199" s="24" t="s">
        <v>32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thickBot="1" x14ac:dyDescent="0.3">
      <c r="A200" s="469"/>
      <c r="B200" s="472"/>
      <c r="C200" s="475"/>
      <c r="D200" s="25" t="e">
        <v>#N/A</v>
      </c>
      <c r="E200" s="26" t="s">
        <v>33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69"/>
      <c r="B201" s="472"/>
      <c r="C201" s="475"/>
      <c r="D201" s="25" t="e">
        <v>#N/A</v>
      </c>
      <c r="E201" s="26" t="s">
        <v>34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x14ac:dyDescent="0.25">
      <c r="A202" s="469"/>
      <c r="B202" s="472"/>
      <c r="C202" s="475"/>
      <c r="D202" s="25" t="e">
        <v>#N/A</v>
      </c>
      <c r="E202" s="2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70"/>
      <c r="B203" s="473"/>
      <c r="C203" s="476"/>
      <c r="D203" s="27" t="e">
        <v>#N/A</v>
      </c>
      <c r="E203" s="2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68">
        <v>40</v>
      </c>
      <c r="B204" s="471" t="e">
        <v>#N/A</v>
      </c>
      <c r="C204" s="474" t="e">
        <v>#N/A</v>
      </c>
      <c r="D204" s="23" t="e">
        <v>#N/A</v>
      </c>
      <c r="E204" s="24" t="s">
        <v>32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thickBot="1" x14ac:dyDescent="0.3">
      <c r="A205" s="469"/>
      <c r="B205" s="472"/>
      <c r="C205" s="475"/>
      <c r="D205" s="25" t="e">
        <v>#N/A</v>
      </c>
      <c r="E205" s="26" t="s">
        <v>33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69"/>
      <c r="B206" s="472"/>
      <c r="C206" s="475"/>
      <c r="D206" s="25" t="e">
        <v>#N/A</v>
      </c>
      <c r="E206" s="26" t="s">
        <v>34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x14ac:dyDescent="0.25">
      <c r="A207" s="469"/>
      <c r="B207" s="472"/>
      <c r="C207" s="475"/>
      <c r="D207" s="25" t="e">
        <v>#N/A</v>
      </c>
      <c r="E207" s="2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70"/>
      <c r="B208" s="473"/>
      <c r="C208" s="476"/>
      <c r="D208" s="27" t="e">
        <v>#N/A</v>
      </c>
      <c r="E208" s="2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68">
        <v>41</v>
      </c>
      <c r="B209" s="471" t="e">
        <v>#N/A</v>
      </c>
      <c r="C209" s="474" t="e">
        <v>#N/A</v>
      </c>
      <c r="D209" s="23" t="e">
        <v>#N/A</v>
      </c>
      <c r="E209" s="24" t="s">
        <v>32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thickBot="1" x14ac:dyDescent="0.3">
      <c r="A210" s="469"/>
      <c r="B210" s="472"/>
      <c r="C210" s="475"/>
      <c r="D210" s="25" t="e">
        <v>#N/A</v>
      </c>
      <c r="E210" s="26" t="s">
        <v>33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69"/>
      <c r="B211" s="472"/>
      <c r="C211" s="475"/>
      <c r="D211" s="25" t="e">
        <v>#N/A</v>
      </c>
      <c r="E211" s="26" t="s">
        <v>34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x14ac:dyDescent="0.25">
      <c r="A212" s="469"/>
      <c r="B212" s="472"/>
      <c r="C212" s="475"/>
      <c r="D212" s="25" t="e">
        <v>#N/A</v>
      </c>
      <c r="E212" s="2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70"/>
      <c r="B213" s="473"/>
      <c r="C213" s="476"/>
      <c r="D213" s="27" t="e">
        <v>#N/A</v>
      </c>
      <c r="E213" s="2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68">
        <v>42</v>
      </c>
      <c r="B214" s="471" t="e">
        <v>#N/A</v>
      </c>
      <c r="C214" s="474" t="e">
        <v>#N/A</v>
      </c>
      <c r="D214" s="23" t="e">
        <v>#N/A</v>
      </c>
      <c r="E214" s="24" t="s">
        <v>32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thickBot="1" x14ac:dyDescent="0.3">
      <c r="A215" s="469"/>
      <c r="B215" s="472"/>
      <c r="C215" s="475"/>
      <c r="D215" s="25" t="e">
        <v>#N/A</v>
      </c>
      <c r="E215" s="26" t="s">
        <v>33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69"/>
      <c r="B216" s="472"/>
      <c r="C216" s="475"/>
      <c r="D216" s="25" t="e">
        <v>#N/A</v>
      </c>
      <c r="E216" s="26" t="s">
        <v>34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x14ac:dyDescent="0.25">
      <c r="A217" s="469"/>
      <c r="B217" s="472"/>
      <c r="C217" s="475"/>
      <c r="D217" s="25" t="e">
        <v>#N/A</v>
      </c>
      <c r="E217" s="2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70"/>
      <c r="B218" s="473"/>
      <c r="C218" s="476"/>
      <c r="D218" s="27" t="e">
        <v>#N/A</v>
      </c>
      <c r="E218" s="2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68">
        <v>43</v>
      </c>
      <c r="B219" s="471" t="e">
        <v>#N/A</v>
      </c>
      <c r="C219" s="474" t="e">
        <v>#N/A</v>
      </c>
      <c r="D219" s="23" t="e">
        <v>#N/A</v>
      </c>
      <c r="E219" s="24" t="s">
        <v>32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thickBot="1" x14ac:dyDescent="0.3">
      <c r="A220" s="469"/>
      <c r="B220" s="472"/>
      <c r="C220" s="475"/>
      <c r="D220" s="25" t="e">
        <v>#N/A</v>
      </c>
      <c r="E220" s="26" t="s">
        <v>33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69"/>
      <c r="B221" s="472"/>
      <c r="C221" s="475"/>
      <c r="D221" s="25" t="e">
        <v>#N/A</v>
      </c>
      <c r="E221" s="26" t="s">
        <v>34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x14ac:dyDescent="0.25">
      <c r="A222" s="469"/>
      <c r="B222" s="472"/>
      <c r="C222" s="475"/>
      <c r="D222" s="25" t="e">
        <v>#N/A</v>
      </c>
      <c r="E222" s="2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70"/>
      <c r="B223" s="473"/>
      <c r="C223" s="476"/>
      <c r="D223" s="27" t="e">
        <v>#N/A</v>
      </c>
      <c r="E223" s="2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68">
        <v>44</v>
      </c>
      <c r="B224" s="471" t="e">
        <v>#N/A</v>
      </c>
      <c r="C224" s="474" t="e">
        <v>#N/A</v>
      </c>
      <c r="D224" s="23" t="e">
        <v>#N/A</v>
      </c>
      <c r="E224" s="24" t="s">
        <v>32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thickBot="1" x14ac:dyDescent="0.3">
      <c r="A225" s="469"/>
      <c r="B225" s="472"/>
      <c r="C225" s="475"/>
      <c r="D225" s="25" t="e">
        <v>#N/A</v>
      </c>
      <c r="E225" s="26" t="s">
        <v>33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69"/>
      <c r="B226" s="472"/>
      <c r="C226" s="475"/>
      <c r="D226" s="25" t="e">
        <v>#N/A</v>
      </c>
      <c r="E226" s="26" t="s">
        <v>34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x14ac:dyDescent="0.25">
      <c r="A227" s="469"/>
      <c r="B227" s="472"/>
      <c r="C227" s="475"/>
      <c r="D227" s="25" t="e">
        <v>#N/A</v>
      </c>
      <c r="E227" s="2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70"/>
      <c r="B228" s="473"/>
      <c r="C228" s="476"/>
      <c r="D228" s="27" t="e">
        <v>#N/A</v>
      </c>
      <c r="E228" s="2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68">
        <v>45</v>
      </c>
      <c r="B229" s="471" t="e">
        <v>#N/A</v>
      </c>
      <c r="C229" s="474" t="e">
        <v>#N/A</v>
      </c>
      <c r="D229" s="23" t="e">
        <v>#N/A</v>
      </c>
      <c r="E229" s="24" t="s">
        <v>32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thickBot="1" x14ac:dyDescent="0.3">
      <c r="A230" s="469"/>
      <c r="B230" s="472"/>
      <c r="C230" s="475"/>
      <c r="D230" s="25" t="e">
        <v>#N/A</v>
      </c>
      <c r="E230" s="26" t="s">
        <v>33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69"/>
      <c r="B231" s="472"/>
      <c r="C231" s="475"/>
      <c r="D231" s="25" t="e">
        <v>#N/A</v>
      </c>
      <c r="E231" s="26" t="s">
        <v>34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x14ac:dyDescent="0.25">
      <c r="A232" s="469"/>
      <c r="B232" s="472"/>
      <c r="C232" s="475"/>
      <c r="D232" s="25" t="e">
        <v>#N/A</v>
      </c>
      <c r="E232" s="2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70"/>
      <c r="B233" s="473"/>
      <c r="C233" s="476"/>
      <c r="D233" s="27" t="e">
        <v>#N/A</v>
      </c>
      <c r="E233" s="2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68">
        <v>46</v>
      </c>
      <c r="B234" s="471" t="e">
        <v>#N/A</v>
      </c>
      <c r="C234" s="474" t="e">
        <v>#N/A</v>
      </c>
      <c r="D234" s="23" t="e">
        <v>#N/A</v>
      </c>
      <c r="E234" s="24" t="s">
        <v>32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thickBot="1" x14ac:dyDescent="0.3">
      <c r="A235" s="469"/>
      <c r="B235" s="472"/>
      <c r="C235" s="475"/>
      <c r="D235" s="25" t="e">
        <v>#N/A</v>
      </c>
      <c r="E235" s="26" t="s">
        <v>33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69"/>
      <c r="B236" s="472"/>
      <c r="C236" s="475"/>
      <c r="D236" s="25" t="e">
        <v>#N/A</v>
      </c>
      <c r="E236" s="26" t="s">
        <v>34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x14ac:dyDescent="0.25">
      <c r="A237" s="469"/>
      <c r="B237" s="472"/>
      <c r="C237" s="475"/>
      <c r="D237" s="25" t="e">
        <v>#N/A</v>
      </c>
      <c r="E237" s="2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70"/>
      <c r="B238" s="473"/>
      <c r="C238" s="476"/>
      <c r="D238" s="27" t="e">
        <v>#N/A</v>
      </c>
      <c r="E238" s="2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68">
        <v>47</v>
      </c>
      <c r="B239" s="471" t="e">
        <v>#N/A</v>
      </c>
      <c r="C239" s="474" t="e">
        <v>#N/A</v>
      </c>
      <c r="D239" s="23" t="e">
        <v>#N/A</v>
      </c>
      <c r="E239" s="24" t="s">
        <v>32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thickBot="1" x14ac:dyDescent="0.3">
      <c r="A240" s="469"/>
      <c r="B240" s="472"/>
      <c r="C240" s="475"/>
      <c r="D240" s="25" t="e">
        <v>#N/A</v>
      </c>
      <c r="E240" s="26" t="s">
        <v>33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69"/>
      <c r="B241" s="472"/>
      <c r="C241" s="475"/>
      <c r="D241" s="25" t="e">
        <v>#N/A</v>
      </c>
      <c r="E241" s="26" t="s">
        <v>34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x14ac:dyDescent="0.25">
      <c r="A242" s="469"/>
      <c r="B242" s="472"/>
      <c r="C242" s="475"/>
      <c r="D242" s="25" t="e">
        <v>#N/A</v>
      </c>
      <c r="E242" s="2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70"/>
      <c r="B243" s="473"/>
      <c r="C243" s="476"/>
      <c r="D243" s="27" t="e">
        <v>#N/A</v>
      </c>
      <c r="E243" s="2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68">
        <v>48</v>
      </c>
      <c r="B244" s="471" t="e">
        <v>#N/A</v>
      </c>
      <c r="C244" s="474" t="e">
        <v>#N/A</v>
      </c>
      <c r="D244" s="23" t="e">
        <v>#N/A</v>
      </c>
      <c r="E244" s="24" t="s">
        <v>32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thickBot="1" x14ac:dyDescent="0.3">
      <c r="A245" s="469"/>
      <c r="B245" s="472"/>
      <c r="C245" s="475"/>
      <c r="D245" s="25" t="e">
        <v>#N/A</v>
      </c>
      <c r="E245" s="26" t="s">
        <v>33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69"/>
      <c r="B246" s="472"/>
      <c r="C246" s="475"/>
      <c r="D246" s="25" t="e">
        <v>#N/A</v>
      </c>
      <c r="E246" s="26" t="s">
        <v>34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x14ac:dyDescent="0.25">
      <c r="A247" s="469"/>
      <c r="B247" s="472"/>
      <c r="C247" s="475"/>
      <c r="D247" s="25" t="e">
        <v>#N/A</v>
      </c>
      <c r="E247" s="2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70"/>
      <c r="B248" s="473"/>
      <c r="C248" s="476"/>
      <c r="D248" s="27" t="e">
        <v>#N/A</v>
      </c>
      <c r="E248" s="2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68">
        <v>49</v>
      </c>
      <c r="B249" s="471" t="e">
        <v>#N/A</v>
      </c>
      <c r="C249" s="474" t="e">
        <v>#N/A</v>
      </c>
      <c r="D249" s="23" t="e">
        <v>#N/A</v>
      </c>
      <c r="E249" s="24" t="s">
        <v>32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thickBot="1" x14ac:dyDescent="0.3">
      <c r="A250" s="469"/>
      <c r="B250" s="472"/>
      <c r="C250" s="475"/>
      <c r="D250" s="25" t="e">
        <v>#N/A</v>
      </c>
      <c r="E250" s="26" t="s">
        <v>33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69"/>
      <c r="B251" s="472"/>
      <c r="C251" s="475"/>
      <c r="D251" s="25" t="e">
        <v>#N/A</v>
      </c>
      <c r="E251" s="26" t="s">
        <v>34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x14ac:dyDescent="0.25">
      <c r="A252" s="469"/>
      <c r="B252" s="472"/>
      <c r="C252" s="475"/>
      <c r="D252" s="25" t="e">
        <v>#N/A</v>
      </c>
      <c r="E252" s="2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70"/>
      <c r="B253" s="473"/>
      <c r="C253" s="476"/>
      <c r="D253" s="27" t="e">
        <v>#N/A</v>
      </c>
      <c r="E253" s="2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68">
        <v>50</v>
      </c>
      <c r="B254" s="471" t="e">
        <v>#N/A</v>
      </c>
      <c r="C254" s="474" t="e">
        <v>#N/A</v>
      </c>
      <c r="D254" s="23" t="e">
        <v>#N/A</v>
      </c>
      <c r="E254" s="24" t="s">
        <v>32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thickBot="1" x14ac:dyDescent="0.3">
      <c r="A255" s="469"/>
      <c r="B255" s="472"/>
      <c r="C255" s="475"/>
      <c r="D255" s="25" t="e">
        <v>#N/A</v>
      </c>
      <c r="E255" s="26" t="s">
        <v>33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69"/>
      <c r="B256" s="472"/>
      <c r="C256" s="475"/>
      <c r="D256" s="25" t="e">
        <v>#N/A</v>
      </c>
      <c r="E256" s="26" t="s">
        <v>34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x14ac:dyDescent="0.25">
      <c r="A257" s="469"/>
      <c r="B257" s="472"/>
      <c r="C257" s="475"/>
      <c r="D257" s="25" t="e">
        <v>#N/A</v>
      </c>
      <c r="E257" s="2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70"/>
      <c r="B258" s="473"/>
      <c r="C258" s="476"/>
      <c r="D258" s="27" t="e">
        <v>#N/A</v>
      </c>
      <c r="E258" s="2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68">
        <v>51</v>
      </c>
      <c r="B259" s="471" t="e">
        <v>#N/A</v>
      </c>
      <c r="C259" s="474" t="e">
        <v>#N/A</v>
      </c>
      <c r="D259" s="23" t="e">
        <v>#N/A</v>
      </c>
      <c r="E259" s="24" t="s">
        <v>32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thickBot="1" x14ac:dyDescent="0.3">
      <c r="A260" s="469"/>
      <c r="B260" s="472"/>
      <c r="C260" s="475"/>
      <c r="D260" s="25" t="e">
        <v>#N/A</v>
      </c>
      <c r="E260" s="26" t="s">
        <v>33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69"/>
      <c r="B261" s="472"/>
      <c r="C261" s="475"/>
      <c r="D261" s="25" t="e">
        <v>#N/A</v>
      </c>
      <c r="E261" s="26" t="s">
        <v>34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x14ac:dyDescent="0.25">
      <c r="A262" s="469"/>
      <c r="B262" s="472"/>
      <c r="C262" s="475"/>
      <c r="D262" s="25" t="e">
        <v>#N/A</v>
      </c>
      <c r="E262" s="2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70"/>
      <c r="B263" s="473"/>
      <c r="C263" s="476"/>
      <c r="D263" s="27" t="e">
        <v>#N/A</v>
      </c>
      <c r="E263" s="2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68">
        <v>52</v>
      </c>
      <c r="B264" s="471" t="e">
        <v>#N/A</v>
      </c>
      <c r="C264" s="474" t="e">
        <v>#N/A</v>
      </c>
      <c r="D264" s="23" t="e">
        <v>#N/A</v>
      </c>
      <c r="E264" s="24" t="s">
        <v>32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thickBot="1" x14ac:dyDescent="0.3">
      <c r="A265" s="469"/>
      <c r="B265" s="472"/>
      <c r="C265" s="475"/>
      <c r="D265" s="25" t="e">
        <v>#N/A</v>
      </c>
      <c r="E265" s="26" t="s">
        <v>33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69"/>
      <c r="B266" s="472"/>
      <c r="C266" s="475"/>
      <c r="D266" s="25" t="e">
        <v>#N/A</v>
      </c>
      <c r="E266" s="26" t="s">
        <v>34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x14ac:dyDescent="0.25">
      <c r="A267" s="469"/>
      <c r="B267" s="472"/>
      <c r="C267" s="475"/>
      <c r="D267" s="25" t="e">
        <v>#N/A</v>
      </c>
      <c r="E267" s="2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70"/>
      <c r="B268" s="473"/>
      <c r="C268" s="476"/>
      <c r="D268" s="27" t="e">
        <v>#N/A</v>
      </c>
      <c r="E268" s="2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68">
        <v>53</v>
      </c>
      <c r="B269" s="471" t="e">
        <v>#N/A</v>
      </c>
      <c r="C269" s="474" t="e">
        <v>#N/A</v>
      </c>
      <c r="D269" s="23" t="e">
        <v>#N/A</v>
      </c>
      <c r="E269" s="24" t="s">
        <v>32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thickBot="1" x14ac:dyDescent="0.3">
      <c r="A270" s="469"/>
      <c r="B270" s="472"/>
      <c r="C270" s="475"/>
      <c r="D270" s="25" t="e">
        <v>#N/A</v>
      </c>
      <c r="E270" s="26" t="s">
        <v>33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69"/>
      <c r="B271" s="472"/>
      <c r="C271" s="475"/>
      <c r="D271" s="25" t="e">
        <v>#N/A</v>
      </c>
      <c r="E271" s="26" t="s">
        <v>34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x14ac:dyDescent="0.25">
      <c r="A272" s="469"/>
      <c r="B272" s="472"/>
      <c r="C272" s="475"/>
      <c r="D272" s="25" t="e">
        <v>#N/A</v>
      </c>
      <c r="E272" s="2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70"/>
      <c r="B273" s="473"/>
      <c r="C273" s="476"/>
      <c r="D273" s="27" t="e">
        <v>#N/A</v>
      </c>
      <c r="E273" s="2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68">
        <v>54</v>
      </c>
      <c r="B274" s="471" t="e">
        <v>#N/A</v>
      </c>
      <c r="C274" s="474" t="e">
        <v>#N/A</v>
      </c>
      <c r="D274" s="23" t="e">
        <v>#N/A</v>
      </c>
      <c r="E274" s="24" t="s">
        <v>32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thickBot="1" x14ac:dyDescent="0.3">
      <c r="A275" s="469"/>
      <c r="B275" s="472"/>
      <c r="C275" s="475"/>
      <c r="D275" s="25" t="e">
        <v>#N/A</v>
      </c>
      <c r="E275" s="26" t="s">
        <v>33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69"/>
      <c r="B276" s="472"/>
      <c r="C276" s="475"/>
      <c r="D276" s="25" t="e">
        <v>#N/A</v>
      </c>
      <c r="E276" s="26" t="s">
        <v>34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x14ac:dyDescent="0.25">
      <c r="A277" s="469"/>
      <c r="B277" s="472"/>
      <c r="C277" s="475"/>
      <c r="D277" s="25" t="e">
        <v>#N/A</v>
      </c>
      <c r="E277" s="2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70"/>
      <c r="B278" s="473"/>
      <c r="C278" s="476"/>
      <c r="D278" s="27" t="e">
        <v>#N/A</v>
      </c>
      <c r="E278" s="2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68">
        <v>55</v>
      </c>
      <c r="B279" s="471" t="e">
        <v>#N/A</v>
      </c>
      <c r="C279" s="474" t="e">
        <v>#N/A</v>
      </c>
      <c r="D279" s="23" t="e">
        <v>#N/A</v>
      </c>
      <c r="E279" s="24" t="s">
        <v>32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thickBot="1" x14ac:dyDescent="0.3">
      <c r="A280" s="469"/>
      <c r="B280" s="472"/>
      <c r="C280" s="475"/>
      <c r="D280" s="25" t="e">
        <v>#N/A</v>
      </c>
      <c r="E280" s="26" t="s">
        <v>33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69"/>
      <c r="B281" s="472"/>
      <c r="C281" s="475"/>
      <c r="D281" s="25" t="e">
        <v>#N/A</v>
      </c>
      <c r="E281" s="26" t="s">
        <v>34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x14ac:dyDescent="0.25">
      <c r="A282" s="469"/>
      <c r="B282" s="472"/>
      <c r="C282" s="475"/>
      <c r="D282" s="25" t="e">
        <v>#N/A</v>
      </c>
      <c r="E282" s="2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70"/>
      <c r="B283" s="473"/>
      <c r="C283" s="476"/>
      <c r="D283" s="27" t="e">
        <v>#N/A</v>
      </c>
      <c r="E283" s="2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68">
        <v>56</v>
      </c>
      <c r="B284" s="471" t="e">
        <v>#N/A</v>
      </c>
      <c r="C284" s="474" t="e">
        <v>#N/A</v>
      </c>
      <c r="D284" s="23" t="e">
        <v>#N/A</v>
      </c>
      <c r="E284" s="24" t="s">
        <v>32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thickBot="1" x14ac:dyDescent="0.3">
      <c r="A285" s="469"/>
      <c r="B285" s="472"/>
      <c r="C285" s="475"/>
      <c r="D285" s="25" t="e">
        <v>#N/A</v>
      </c>
      <c r="E285" s="26" t="s">
        <v>33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69"/>
      <c r="B286" s="472"/>
      <c r="C286" s="475"/>
      <c r="D286" s="25" t="e">
        <v>#N/A</v>
      </c>
      <c r="E286" s="26" t="s">
        <v>34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x14ac:dyDescent="0.25">
      <c r="A287" s="469"/>
      <c r="B287" s="472"/>
      <c r="C287" s="475"/>
      <c r="D287" s="25" t="e">
        <v>#N/A</v>
      </c>
      <c r="E287" s="2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70"/>
      <c r="B288" s="473"/>
      <c r="C288" s="476"/>
      <c r="D288" s="27" t="e">
        <v>#N/A</v>
      </c>
      <c r="E288" s="2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68">
        <v>57</v>
      </c>
      <c r="B289" s="471" t="e">
        <v>#N/A</v>
      </c>
      <c r="C289" s="474" t="e">
        <v>#N/A</v>
      </c>
      <c r="D289" s="23" t="e">
        <v>#N/A</v>
      </c>
      <c r="E289" s="24" t="s">
        <v>32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thickBot="1" x14ac:dyDescent="0.3">
      <c r="A290" s="469"/>
      <c r="B290" s="472"/>
      <c r="C290" s="475"/>
      <c r="D290" s="25" t="e">
        <v>#N/A</v>
      </c>
      <c r="E290" s="26" t="s">
        <v>33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69"/>
      <c r="B291" s="472"/>
      <c r="C291" s="475"/>
      <c r="D291" s="25" t="e">
        <v>#N/A</v>
      </c>
      <c r="E291" s="26" t="s">
        <v>34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x14ac:dyDescent="0.25">
      <c r="A292" s="469"/>
      <c r="B292" s="472"/>
      <c r="C292" s="475"/>
      <c r="D292" s="25" t="e">
        <v>#N/A</v>
      </c>
      <c r="E292" s="2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70"/>
      <c r="B293" s="473"/>
      <c r="C293" s="476"/>
      <c r="D293" s="27" t="e">
        <v>#N/A</v>
      </c>
      <c r="E293" s="2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68">
        <v>58</v>
      </c>
      <c r="B294" s="471" t="e">
        <v>#N/A</v>
      </c>
      <c r="C294" s="474" t="e">
        <v>#N/A</v>
      </c>
      <c r="D294" s="23" t="e">
        <v>#N/A</v>
      </c>
      <c r="E294" s="24" t="s">
        <v>32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thickBot="1" x14ac:dyDescent="0.3">
      <c r="A295" s="469"/>
      <c r="B295" s="472"/>
      <c r="C295" s="475"/>
      <c r="D295" s="25" t="e">
        <v>#N/A</v>
      </c>
      <c r="E295" s="26" t="s">
        <v>33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69"/>
      <c r="B296" s="472"/>
      <c r="C296" s="475"/>
      <c r="D296" s="25" t="e">
        <v>#N/A</v>
      </c>
      <c r="E296" s="26" t="s">
        <v>34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x14ac:dyDescent="0.25">
      <c r="A297" s="469"/>
      <c r="B297" s="472"/>
      <c r="C297" s="475"/>
      <c r="D297" s="25" t="e">
        <v>#N/A</v>
      </c>
      <c r="E297" s="2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70"/>
      <c r="B298" s="473"/>
      <c r="C298" s="476"/>
      <c r="D298" s="27" t="e">
        <v>#N/A</v>
      </c>
      <c r="E298" s="2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68">
        <v>59</v>
      </c>
      <c r="B299" s="471" t="e">
        <v>#N/A</v>
      </c>
      <c r="C299" s="474" t="e">
        <v>#N/A</v>
      </c>
      <c r="D299" s="23" t="e">
        <v>#N/A</v>
      </c>
      <c r="E299" s="2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thickBot="1" x14ac:dyDescent="0.3">
      <c r="A300" s="469"/>
      <c r="B300" s="472"/>
      <c r="C300" s="475"/>
      <c r="D300" s="25" t="e">
        <v>#N/A</v>
      </c>
      <c r="E300" s="2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69"/>
      <c r="B301" s="472"/>
      <c r="C301" s="475"/>
      <c r="D301" s="25" t="e">
        <v>#N/A</v>
      </c>
      <c r="E301" s="2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x14ac:dyDescent="0.25">
      <c r="A302" s="469"/>
      <c r="B302" s="472"/>
      <c r="C302" s="475"/>
      <c r="D302" s="25" t="e">
        <v>#N/A</v>
      </c>
      <c r="E302" s="2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70"/>
      <c r="B303" s="473"/>
      <c r="C303" s="476"/>
      <c r="D303" s="27" t="e">
        <v>#N/A</v>
      </c>
      <c r="E303" s="2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68">
        <v>60</v>
      </c>
      <c r="B304" s="471" t="e">
        <v>#N/A</v>
      </c>
      <c r="C304" s="474" t="e">
        <v>#N/A</v>
      </c>
      <c r="D304" s="23" t="e">
        <v>#N/A</v>
      </c>
      <c r="E304" s="2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thickBot="1" x14ac:dyDescent="0.3">
      <c r="A305" s="469"/>
      <c r="B305" s="472"/>
      <c r="C305" s="475"/>
      <c r="D305" s="25" t="e">
        <v>#N/A</v>
      </c>
      <c r="E305" s="2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69"/>
      <c r="B306" s="472"/>
      <c r="C306" s="475"/>
      <c r="D306" s="25" t="e">
        <v>#N/A</v>
      </c>
      <c r="E306" s="2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x14ac:dyDescent="0.25">
      <c r="A307" s="469"/>
      <c r="B307" s="472"/>
      <c r="C307" s="475"/>
      <c r="D307" s="25" t="e">
        <v>#N/A</v>
      </c>
      <c r="E307" s="2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70"/>
      <c r="B308" s="473"/>
      <c r="C308" s="476"/>
      <c r="D308" s="27" t="e">
        <v>#N/A</v>
      </c>
      <c r="E308" s="2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68">
        <v>61</v>
      </c>
      <c r="B309" s="471" t="e">
        <v>#N/A</v>
      </c>
      <c r="C309" s="474" t="e">
        <v>#N/A</v>
      </c>
      <c r="D309" s="23" t="e">
        <v>#N/A</v>
      </c>
      <c r="E309" s="2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thickBot="1" x14ac:dyDescent="0.3">
      <c r="A310" s="469"/>
      <c r="B310" s="472"/>
      <c r="C310" s="475"/>
      <c r="D310" s="25" t="e">
        <v>#N/A</v>
      </c>
      <c r="E310" s="2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69"/>
      <c r="B311" s="472"/>
      <c r="C311" s="475"/>
      <c r="D311" s="25" t="e">
        <v>#N/A</v>
      </c>
      <c r="E311" s="2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x14ac:dyDescent="0.25">
      <c r="A312" s="469"/>
      <c r="B312" s="472"/>
      <c r="C312" s="475"/>
      <c r="D312" s="25" t="e">
        <v>#N/A</v>
      </c>
      <c r="E312" s="2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70"/>
      <c r="B313" s="473"/>
      <c r="C313" s="476"/>
      <c r="D313" s="27" t="e">
        <v>#N/A</v>
      </c>
      <c r="E313" s="2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68">
        <v>62</v>
      </c>
      <c r="B314" s="471" t="e">
        <v>#N/A</v>
      </c>
      <c r="C314" s="474" t="e">
        <v>#N/A</v>
      </c>
      <c r="D314" s="23" t="e">
        <v>#N/A</v>
      </c>
      <c r="E314" s="2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thickBot="1" x14ac:dyDescent="0.3">
      <c r="A315" s="469"/>
      <c r="B315" s="472"/>
      <c r="C315" s="475"/>
      <c r="D315" s="25" t="e">
        <v>#N/A</v>
      </c>
      <c r="E315" s="2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69"/>
      <c r="B316" s="472"/>
      <c r="C316" s="475"/>
      <c r="D316" s="25" t="e">
        <v>#N/A</v>
      </c>
      <c r="E316" s="2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x14ac:dyDescent="0.25">
      <c r="A317" s="469"/>
      <c r="B317" s="472"/>
      <c r="C317" s="475"/>
      <c r="D317" s="25" t="e">
        <v>#N/A</v>
      </c>
      <c r="E317" s="2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70"/>
      <c r="B318" s="473"/>
      <c r="C318" s="476"/>
      <c r="D318" s="27" t="e">
        <v>#N/A</v>
      </c>
      <c r="E318" s="2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68">
        <v>63</v>
      </c>
      <c r="B319" s="471" t="e">
        <v>#N/A</v>
      </c>
      <c r="C319" s="474" t="e">
        <v>#N/A</v>
      </c>
      <c r="D319" s="23" t="e">
        <v>#N/A</v>
      </c>
      <c r="E319" s="2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thickBot="1" x14ac:dyDescent="0.3">
      <c r="A320" s="469"/>
      <c r="B320" s="472"/>
      <c r="C320" s="475"/>
      <c r="D320" s="25" t="e">
        <v>#N/A</v>
      </c>
      <c r="E320" s="2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69"/>
      <c r="B321" s="472"/>
      <c r="C321" s="475"/>
      <c r="D321" s="25" t="e">
        <v>#N/A</v>
      </c>
      <c r="E321" s="2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x14ac:dyDescent="0.25">
      <c r="A322" s="469"/>
      <c r="B322" s="472"/>
      <c r="C322" s="475"/>
      <c r="D322" s="25" t="e">
        <v>#N/A</v>
      </c>
      <c r="E322" s="2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70"/>
      <c r="B323" s="473"/>
      <c r="C323" s="476"/>
      <c r="D323" s="27" t="e">
        <v>#N/A</v>
      </c>
      <c r="E323" s="2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68">
        <v>64</v>
      </c>
      <c r="B324" s="471" t="e">
        <v>#N/A</v>
      </c>
      <c r="C324" s="474" t="e">
        <v>#N/A</v>
      </c>
      <c r="D324" s="23" t="e">
        <v>#N/A</v>
      </c>
      <c r="E324" s="2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thickBot="1" x14ac:dyDescent="0.3">
      <c r="A325" s="469"/>
      <c r="B325" s="472"/>
      <c r="C325" s="475"/>
      <c r="D325" s="25" t="e">
        <v>#N/A</v>
      </c>
      <c r="E325" s="2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69"/>
      <c r="B326" s="472"/>
      <c r="C326" s="475"/>
      <c r="D326" s="25" t="e">
        <v>#N/A</v>
      </c>
      <c r="E326" s="2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x14ac:dyDescent="0.25">
      <c r="A327" s="469"/>
      <c r="B327" s="472"/>
      <c r="C327" s="475"/>
      <c r="D327" s="25" t="e">
        <v>#N/A</v>
      </c>
      <c r="E327" s="2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70"/>
      <c r="B328" s="473"/>
      <c r="C328" s="476"/>
      <c r="D328" s="27" t="e">
        <v>#N/A</v>
      </c>
      <c r="E328" s="2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68">
        <v>65</v>
      </c>
      <c r="B329" s="471" t="e">
        <v>#N/A</v>
      </c>
      <c r="C329" s="474" t="e">
        <v>#N/A</v>
      </c>
      <c r="D329" s="23" t="e">
        <v>#N/A</v>
      </c>
      <c r="E329" s="2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thickBot="1" x14ac:dyDescent="0.3">
      <c r="A330" s="469"/>
      <c r="B330" s="472"/>
      <c r="C330" s="475"/>
      <c r="D330" s="25" t="e">
        <v>#N/A</v>
      </c>
      <c r="E330" s="2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69"/>
      <c r="B331" s="472"/>
      <c r="C331" s="475"/>
      <c r="D331" s="25" t="e">
        <v>#N/A</v>
      </c>
      <c r="E331" s="2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x14ac:dyDescent="0.25">
      <c r="A332" s="469"/>
      <c r="B332" s="472"/>
      <c r="C332" s="475"/>
      <c r="D332" s="25" t="e">
        <v>#N/A</v>
      </c>
      <c r="E332" s="2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70"/>
      <c r="B333" s="473"/>
      <c r="C333" s="476"/>
      <c r="D333" s="27" t="e">
        <v>#N/A</v>
      </c>
      <c r="E333" s="2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68">
        <v>66</v>
      </c>
      <c r="B334" s="471" t="e">
        <v>#N/A</v>
      </c>
      <c r="C334" s="474" t="e">
        <v>#N/A</v>
      </c>
      <c r="D334" s="23" t="e">
        <v>#N/A</v>
      </c>
      <c r="E334" s="2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thickBot="1" x14ac:dyDescent="0.3">
      <c r="A335" s="469"/>
      <c r="B335" s="472"/>
      <c r="C335" s="475"/>
      <c r="D335" s="25" t="e">
        <v>#N/A</v>
      </c>
      <c r="E335" s="2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69"/>
      <c r="B336" s="472"/>
      <c r="C336" s="475"/>
      <c r="D336" s="25" t="e">
        <v>#N/A</v>
      </c>
      <c r="E336" s="2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x14ac:dyDescent="0.25">
      <c r="A337" s="469"/>
      <c r="B337" s="472"/>
      <c r="C337" s="475"/>
      <c r="D337" s="25" t="e">
        <v>#N/A</v>
      </c>
      <c r="E337" s="2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70"/>
      <c r="B338" s="473"/>
      <c r="C338" s="476"/>
      <c r="D338" s="27" t="e">
        <v>#N/A</v>
      </c>
      <c r="E338" s="2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68">
        <v>67</v>
      </c>
      <c r="B339" s="471" t="e">
        <v>#N/A</v>
      </c>
      <c r="C339" s="474" t="e">
        <v>#N/A</v>
      </c>
      <c r="D339" s="23" t="e">
        <v>#N/A</v>
      </c>
      <c r="E339" s="2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thickBot="1" x14ac:dyDescent="0.3">
      <c r="A340" s="469"/>
      <c r="B340" s="472"/>
      <c r="C340" s="475"/>
      <c r="D340" s="25" t="e">
        <v>#N/A</v>
      </c>
      <c r="E340" s="2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69"/>
      <c r="B341" s="472"/>
      <c r="C341" s="475"/>
      <c r="D341" s="25" t="e">
        <v>#N/A</v>
      </c>
      <c r="E341" s="2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x14ac:dyDescent="0.25">
      <c r="A342" s="469"/>
      <c r="B342" s="472"/>
      <c r="C342" s="475"/>
      <c r="D342" s="25" t="e">
        <v>#N/A</v>
      </c>
      <c r="E342" s="2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70"/>
      <c r="B343" s="473"/>
      <c r="C343" s="476"/>
      <c r="D343" s="27" t="e">
        <v>#N/A</v>
      </c>
      <c r="E343" s="2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68">
        <v>68</v>
      </c>
      <c r="B344" s="471" t="e">
        <v>#N/A</v>
      </c>
      <c r="C344" s="474" t="e">
        <v>#N/A</v>
      </c>
      <c r="D344" s="23" t="e">
        <v>#N/A</v>
      </c>
      <c r="E344" s="2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thickBot="1" x14ac:dyDescent="0.3">
      <c r="A345" s="469"/>
      <c r="B345" s="472"/>
      <c r="C345" s="475"/>
      <c r="D345" s="25" t="e">
        <v>#N/A</v>
      </c>
      <c r="E345" s="2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69"/>
      <c r="B346" s="472"/>
      <c r="C346" s="475"/>
      <c r="D346" s="25" t="e">
        <v>#N/A</v>
      </c>
      <c r="E346" s="2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x14ac:dyDescent="0.25">
      <c r="A347" s="469"/>
      <c r="B347" s="472"/>
      <c r="C347" s="475"/>
      <c r="D347" s="25" t="e">
        <v>#N/A</v>
      </c>
      <c r="E347" s="2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70"/>
      <c r="B348" s="473"/>
      <c r="C348" s="476"/>
      <c r="D348" s="27" t="e">
        <v>#N/A</v>
      </c>
      <c r="E348" s="2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68">
        <v>69</v>
      </c>
      <c r="B349" s="471" t="e">
        <v>#N/A</v>
      </c>
      <c r="C349" s="474" t="e">
        <v>#N/A</v>
      </c>
      <c r="D349" s="23" t="e">
        <v>#N/A</v>
      </c>
      <c r="E349" s="2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thickBot="1" x14ac:dyDescent="0.3">
      <c r="A350" s="469"/>
      <c r="B350" s="472"/>
      <c r="C350" s="475"/>
      <c r="D350" s="25" t="e">
        <v>#N/A</v>
      </c>
      <c r="E350" s="2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69"/>
      <c r="B351" s="472"/>
      <c r="C351" s="475"/>
      <c r="D351" s="25" t="e">
        <v>#N/A</v>
      </c>
      <c r="E351" s="2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x14ac:dyDescent="0.25">
      <c r="A352" s="469"/>
      <c r="B352" s="472"/>
      <c r="C352" s="475"/>
      <c r="D352" s="25" t="e">
        <v>#N/A</v>
      </c>
      <c r="E352" s="2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70"/>
      <c r="B353" s="473"/>
      <c r="C353" s="476"/>
      <c r="D353" s="27" t="e">
        <v>#N/A</v>
      </c>
      <c r="E353" s="2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68">
        <v>70</v>
      </c>
      <c r="B354" s="471" t="e">
        <v>#N/A</v>
      </c>
      <c r="C354" s="474" t="e">
        <v>#N/A</v>
      </c>
      <c r="D354" s="23" t="e">
        <v>#N/A</v>
      </c>
      <c r="E354" s="2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thickBot="1" x14ac:dyDescent="0.3">
      <c r="A355" s="469"/>
      <c r="B355" s="472"/>
      <c r="C355" s="475"/>
      <c r="D355" s="25" t="e">
        <v>#N/A</v>
      </c>
      <c r="E355" s="2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69"/>
      <c r="B356" s="472"/>
      <c r="C356" s="475"/>
      <c r="D356" s="25" t="e">
        <v>#N/A</v>
      </c>
      <c r="E356" s="2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x14ac:dyDescent="0.25">
      <c r="A357" s="469"/>
      <c r="B357" s="472"/>
      <c r="C357" s="475"/>
      <c r="D357" s="25" t="e">
        <v>#N/A</v>
      </c>
      <c r="E357" s="2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70"/>
      <c r="B358" s="473"/>
      <c r="C358" s="476"/>
      <c r="D358" s="27" t="e">
        <v>#N/A</v>
      </c>
      <c r="E358" s="2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68">
        <v>71</v>
      </c>
      <c r="B359" s="471" t="e">
        <v>#N/A</v>
      </c>
      <c r="C359" s="474" t="e">
        <v>#N/A</v>
      </c>
      <c r="D359" s="23" t="e">
        <v>#N/A</v>
      </c>
      <c r="E359" s="2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thickBot="1" x14ac:dyDescent="0.3">
      <c r="A360" s="469"/>
      <c r="B360" s="472"/>
      <c r="C360" s="475"/>
      <c r="D360" s="25" t="e">
        <v>#N/A</v>
      </c>
      <c r="E360" s="2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69"/>
      <c r="B361" s="472"/>
      <c r="C361" s="475"/>
      <c r="D361" s="25" t="e">
        <v>#N/A</v>
      </c>
      <c r="E361" s="2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x14ac:dyDescent="0.25">
      <c r="A362" s="469"/>
      <c r="B362" s="472"/>
      <c r="C362" s="475"/>
      <c r="D362" s="25" t="e">
        <v>#N/A</v>
      </c>
      <c r="E362" s="2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70"/>
      <c r="B363" s="473"/>
      <c r="C363" s="476"/>
      <c r="D363" s="27" t="e">
        <v>#N/A</v>
      </c>
      <c r="E363" s="2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68">
        <v>72</v>
      </c>
      <c r="B364" s="471" t="e">
        <v>#N/A</v>
      </c>
      <c r="C364" s="474" t="e">
        <v>#N/A</v>
      </c>
      <c r="D364" s="23" t="e">
        <v>#N/A</v>
      </c>
      <c r="E364" s="2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thickBot="1" x14ac:dyDescent="0.3">
      <c r="A365" s="469"/>
      <c r="B365" s="472"/>
      <c r="C365" s="475"/>
      <c r="D365" s="25" t="e">
        <v>#N/A</v>
      </c>
      <c r="E365" s="2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69"/>
      <c r="B366" s="472"/>
      <c r="C366" s="475"/>
      <c r="D366" s="25" t="e">
        <v>#N/A</v>
      </c>
      <c r="E366" s="2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x14ac:dyDescent="0.25">
      <c r="A367" s="469"/>
      <c r="B367" s="472"/>
      <c r="C367" s="475"/>
      <c r="D367" s="25" t="e">
        <v>#N/A</v>
      </c>
      <c r="E367" s="2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70"/>
      <c r="B368" s="473"/>
      <c r="C368" s="476"/>
      <c r="D368" s="27" t="e">
        <v>#N/A</v>
      </c>
      <c r="E368" s="2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68">
        <v>73</v>
      </c>
      <c r="B369" s="471" t="e">
        <v>#N/A</v>
      </c>
      <c r="C369" s="474" t="e">
        <v>#N/A</v>
      </c>
      <c r="D369" s="23" t="e">
        <v>#N/A</v>
      </c>
      <c r="E369" s="2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thickBot="1" x14ac:dyDescent="0.3">
      <c r="A370" s="469"/>
      <c r="B370" s="472"/>
      <c r="C370" s="475"/>
      <c r="D370" s="25" t="e">
        <v>#N/A</v>
      </c>
      <c r="E370" s="2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69"/>
      <c r="B371" s="472"/>
      <c r="C371" s="475"/>
      <c r="D371" s="25" t="e">
        <v>#N/A</v>
      </c>
      <c r="E371" s="2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x14ac:dyDescent="0.25">
      <c r="A372" s="469"/>
      <c r="B372" s="472"/>
      <c r="C372" s="475"/>
      <c r="D372" s="25" t="e">
        <v>#N/A</v>
      </c>
      <c r="E372" s="2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70"/>
      <c r="B373" s="473"/>
      <c r="C373" s="476"/>
      <c r="D373" s="27" t="e">
        <v>#N/A</v>
      </c>
      <c r="E373" s="2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68">
        <v>74</v>
      </c>
      <c r="B374" s="471" t="e">
        <v>#N/A</v>
      </c>
      <c r="C374" s="474" t="e">
        <v>#N/A</v>
      </c>
      <c r="D374" s="23" t="e">
        <v>#N/A</v>
      </c>
      <c r="E374" s="2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thickBot="1" x14ac:dyDescent="0.3">
      <c r="A375" s="469"/>
      <c r="B375" s="472"/>
      <c r="C375" s="475"/>
      <c r="D375" s="25" t="e">
        <v>#N/A</v>
      </c>
      <c r="E375" s="2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69"/>
      <c r="B376" s="472"/>
      <c r="C376" s="475"/>
      <c r="D376" s="25" t="e">
        <v>#N/A</v>
      </c>
      <c r="E376" s="2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x14ac:dyDescent="0.25">
      <c r="A377" s="469"/>
      <c r="B377" s="472"/>
      <c r="C377" s="475"/>
      <c r="D377" s="25" t="e">
        <v>#N/A</v>
      </c>
      <c r="E377" s="2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70"/>
      <c r="B378" s="473"/>
      <c r="C378" s="476"/>
      <c r="D378" s="27" t="e">
        <v>#N/A</v>
      </c>
      <c r="E378" s="2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68">
        <v>75</v>
      </c>
      <c r="B379" s="471" t="e">
        <v>#N/A</v>
      </c>
      <c r="C379" s="474" t="e">
        <v>#N/A</v>
      </c>
      <c r="D379" s="23" t="e">
        <v>#N/A</v>
      </c>
      <c r="E379" s="2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thickBot="1" x14ac:dyDescent="0.3">
      <c r="A380" s="469"/>
      <c r="B380" s="472"/>
      <c r="C380" s="475"/>
      <c r="D380" s="25" t="e">
        <v>#N/A</v>
      </c>
      <c r="E380" s="2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69"/>
      <c r="B381" s="472"/>
      <c r="C381" s="475"/>
      <c r="D381" s="25" t="e">
        <v>#N/A</v>
      </c>
      <c r="E381" s="2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x14ac:dyDescent="0.25">
      <c r="A382" s="469"/>
      <c r="B382" s="472"/>
      <c r="C382" s="475"/>
      <c r="D382" s="25" t="e">
        <v>#N/A</v>
      </c>
      <c r="E382" s="2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70"/>
      <c r="B383" s="473"/>
      <c r="C383" s="476"/>
      <c r="D383" s="27" t="e">
        <v>#N/A</v>
      </c>
      <c r="E383" s="2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68">
        <v>76</v>
      </c>
      <c r="B384" s="471" t="e">
        <v>#N/A</v>
      </c>
      <c r="C384" s="474" t="e">
        <v>#N/A</v>
      </c>
      <c r="D384" s="23" t="e">
        <v>#N/A</v>
      </c>
      <c r="E384" s="2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thickBot="1" x14ac:dyDescent="0.3">
      <c r="A385" s="469"/>
      <c r="B385" s="472"/>
      <c r="C385" s="475"/>
      <c r="D385" s="25" t="e">
        <v>#N/A</v>
      </c>
      <c r="E385" s="2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69"/>
      <c r="B386" s="472"/>
      <c r="C386" s="475"/>
      <c r="D386" s="25" t="e">
        <v>#N/A</v>
      </c>
      <c r="E386" s="2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x14ac:dyDescent="0.25">
      <c r="A387" s="469"/>
      <c r="B387" s="472"/>
      <c r="C387" s="475"/>
      <c r="D387" s="25" t="e">
        <v>#N/A</v>
      </c>
      <c r="E387" s="2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70"/>
      <c r="B388" s="473"/>
      <c r="C388" s="476"/>
      <c r="D388" s="27" t="e">
        <v>#N/A</v>
      </c>
      <c r="E388" s="2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68">
        <v>77</v>
      </c>
      <c r="B389" s="471" t="e">
        <v>#N/A</v>
      </c>
      <c r="C389" s="474" t="e">
        <v>#N/A</v>
      </c>
      <c r="D389" s="23" t="e">
        <v>#N/A</v>
      </c>
      <c r="E389" s="2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thickBot="1" x14ac:dyDescent="0.3">
      <c r="A390" s="469"/>
      <c r="B390" s="472"/>
      <c r="C390" s="475"/>
      <c r="D390" s="25" t="e">
        <v>#N/A</v>
      </c>
      <c r="E390" s="2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69"/>
      <c r="B391" s="472"/>
      <c r="C391" s="475"/>
      <c r="D391" s="25" t="e">
        <v>#N/A</v>
      </c>
      <c r="E391" s="2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x14ac:dyDescent="0.25">
      <c r="A392" s="469"/>
      <c r="B392" s="472"/>
      <c r="C392" s="475"/>
      <c r="D392" s="25" t="e">
        <v>#N/A</v>
      </c>
      <c r="E392" s="2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70"/>
      <c r="B393" s="473"/>
      <c r="C393" s="476"/>
      <c r="D393" s="27" t="e">
        <v>#N/A</v>
      </c>
      <c r="E393" s="2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68">
        <v>78</v>
      </c>
      <c r="B394" s="471" t="e">
        <v>#N/A</v>
      </c>
      <c r="C394" s="474" t="e">
        <v>#N/A</v>
      </c>
      <c r="D394" s="23" t="e">
        <v>#N/A</v>
      </c>
      <c r="E394" s="2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thickBot="1" x14ac:dyDescent="0.3">
      <c r="A395" s="469"/>
      <c r="B395" s="472"/>
      <c r="C395" s="475"/>
      <c r="D395" s="25" t="e">
        <v>#N/A</v>
      </c>
      <c r="E395" s="2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69"/>
      <c r="B396" s="472"/>
      <c r="C396" s="475"/>
      <c r="D396" s="25" t="e">
        <v>#N/A</v>
      </c>
      <c r="E396" s="2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x14ac:dyDescent="0.25">
      <c r="A397" s="469"/>
      <c r="B397" s="472"/>
      <c r="C397" s="475"/>
      <c r="D397" s="25" t="e">
        <v>#N/A</v>
      </c>
      <c r="E397" s="2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70"/>
      <c r="B398" s="473"/>
      <c r="C398" s="476"/>
      <c r="D398" s="27" t="e">
        <v>#N/A</v>
      </c>
      <c r="E398" s="2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68">
        <v>79</v>
      </c>
      <c r="B399" s="471" t="e">
        <v>#N/A</v>
      </c>
      <c r="C399" s="474" t="e">
        <v>#N/A</v>
      </c>
      <c r="D399" s="23" t="e">
        <v>#N/A</v>
      </c>
      <c r="E399" s="2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thickBot="1" x14ac:dyDescent="0.3">
      <c r="A400" s="469"/>
      <c r="B400" s="472"/>
      <c r="C400" s="475"/>
      <c r="D400" s="25" t="e">
        <v>#N/A</v>
      </c>
      <c r="E400" s="2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69"/>
      <c r="B401" s="472"/>
      <c r="C401" s="475"/>
      <c r="D401" s="25" t="e">
        <v>#N/A</v>
      </c>
      <c r="E401" s="2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x14ac:dyDescent="0.25">
      <c r="A402" s="469"/>
      <c r="B402" s="472"/>
      <c r="C402" s="475"/>
      <c r="D402" s="25" t="e">
        <v>#N/A</v>
      </c>
      <c r="E402" s="2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70"/>
      <c r="B403" s="473"/>
      <c r="C403" s="476"/>
      <c r="D403" s="27" t="e">
        <v>#N/A</v>
      </c>
      <c r="E403" s="2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68">
        <v>80</v>
      </c>
      <c r="B404" s="471" t="e">
        <v>#N/A</v>
      </c>
      <c r="C404" s="474" t="e">
        <v>#N/A</v>
      </c>
      <c r="D404" s="23" t="e">
        <v>#N/A</v>
      </c>
      <c r="E404" s="2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thickBot="1" x14ac:dyDescent="0.3">
      <c r="A405" s="469"/>
      <c r="B405" s="472"/>
      <c r="C405" s="475"/>
      <c r="D405" s="25" t="e">
        <v>#N/A</v>
      </c>
      <c r="E405" s="2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69"/>
      <c r="B406" s="472"/>
      <c r="C406" s="475"/>
      <c r="D406" s="25" t="e">
        <v>#N/A</v>
      </c>
      <c r="E406" s="2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x14ac:dyDescent="0.25">
      <c r="A407" s="469"/>
      <c r="B407" s="472"/>
      <c r="C407" s="475"/>
      <c r="D407" s="25" t="e">
        <v>#N/A</v>
      </c>
      <c r="E407" s="2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70"/>
      <c r="B408" s="473"/>
      <c r="C408" s="476"/>
      <c r="D408" s="27" t="e">
        <v>#N/A</v>
      </c>
      <c r="E408" s="2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68" t="s">
        <v>40</v>
      </c>
      <c r="B409" s="471" t="e">
        <v>#N/A</v>
      </c>
      <c r="C409" s="474" t="e">
        <v>#N/A</v>
      </c>
      <c r="D409" s="23" t="e">
        <v>#N/A</v>
      </c>
      <c r="E409" s="24" t="s">
        <v>32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thickBot="1" x14ac:dyDescent="0.3">
      <c r="A410" s="469"/>
      <c r="B410" s="472"/>
      <c r="C410" s="475"/>
      <c r="D410" s="25" t="e">
        <v>#N/A</v>
      </c>
      <c r="E410" s="26" t="s">
        <v>33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69"/>
      <c r="B411" s="472"/>
      <c r="C411" s="475"/>
      <c r="D411" s="25" t="e">
        <v>#N/A</v>
      </c>
      <c r="E411" s="2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x14ac:dyDescent="0.25">
      <c r="A412" s="469"/>
      <c r="B412" s="472"/>
      <c r="C412" s="475"/>
      <c r="D412" s="25" t="e">
        <v>#N/A</v>
      </c>
      <c r="E412" s="2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70"/>
      <c r="B413" s="473"/>
      <c r="C413" s="476"/>
      <c r="D413" s="27" t="e">
        <v>#N/A</v>
      </c>
      <c r="E413" s="2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68" t="s">
        <v>41</v>
      </c>
      <c r="B414" s="471" t="e">
        <v>#N/A</v>
      </c>
      <c r="C414" s="474" t="e">
        <v>#N/A</v>
      </c>
      <c r="D414" s="23" t="e">
        <v>#N/A</v>
      </c>
      <c r="E414" s="24" t="s">
        <v>32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thickBot="1" x14ac:dyDescent="0.3">
      <c r="A415" s="469"/>
      <c r="B415" s="472"/>
      <c r="C415" s="475"/>
      <c r="D415" s="25" t="e">
        <v>#N/A</v>
      </c>
      <c r="E415" s="2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69"/>
      <c r="B416" s="472"/>
      <c r="C416" s="475"/>
      <c r="D416" s="25" t="e">
        <v>#N/A</v>
      </c>
      <c r="E416" s="2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x14ac:dyDescent="0.25">
      <c r="A417" s="469"/>
      <c r="B417" s="472"/>
      <c r="C417" s="475"/>
      <c r="D417" s="25" t="e">
        <v>#N/A</v>
      </c>
      <c r="E417" s="2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70"/>
      <c r="B418" s="473"/>
      <c r="C418" s="476"/>
      <c r="D418" s="27" t="e">
        <v>#N/A</v>
      </c>
      <c r="E418" s="2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68" t="s">
        <v>42</v>
      </c>
      <c r="B419" s="471" t="e">
        <v>#N/A</v>
      </c>
      <c r="C419" s="474" t="e">
        <v>#N/A</v>
      </c>
      <c r="D419" s="23" t="e">
        <v>#N/A</v>
      </c>
      <c r="E419" s="2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thickBot="1" x14ac:dyDescent="0.3">
      <c r="A420" s="469"/>
      <c r="B420" s="472"/>
      <c r="C420" s="475"/>
      <c r="D420" s="25" t="e">
        <v>#N/A</v>
      </c>
      <c r="E420" s="2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69"/>
      <c r="B421" s="472"/>
      <c r="C421" s="475"/>
      <c r="D421" s="25" t="e">
        <v>#N/A</v>
      </c>
      <c r="E421" s="2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x14ac:dyDescent="0.25">
      <c r="A422" s="469"/>
      <c r="B422" s="472"/>
      <c r="C422" s="475"/>
      <c r="D422" s="25" t="e">
        <v>#N/A</v>
      </c>
      <c r="E422" s="2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70"/>
      <c r="B423" s="473"/>
      <c r="C423" s="476"/>
      <c r="D423" s="27" t="e">
        <v>#N/A</v>
      </c>
      <c r="E423" s="2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68" t="s">
        <v>43</v>
      </c>
      <c r="B424" s="471" t="e">
        <v>#N/A</v>
      </c>
      <c r="C424" s="474" t="e">
        <v>#N/A</v>
      </c>
      <c r="D424" s="23" t="e">
        <v>#N/A</v>
      </c>
      <c r="E424" s="2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thickBot="1" x14ac:dyDescent="0.3">
      <c r="A425" s="469"/>
      <c r="B425" s="472"/>
      <c r="C425" s="475"/>
      <c r="D425" s="25" t="e">
        <v>#N/A</v>
      </c>
      <c r="E425" s="2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69"/>
      <c r="B426" s="472"/>
      <c r="C426" s="475"/>
      <c r="D426" s="25" t="e">
        <v>#N/A</v>
      </c>
      <c r="E426" s="2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x14ac:dyDescent="0.25">
      <c r="A427" s="469"/>
      <c r="B427" s="472"/>
      <c r="C427" s="475"/>
      <c r="D427" s="25" t="e">
        <v>#N/A</v>
      </c>
      <c r="E427" s="2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70"/>
      <c r="B428" s="473"/>
      <c r="C428" s="476"/>
      <c r="D428" s="27" t="e">
        <v>#N/A</v>
      </c>
      <c r="E428" s="2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68" t="s">
        <v>44</v>
      </c>
      <c r="B429" s="471" t="e">
        <v>#N/A</v>
      </c>
      <c r="C429" s="474" t="e">
        <v>#N/A</v>
      </c>
      <c r="D429" s="23" t="e">
        <v>#N/A</v>
      </c>
      <c r="E429" s="2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thickBot="1" x14ac:dyDescent="0.3">
      <c r="A430" s="469"/>
      <c r="B430" s="472"/>
      <c r="C430" s="475"/>
      <c r="D430" s="25" t="e">
        <v>#N/A</v>
      </c>
      <c r="E430" s="2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69"/>
      <c r="B431" s="472"/>
      <c r="C431" s="475"/>
      <c r="D431" s="25" t="e">
        <v>#N/A</v>
      </c>
      <c r="E431" s="2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x14ac:dyDescent="0.25">
      <c r="A432" s="469"/>
      <c r="B432" s="472"/>
      <c r="C432" s="475"/>
      <c r="D432" s="25" t="e">
        <v>#N/A</v>
      </c>
      <c r="E432" s="2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70"/>
      <c r="B433" s="473"/>
      <c r="C433" s="476"/>
      <c r="D433" s="27" t="e">
        <v>#N/A</v>
      </c>
      <c r="E433" s="2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68" t="s">
        <v>45</v>
      </c>
      <c r="B434" s="471" t="e">
        <v>#N/A</v>
      </c>
      <c r="C434" s="474" t="e">
        <v>#N/A</v>
      </c>
      <c r="D434" s="23" t="e">
        <v>#N/A</v>
      </c>
      <c r="E434" s="2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thickBot="1" x14ac:dyDescent="0.3">
      <c r="A435" s="469"/>
      <c r="B435" s="472"/>
      <c r="C435" s="475"/>
      <c r="D435" s="25" t="e">
        <v>#N/A</v>
      </c>
      <c r="E435" s="2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69"/>
      <c r="B436" s="472"/>
      <c r="C436" s="475"/>
      <c r="D436" s="25" t="e">
        <v>#N/A</v>
      </c>
      <c r="E436" s="2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x14ac:dyDescent="0.25">
      <c r="A437" s="469"/>
      <c r="B437" s="472"/>
      <c r="C437" s="475"/>
      <c r="D437" s="25" t="e">
        <v>#N/A</v>
      </c>
      <c r="E437" s="2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70"/>
      <c r="B438" s="473"/>
      <c r="C438" s="476"/>
      <c r="D438" s="27" t="e">
        <v>#N/A</v>
      </c>
      <c r="E438" s="2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68" t="s">
        <v>46</v>
      </c>
      <c r="B439" s="471" t="e">
        <v>#N/A</v>
      </c>
      <c r="C439" s="474" t="e">
        <v>#N/A</v>
      </c>
      <c r="D439" s="23" t="e">
        <v>#N/A</v>
      </c>
      <c r="E439" s="2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thickBot="1" x14ac:dyDescent="0.3">
      <c r="A440" s="469"/>
      <c r="B440" s="472"/>
      <c r="C440" s="475"/>
      <c r="D440" s="25" t="e">
        <v>#N/A</v>
      </c>
      <c r="E440" s="2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69"/>
      <c r="B441" s="472"/>
      <c r="C441" s="475"/>
      <c r="D441" s="25" t="e">
        <v>#N/A</v>
      </c>
      <c r="E441" s="2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x14ac:dyDescent="0.25">
      <c r="A442" s="469"/>
      <c r="B442" s="472"/>
      <c r="C442" s="475"/>
      <c r="D442" s="25" t="e">
        <v>#N/A</v>
      </c>
      <c r="E442" s="2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70"/>
      <c r="B443" s="473"/>
      <c r="C443" s="476"/>
      <c r="D443" s="27" t="e">
        <v>#N/A</v>
      </c>
      <c r="E443" s="2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68" t="s">
        <v>47</v>
      </c>
      <c r="B444" s="471" t="e">
        <v>#N/A</v>
      </c>
      <c r="C444" s="474" t="e">
        <v>#N/A</v>
      </c>
      <c r="D444" s="23" t="e">
        <v>#N/A</v>
      </c>
      <c r="E444" s="2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thickBot="1" x14ac:dyDescent="0.3">
      <c r="A445" s="469"/>
      <c r="B445" s="472"/>
      <c r="C445" s="475"/>
      <c r="D445" s="25" t="e">
        <v>#N/A</v>
      </c>
      <c r="E445" s="2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69"/>
      <c r="B446" s="472"/>
      <c r="C446" s="475"/>
      <c r="D446" s="25" t="e">
        <v>#N/A</v>
      </c>
      <c r="E446" s="2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x14ac:dyDescent="0.25">
      <c r="A447" s="469"/>
      <c r="B447" s="472"/>
      <c r="C447" s="475"/>
      <c r="D447" s="25" t="e">
        <v>#N/A</v>
      </c>
      <c r="E447" s="2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70"/>
      <c r="B448" s="472"/>
      <c r="C448" s="475"/>
      <c r="D448" s="25" t="e">
        <v>#N/A</v>
      </c>
      <c r="E448" s="26" t="s">
        <v>36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6"/>
      <c r="Z449" s="356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8"/>
      <c r="Z450" s="358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8"/>
      <c r="Z451" s="358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8"/>
      <c r="Z452" s="358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8"/>
      <c r="Z453" s="358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8"/>
      <c r="Z454" s="358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8"/>
      <c r="Z455" s="358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8"/>
      <c r="Z456" s="358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8"/>
      <c r="Z457" s="358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8"/>
      <c r="Z458" s="358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8"/>
      <c r="Z459" s="358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8"/>
      <c r="Z460" s="358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8"/>
      <c r="Z461" s="358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8"/>
      <c r="Z462" s="358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8"/>
      <c r="Z463" s="358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8"/>
      <c r="Z464" s="358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8"/>
      <c r="Z465" s="358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8"/>
      <c r="Z466" s="358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8"/>
      <c r="Z467" s="358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8"/>
      <c r="Z468" s="358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8"/>
      <c r="Z469" s="358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8"/>
      <c r="Z470" s="358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8"/>
      <c r="Z471" s="358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8"/>
      <c r="Z472" s="358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8"/>
      <c r="Z473" s="358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8"/>
      <c r="Z474" s="358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8"/>
      <c r="Z475" s="358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8"/>
      <c r="Z476" s="358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8"/>
      <c r="Z477" s="358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8"/>
      <c r="Z478" s="358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8"/>
      <c r="Z479" s="358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8"/>
      <c r="Z480" s="358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8"/>
      <c r="Z481" s="358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8"/>
      <c r="Z482" s="358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8"/>
      <c r="Z483" s="358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8"/>
      <c r="Z484" s="358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8"/>
      <c r="Z485" s="358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8"/>
      <c r="Z486" s="358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8"/>
      <c r="Z487" s="358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8"/>
      <c r="Z488" s="358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8"/>
      <c r="Z489" s="358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8"/>
      <c r="Z490" s="358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8"/>
      <c r="Z491" s="358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8"/>
      <c r="Z492" s="358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8"/>
      <c r="Z493" s="358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8"/>
      <c r="Z494" s="358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8"/>
      <c r="Z495" s="358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8"/>
      <c r="Z496" s="358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8"/>
      <c r="Z497" s="358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8"/>
      <c r="Z498" s="358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8"/>
      <c r="Z499" s="358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8"/>
      <c r="Z500" s="358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8"/>
      <c r="Z501" s="358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8"/>
      <c r="Z502" s="358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8"/>
      <c r="Z503" s="358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8"/>
      <c r="Z504" s="358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8"/>
      <c r="Z505" s="358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8"/>
      <c r="Z506" s="358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8"/>
      <c r="Z507" s="358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8"/>
      <c r="Z508" s="358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8"/>
      <c r="Z509" s="358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8"/>
      <c r="Z510" s="358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8"/>
      <c r="Z511" s="358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8"/>
      <c r="Z512" s="358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8"/>
      <c r="Z513" s="358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8"/>
      <c r="Z514" s="358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8"/>
      <c r="Z515" s="358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8"/>
      <c r="Z516" s="358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8"/>
      <c r="Z517" s="358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8"/>
      <c r="Z518" s="358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8"/>
      <c r="Z519" s="358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8"/>
      <c r="Z520" s="358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8"/>
      <c r="Z521" s="358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8"/>
      <c r="Z522" s="358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8"/>
      <c r="Z523" s="358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8"/>
      <c r="Z524" s="358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8"/>
      <c r="Z525" s="358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8"/>
      <c r="Z526" s="358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8"/>
      <c r="Z527" s="358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8"/>
      <c r="Z528" s="358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8"/>
      <c r="Z529" s="358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8"/>
      <c r="Z530" s="358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8"/>
      <c r="Z531" s="358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8"/>
      <c r="Z532" s="358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8"/>
      <c r="Z533" s="358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8"/>
      <c r="Z534" s="358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8"/>
      <c r="Z535" s="358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8"/>
      <c r="Z536" s="358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8"/>
      <c r="Z537" s="358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8"/>
      <c r="Z538" s="358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8"/>
      <c r="Z539" s="358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8"/>
      <c r="Z540" s="358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8"/>
      <c r="Z541" s="358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8"/>
      <c r="Z542" s="358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8"/>
      <c r="Z543" s="358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8"/>
      <c r="Z544" s="358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8"/>
      <c r="Z545" s="358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8"/>
      <c r="Z546" s="358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8"/>
      <c r="Z547" s="358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8"/>
      <c r="Z548" s="358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8"/>
      <c r="Z549" s="358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8"/>
      <c r="Z550" s="358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8"/>
      <c r="Z551" s="358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8"/>
      <c r="Z552" s="358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8"/>
      <c r="Z553" s="358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8"/>
      <c r="Z554" s="358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8"/>
      <c r="Z555" s="358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8"/>
      <c r="Z556" s="358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8"/>
      <c r="Z557" s="358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8"/>
      <c r="Z558" s="358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8"/>
      <c r="Z559" s="358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8"/>
      <c r="Z560" s="358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8"/>
      <c r="Z561" s="358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8"/>
      <c r="Z562" s="358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8"/>
      <c r="Z563" s="358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8"/>
      <c r="Z564" s="358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8"/>
      <c r="Z565" s="358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8"/>
      <c r="Z566" s="358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8"/>
      <c r="Z567" s="358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8"/>
      <c r="Z568" s="358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8"/>
      <c r="Z569" s="358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8"/>
      <c r="Z570" s="358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8"/>
      <c r="Z571" s="358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8"/>
      <c r="Z572" s="358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8"/>
      <c r="Z573" s="358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8"/>
      <c r="Z574" s="358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8"/>
      <c r="Z575" s="358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8"/>
      <c r="Z576" s="358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8"/>
      <c r="Z577" s="358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8"/>
      <c r="Z578" s="358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8"/>
      <c r="Z579" s="358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8"/>
      <c r="Z580" s="358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8"/>
      <c r="Z581" s="358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8"/>
      <c r="Z582" s="358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8"/>
      <c r="Z583" s="358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8"/>
      <c r="Z584" s="358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8"/>
      <c r="Z585" s="358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8"/>
      <c r="Z586" s="358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8"/>
      <c r="Z587" s="358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8"/>
      <c r="Z588" s="358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8"/>
      <c r="Z589" s="358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8"/>
      <c r="Z590" s="358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8"/>
      <c r="Z591" s="358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8"/>
      <c r="Z592" s="358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8"/>
      <c r="Z593" s="358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8"/>
      <c r="Z594" s="358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8"/>
      <c r="Z595" s="358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8"/>
      <c r="Z596" s="358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8"/>
      <c r="Z597" s="358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8"/>
      <c r="Z598" s="358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8"/>
      <c r="Z599" s="358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8"/>
      <c r="Z600" s="358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8"/>
      <c r="Z601" s="358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8"/>
      <c r="Z602" s="358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8"/>
      <c r="Z603" s="358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8"/>
      <c r="Z604" s="358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8"/>
      <c r="Z605" s="358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8"/>
      <c r="Z606" s="358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8"/>
      <c r="Z607" s="358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8"/>
      <c r="Z608" s="358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8"/>
      <c r="Z609" s="358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8"/>
      <c r="Z610" s="358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8"/>
      <c r="Z611" s="358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8"/>
      <c r="Z612" s="358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8"/>
      <c r="Z613" s="358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8"/>
      <c r="Z614" s="358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8"/>
      <c r="Z615" s="358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8"/>
      <c r="Z616" s="358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8"/>
      <c r="Z617" s="358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8"/>
      <c r="Z618" s="358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8"/>
      <c r="Z619" s="358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8"/>
      <c r="Z620" s="358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8"/>
      <c r="Z621" s="358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8"/>
      <c r="Z622" s="358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8"/>
      <c r="Z623" s="358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8"/>
      <c r="Z624" s="358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8"/>
      <c r="Z625" s="358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8"/>
      <c r="Z626" s="358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8"/>
      <c r="Z627" s="358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8"/>
      <c r="Z628" s="358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8"/>
      <c r="Z629" s="358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8"/>
      <c r="Z630" s="358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8"/>
      <c r="Z631" s="358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8"/>
      <c r="Z632" s="358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8"/>
      <c r="Z633" s="358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8"/>
      <c r="Z634" s="358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8"/>
      <c r="Z635" s="358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8"/>
      <c r="Z636" s="358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8"/>
      <c r="Z637" s="358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8"/>
      <c r="Z638" s="358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8"/>
      <c r="Z639" s="358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8"/>
      <c r="Z640" s="358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8"/>
      <c r="Z641" s="358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8"/>
      <c r="Z642" s="358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8"/>
      <c r="Z643" s="358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8"/>
      <c r="Z644" s="358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8"/>
      <c r="Z645" s="358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8"/>
      <c r="Z646" s="358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8"/>
      <c r="Z647" s="358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8"/>
      <c r="Z648" s="358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8"/>
      <c r="Z649" s="358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8"/>
      <c r="Z650" s="358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8"/>
      <c r="Z651" s="358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8"/>
      <c r="Z652" s="358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8"/>
      <c r="Z653" s="358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8"/>
      <c r="Z654" s="358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8"/>
      <c r="Z655" s="358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8"/>
      <c r="Z656" s="358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8"/>
      <c r="Z657" s="358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8"/>
      <c r="Z658" s="358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8"/>
      <c r="Z659" s="358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8"/>
      <c r="Z660" s="358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8"/>
      <c r="Z661" s="358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8"/>
      <c r="Z662" s="358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8"/>
      <c r="Z663" s="358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8"/>
      <c r="Z664" s="358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8"/>
      <c r="Z665" s="358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8"/>
      <c r="Z666" s="358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8"/>
      <c r="Z667" s="358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8"/>
      <c r="Z668" s="358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8"/>
      <c r="Z669" s="358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8"/>
      <c r="Z670" s="358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8"/>
      <c r="Z671" s="358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8"/>
      <c r="Z672" s="358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8"/>
      <c r="Z673" s="358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8"/>
      <c r="Z674" s="358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8"/>
      <c r="Z675" s="358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8"/>
      <c r="Z676" s="358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8"/>
      <c r="Z677" s="358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8"/>
      <c r="Z678" s="358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8"/>
      <c r="Z679" s="358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8"/>
      <c r="Z680" s="358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8"/>
      <c r="Z681" s="358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8"/>
      <c r="Z682" s="358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8"/>
      <c r="Z683" s="358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8"/>
      <c r="Z684" s="358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8"/>
      <c r="Z685" s="358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8"/>
      <c r="Z686" s="358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8"/>
      <c r="Z687" s="358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8"/>
      <c r="Z688" s="358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8"/>
      <c r="Z689" s="358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8"/>
      <c r="Z690" s="358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8"/>
      <c r="Z691" s="358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8"/>
      <c r="Z692" s="358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8"/>
      <c r="Z693" s="358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8"/>
      <c r="Z694" s="358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8"/>
      <c r="Z695" s="358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8"/>
      <c r="Z696" s="358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8"/>
      <c r="Z697" s="358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8"/>
      <c r="Z698" s="358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8"/>
      <c r="Z699" s="358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8"/>
      <c r="Z700" s="358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8"/>
      <c r="Z701" s="358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8"/>
      <c r="Z702" s="358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8"/>
      <c r="Z703" s="358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8"/>
      <c r="Z704" s="358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8"/>
      <c r="Z705" s="358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8"/>
      <c r="Z706" s="358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8"/>
      <c r="Z707" s="358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8"/>
      <c r="Z708" s="358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8"/>
      <c r="Z709" s="358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8"/>
      <c r="Z710" s="358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8"/>
      <c r="Z711" s="358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8"/>
      <c r="Z712" s="358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8"/>
      <c r="Z713" s="358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8"/>
      <c r="Z714" s="358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8"/>
      <c r="Z715" s="358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8"/>
      <c r="Z716" s="358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8"/>
      <c r="Z717" s="358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8"/>
      <c r="Z718" s="358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8"/>
      <c r="Z719" s="358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8"/>
      <c r="Z720" s="358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8"/>
      <c r="Z721" s="358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8"/>
      <c r="Z722" s="358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8"/>
      <c r="Z723" s="358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8"/>
      <c r="Z724" s="358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8"/>
      <c r="Z725" s="358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8"/>
      <c r="Z726" s="358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8"/>
      <c r="Z727" s="358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8"/>
      <c r="Z728" s="358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8"/>
      <c r="Z729" s="358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8"/>
      <c r="Z730" s="358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8"/>
      <c r="Z731" s="358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8"/>
      <c r="Z732" s="358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8"/>
      <c r="Z733" s="358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8"/>
      <c r="Z734" s="358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8"/>
      <c r="Z735" s="358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8"/>
      <c r="Z736" s="358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8"/>
      <c r="Z737" s="358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8"/>
      <c r="Z738" s="358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8"/>
      <c r="Z739" s="358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8"/>
      <c r="Z740" s="358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8"/>
      <c r="Z741" s="358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8"/>
      <c r="Z742" s="358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8"/>
      <c r="Z743" s="358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8"/>
      <c r="Z744" s="358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8"/>
      <c r="Z745" s="358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8"/>
      <c r="Z746" s="358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8"/>
      <c r="Z747" s="358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8"/>
      <c r="Z748" s="358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8"/>
      <c r="Z749" s="358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8"/>
      <c r="Z750" s="358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8"/>
      <c r="Z751" s="358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8"/>
      <c r="Z752" s="358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8"/>
      <c r="Z753" s="358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8"/>
      <c r="Z754" s="358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8"/>
      <c r="Z755" s="358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8"/>
      <c r="Z756" s="358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8"/>
      <c r="Z757" s="358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8"/>
      <c r="Z758" s="358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8"/>
      <c r="Z759" s="358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8"/>
      <c r="Z760" s="358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8"/>
      <c r="Z761" s="358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8"/>
      <c r="Z762" s="358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8"/>
      <c r="Z763" s="358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8"/>
      <c r="Z764" s="358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8"/>
      <c r="Z765" s="358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8"/>
      <c r="Z766" s="358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8"/>
      <c r="Z767" s="358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8"/>
      <c r="Z768" s="358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8"/>
      <c r="Z769" s="358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8"/>
      <c r="Z770" s="358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8"/>
      <c r="Z771" s="358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8"/>
      <c r="Z772" s="358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8"/>
      <c r="Z773" s="358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8"/>
      <c r="Z774" s="358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8"/>
      <c r="Z775" s="358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8"/>
      <c r="Z776" s="358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8"/>
      <c r="Z777" s="358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8"/>
      <c r="Z778" s="358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8"/>
      <c r="Z779" s="358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8"/>
      <c r="Z780" s="358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8"/>
      <c r="Z781" s="358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8"/>
      <c r="Z782" s="358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8"/>
      <c r="Z783" s="358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8"/>
      <c r="Z784" s="358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8"/>
      <c r="Z785" s="358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8"/>
      <c r="Z786" s="358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8"/>
      <c r="Z787" s="358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8"/>
      <c r="Z788" s="358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8"/>
      <c r="Z789" s="358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8"/>
      <c r="Z790" s="358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8"/>
      <c r="Z791" s="358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8"/>
      <c r="Z792" s="358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8"/>
      <c r="Z793" s="358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8"/>
      <c r="Z794" s="358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8"/>
      <c r="Z795" s="358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8"/>
      <c r="Z796" s="358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8"/>
      <c r="Z797" s="358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8"/>
      <c r="Z798" s="358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8"/>
      <c r="Z799" s="358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8"/>
      <c r="Z800" s="358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8"/>
      <c r="Z801" s="358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8"/>
      <c r="Z802" s="358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8"/>
      <c r="Z803" s="358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8"/>
      <c r="Z804" s="358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8"/>
      <c r="Z805" s="358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8"/>
      <c r="Z806" s="358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8"/>
      <c r="Z807" s="358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8"/>
      <c r="Z808" s="358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8"/>
      <c r="Z809" s="358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8"/>
      <c r="Z810" s="358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8"/>
      <c r="Z811" s="358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8"/>
      <c r="Z812" s="358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8"/>
      <c r="Z813" s="358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8"/>
      <c r="Z814" s="358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8"/>
      <c r="Z815" s="358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8"/>
      <c r="Z816" s="358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8"/>
      <c r="Z817" s="358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8"/>
      <c r="Z818" s="358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8"/>
      <c r="Z819" s="358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8"/>
      <c r="Z820" s="358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8"/>
      <c r="Z821" s="358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8"/>
      <c r="Z822" s="358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8"/>
      <c r="Z823" s="358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8"/>
      <c r="Z824" s="358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8"/>
      <c r="Z825" s="358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8"/>
      <c r="Z826" s="358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8"/>
      <c r="Z827" s="358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8"/>
      <c r="Z828" s="358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8"/>
      <c r="Z829" s="358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8"/>
      <c r="Z830" s="358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8"/>
      <c r="Z831" s="358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8"/>
      <c r="Z832" s="358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8"/>
      <c r="Z833" s="358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8"/>
      <c r="Z834" s="358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8"/>
      <c r="Z835" s="358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8"/>
      <c r="Z836" s="358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8"/>
      <c r="Z837" s="358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8"/>
      <c r="Z838" s="358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8"/>
      <c r="Z839" s="358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8"/>
      <c r="Z840" s="358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8"/>
      <c r="Z841" s="358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8"/>
      <c r="Z842" s="358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8"/>
      <c r="Z843" s="358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8"/>
      <c r="Z844" s="358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8"/>
      <c r="Z845" s="358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8"/>
      <c r="Z846" s="358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8"/>
      <c r="Z847" s="358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8"/>
      <c r="Z848" s="358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8"/>
      <c r="Z849" s="358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8"/>
      <c r="Z850" s="358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8"/>
      <c r="Z851" s="358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8"/>
      <c r="Z852" s="358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8"/>
      <c r="Z853" s="358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8"/>
      <c r="Z854" s="358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8"/>
      <c r="Z855" s="358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8"/>
      <c r="Z856" s="358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8"/>
      <c r="Z857" s="358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8"/>
      <c r="Z858" s="358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8"/>
      <c r="Z859" s="358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8"/>
      <c r="Z860" s="358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8"/>
      <c r="Z861" s="358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8"/>
      <c r="Z862" s="358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8"/>
      <c r="Z863" s="358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8"/>
      <c r="Z864" s="358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8"/>
      <c r="Z865" s="358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8"/>
      <c r="Z866" s="358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8"/>
      <c r="Z867" s="358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8"/>
      <c r="Z868" s="358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8"/>
      <c r="Z869" s="358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8"/>
      <c r="Z870" s="358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8"/>
      <c r="Z871" s="358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8"/>
      <c r="Z872" s="358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8"/>
      <c r="Z873" s="358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8"/>
      <c r="Z874" s="358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8"/>
      <c r="Z875" s="358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8"/>
      <c r="Z876" s="358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8"/>
      <c r="Z877" s="358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8"/>
      <c r="Z878" s="358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8"/>
      <c r="Z879" s="358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8"/>
      <c r="Z880" s="358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8"/>
      <c r="Z881" s="358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8"/>
      <c r="Z882" s="358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8"/>
      <c r="Z883" s="358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8"/>
      <c r="Z884" s="358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8"/>
      <c r="Z885" s="358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8"/>
      <c r="Z886" s="358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8"/>
      <c r="Z887" s="358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8"/>
      <c r="Z888" s="358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8"/>
      <c r="Z889" s="358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8"/>
      <c r="Z890" s="358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8"/>
      <c r="Z891" s="358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8"/>
      <c r="Z892" s="358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8"/>
      <c r="Z893" s="358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8"/>
      <c r="Z894" s="358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8"/>
      <c r="Z895" s="358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8"/>
      <c r="Z896" s="358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8"/>
      <c r="Z897" s="358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8"/>
      <c r="Z898" s="358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8"/>
      <c r="Z899" s="358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8"/>
      <c r="Z900" s="358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8"/>
      <c r="Z901" s="358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8"/>
      <c r="Z902" s="358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8"/>
      <c r="Z903" s="358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8"/>
      <c r="Z904" s="358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8"/>
      <c r="Z905" s="358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8"/>
      <c r="Z906" s="358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8"/>
      <c r="Z907" s="358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8"/>
      <c r="Z908" s="358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8"/>
      <c r="Z909" s="358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8"/>
      <c r="Z910" s="358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8"/>
      <c r="Z911" s="358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8"/>
      <c r="Z912" s="358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8"/>
      <c r="Z913" s="358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8"/>
      <c r="Z914" s="358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8"/>
      <c r="Z915" s="358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8"/>
      <c r="Z916" s="358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8"/>
      <c r="Z917" s="358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8"/>
      <c r="Z918" s="358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8"/>
      <c r="Z919" s="358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8"/>
      <c r="Z920" s="358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8"/>
      <c r="Z921" s="358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8"/>
      <c r="Z922" s="358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8"/>
      <c r="Z923" s="358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8"/>
      <c r="Z924" s="358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8"/>
      <c r="Z925" s="358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8"/>
      <c r="Z926" s="358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8"/>
      <c r="Z927" s="358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8"/>
      <c r="Z928" s="358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8"/>
      <c r="Z929" s="358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8"/>
      <c r="Z930" s="358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8"/>
      <c r="Z931" s="358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8"/>
      <c r="Z932" s="358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8"/>
      <c r="Z933" s="358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8"/>
      <c r="Z934" s="358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8"/>
      <c r="Z935" s="358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8"/>
      <c r="Z936" s="358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8"/>
      <c r="Z937" s="358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8"/>
      <c r="Z938" s="358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8"/>
      <c r="Z939" s="358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8"/>
      <c r="Z940" s="358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8"/>
      <c r="Z941" s="358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8"/>
      <c r="Z942" s="358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8"/>
      <c r="Z943" s="358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8"/>
      <c r="Z944" s="358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8"/>
      <c r="Z945" s="358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8"/>
      <c r="Z946" s="358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8"/>
      <c r="Z947" s="358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8"/>
      <c r="Z948" s="358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8"/>
      <c r="Z949" s="358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8"/>
      <c r="Z950" s="358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8"/>
      <c r="Z951" s="358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8"/>
      <c r="Z952" s="358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8"/>
      <c r="Z953" s="358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8"/>
      <c r="Z954" s="358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8"/>
      <c r="Z955" s="358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8"/>
      <c r="Z956" s="358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8"/>
      <c r="Z957" s="358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8"/>
      <c r="Z958" s="358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8"/>
      <c r="Z959" s="358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8"/>
      <c r="Z960" s="358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8"/>
      <c r="Z961" s="358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8"/>
      <c r="Z962" s="358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8"/>
      <c r="Z963" s="358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8"/>
      <c r="Z964" s="358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8"/>
      <c r="Z965" s="358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8"/>
      <c r="Z966" s="358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8"/>
      <c r="Z967" s="358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8"/>
      <c r="Z968" s="358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8"/>
      <c r="Z969" s="358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8"/>
      <c r="Z970" s="358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8"/>
      <c r="Z971" s="358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8"/>
      <c r="Z972" s="358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8"/>
      <c r="Z973" s="358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8"/>
      <c r="Z974" s="358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8"/>
      <c r="Z975" s="358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8"/>
      <c r="Z976" s="358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8"/>
      <c r="Z977" s="358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8"/>
      <c r="Z978" s="358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8"/>
      <c r="Z979" s="358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8"/>
      <c r="Z980" s="358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8"/>
      <c r="Z981" s="358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8"/>
      <c r="Z982" s="358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8"/>
      <c r="Z983" s="358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8"/>
      <c r="Z984" s="358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8"/>
      <c r="Z985" s="358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8"/>
      <c r="Z986" s="358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8"/>
      <c r="Z987" s="358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8"/>
      <c r="Z988" s="358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8"/>
      <c r="Z989" s="358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8"/>
      <c r="Z990" s="358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8"/>
      <c r="Z991" s="358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8"/>
      <c r="Z992" s="358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8"/>
      <c r="Z993" s="358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8"/>
      <c r="Z994" s="358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8"/>
      <c r="Z995" s="358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8"/>
      <c r="Z996" s="358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8"/>
      <c r="Z997" s="358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8"/>
      <c r="Z998" s="358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8"/>
      <c r="Z999" s="358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8"/>
      <c r="Z1000" s="358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5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0" width="3.7109375" style="358" customWidth="1"/>
    <col min="21" max="23" width="3.7109375" style="358" hidden="1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 t="s">
        <v>679</v>
      </c>
      <c r="M1" s="52">
        <v>7</v>
      </c>
      <c r="N1" s="52">
        <v>8</v>
      </c>
      <c r="O1" s="52">
        <v>9</v>
      </c>
      <c r="P1" s="52">
        <v>10</v>
      </c>
      <c r="Q1" s="52">
        <v>11</v>
      </c>
      <c r="R1" s="52">
        <v>12</v>
      </c>
      <c r="S1" s="52">
        <v>13</v>
      </c>
      <c r="T1" s="52">
        <v>14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86" t="s">
        <v>24</v>
      </c>
      <c r="AH1" s="487"/>
      <c r="AI1" s="477" t="s">
        <v>521</v>
      </c>
    </row>
    <row r="2" spans="1:35" ht="15" customHeight="1" x14ac:dyDescent="0.25">
      <c r="A2" s="4" t="s">
        <v>38</v>
      </c>
      <c r="E2" s="34" t="s">
        <v>25</v>
      </c>
      <c r="F2" s="141">
        <v>3</v>
      </c>
      <c r="G2" s="54">
        <v>3</v>
      </c>
      <c r="H2" s="54">
        <v>4</v>
      </c>
      <c r="I2" s="54">
        <v>3</v>
      </c>
      <c r="J2" s="54">
        <v>3</v>
      </c>
      <c r="K2" s="54">
        <v>4</v>
      </c>
      <c r="L2" s="54">
        <v>3</v>
      </c>
      <c r="M2" s="54">
        <v>3</v>
      </c>
      <c r="N2" s="54">
        <v>3</v>
      </c>
      <c r="O2" s="54">
        <v>3</v>
      </c>
      <c r="P2" s="54">
        <v>4</v>
      </c>
      <c r="Q2" s="54">
        <v>3</v>
      </c>
      <c r="R2" s="54">
        <v>4</v>
      </c>
      <c r="S2" s="54">
        <v>3</v>
      </c>
      <c r="T2" s="54">
        <v>4</v>
      </c>
      <c r="U2" s="54" t="s">
        <v>56</v>
      </c>
      <c r="V2" s="54" t="s">
        <v>56</v>
      </c>
      <c r="W2" s="54" t="s">
        <v>56</v>
      </c>
      <c r="X2" s="54" t="s">
        <v>56</v>
      </c>
      <c r="Y2" s="54" t="s">
        <v>56</v>
      </c>
      <c r="Z2" s="54" t="s">
        <v>56</v>
      </c>
      <c r="AA2" s="54" t="s">
        <v>56</v>
      </c>
      <c r="AB2" s="54" t="s">
        <v>56</v>
      </c>
      <c r="AC2" s="54" t="s">
        <v>56</v>
      </c>
      <c r="AD2" s="54" t="s">
        <v>56</v>
      </c>
      <c r="AE2" s="54" t="s">
        <v>56</v>
      </c>
      <c r="AF2" s="55" t="s">
        <v>56</v>
      </c>
      <c r="AG2" s="488">
        <v>50</v>
      </c>
      <c r="AH2" s="489"/>
      <c r="AI2" s="478"/>
    </row>
    <row r="3" spans="1:35" ht="15" customHeight="1" x14ac:dyDescent="0.25">
      <c r="A3" s="4" t="s">
        <v>38</v>
      </c>
      <c r="E3" s="13" t="s">
        <v>26</v>
      </c>
      <c r="F3" s="363">
        <v>2.875</v>
      </c>
      <c r="G3" s="364">
        <v>2.6923076923076925</v>
      </c>
      <c r="H3" s="364">
        <v>4.259615384615385</v>
      </c>
      <c r="I3" s="364">
        <v>3.125</v>
      </c>
      <c r="J3" s="364">
        <v>3.2115384615384617</v>
      </c>
      <c r="K3" s="364">
        <v>4.5865384615384617</v>
      </c>
      <c r="L3" s="364">
        <v>3.3173076923076925</v>
      </c>
      <c r="M3" s="364">
        <v>3.0192307692307692</v>
      </c>
      <c r="N3" s="364">
        <v>3.0480769230769229</v>
      </c>
      <c r="O3" s="364">
        <v>3.9615384615384617</v>
      </c>
      <c r="P3" s="364">
        <v>4.1826923076923075</v>
      </c>
      <c r="Q3" s="364">
        <v>3.375</v>
      </c>
      <c r="R3" s="364">
        <v>4.0576923076923075</v>
      </c>
      <c r="S3" s="364">
        <v>3.0673076923076925</v>
      </c>
      <c r="T3" s="364">
        <v>4.759615384615385</v>
      </c>
      <c r="U3" s="364" t="s">
        <v>56</v>
      </c>
      <c r="V3" s="364" t="s">
        <v>56</v>
      </c>
      <c r="W3" s="364" t="s">
        <v>56</v>
      </c>
      <c r="X3" s="364" t="s">
        <v>56</v>
      </c>
      <c r="Y3" s="364" t="s">
        <v>56</v>
      </c>
      <c r="Z3" s="364" t="s">
        <v>56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490">
        <v>53.53846153846154</v>
      </c>
      <c r="AH3" s="491"/>
      <c r="AI3" s="478"/>
    </row>
    <row r="4" spans="1:35" ht="15" customHeight="1" x14ac:dyDescent="0.25">
      <c r="A4" s="4" t="s">
        <v>38</v>
      </c>
      <c r="B4" s="480" t="s">
        <v>630</v>
      </c>
      <c r="C4" s="481"/>
      <c r="E4" s="13" t="s">
        <v>50</v>
      </c>
      <c r="F4" s="365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1</v>
      </c>
      <c r="Q4" s="56">
        <v>0</v>
      </c>
      <c r="R4" s="56">
        <v>1</v>
      </c>
      <c r="S4" s="56">
        <v>0</v>
      </c>
      <c r="T4" s="56">
        <v>0</v>
      </c>
      <c r="U4" s="56" t="s">
        <v>56</v>
      </c>
      <c r="V4" s="56" t="s">
        <v>56</v>
      </c>
      <c r="W4" s="56" t="s">
        <v>56</v>
      </c>
      <c r="X4" s="56" t="s">
        <v>56</v>
      </c>
      <c r="Y4" s="56" t="s">
        <v>56</v>
      </c>
      <c r="Z4" s="56" t="s">
        <v>56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90">
        <v>2</v>
      </c>
      <c r="AH4" s="491"/>
      <c r="AI4" s="478"/>
    </row>
    <row r="5" spans="1:35" ht="15" customHeight="1" x14ac:dyDescent="0.25">
      <c r="A5" s="4" t="s">
        <v>38</v>
      </c>
      <c r="B5" s="480"/>
      <c r="C5" s="481"/>
      <c r="E5" s="13" t="s">
        <v>48</v>
      </c>
      <c r="F5" s="365">
        <v>32</v>
      </c>
      <c r="G5" s="56">
        <v>41</v>
      </c>
      <c r="H5" s="56">
        <v>19</v>
      </c>
      <c r="I5" s="56">
        <v>17</v>
      </c>
      <c r="J5" s="56">
        <v>18</v>
      </c>
      <c r="K5" s="56">
        <v>15</v>
      </c>
      <c r="L5" s="56">
        <v>12</v>
      </c>
      <c r="M5" s="56">
        <v>17</v>
      </c>
      <c r="N5" s="56">
        <v>25</v>
      </c>
      <c r="O5" s="56">
        <v>0</v>
      </c>
      <c r="P5" s="56">
        <v>24</v>
      </c>
      <c r="Q5" s="56">
        <v>8</v>
      </c>
      <c r="R5" s="56">
        <v>17</v>
      </c>
      <c r="S5" s="56">
        <v>21</v>
      </c>
      <c r="T5" s="56">
        <v>6</v>
      </c>
      <c r="U5" s="56" t="s">
        <v>56</v>
      </c>
      <c r="V5" s="56" t="s">
        <v>56</v>
      </c>
      <c r="W5" s="366" t="s">
        <v>56</v>
      </c>
      <c r="X5" s="56" t="s">
        <v>56</v>
      </c>
      <c r="Y5" s="56" t="s">
        <v>56</v>
      </c>
      <c r="Z5" s="56" t="s">
        <v>56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490">
        <v>272</v>
      </c>
      <c r="AH5" s="491"/>
      <c r="AI5" s="478"/>
    </row>
    <row r="6" spans="1:35" ht="15" customHeight="1" x14ac:dyDescent="0.25">
      <c r="A6" s="4" t="s">
        <v>38</v>
      </c>
      <c r="B6" s="482" t="s">
        <v>631</v>
      </c>
      <c r="C6" s="483"/>
      <c r="E6" s="13" t="s">
        <v>29</v>
      </c>
      <c r="F6" s="365">
        <v>13</v>
      </c>
      <c r="G6" s="56">
        <v>9</v>
      </c>
      <c r="H6" s="56">
        <v>20</v>
      </c>
      <c r="I6" s="56">
        <v>22</v>
      </c>
      <c r="J6" s="56">
        <v>31</v>
      </c>
      <c r="K6" s="56">
        <v>31</v>
      </c>
      <c r="L6" s="56">
        <v>36</v>
      </c>
      <c r="M6" s="56">
        <v>16</v>
      </c>
      <c r="N6" s="56">
        <v>24</v>
      </c>
      <c r="O6" s="56">
        <v>62</v>
      </c>
      <c r="P6" s="56">
        <v>26</v>
      </c>
      <c r="Q6" s="56">
        <v>31</v>
      </c>
      <c r="R6" s="56">
        <v>23</v>
      </c>
      <c r="S6" s="56">
        <v>19</v>
      </c>
      <c r="T6" s="56">
        <v>31</v>
      </c>
      <c r="U6" s="56" t="s">
        <v>56</v>
      </c>
      <c r="V6" s="56" t="s">
        <v>56</v>
      </c>
      <c r="W6" s="366" t="s">
        <v>56</v>
      </c>
      <c r="X6" s="56" t="s">
        <v>56</v>
      </c>
      <c r="Y6" s="56" t="s">
        <v>56</v>
      </c>
      <c r="Z6" s="56" t="s">
        <v>56</v>
      </c>
      <c r="AA6" s="56" t="s">
        <v>56</v>
      </c>
      <c r="AB6" s="56" t="s">
        <v>56</v>
      </c>
      <c r="AC6" s="56" t="s">
        <v>56</v>
      </c>
      <c r="AD6" s="56" t="s">
        <v>56</v>
      </c>
      <c r="AE6" s="56" t="s">
        <v>56</v>
      </c>
      <c r="AF6" s="57" t="s">
        <v>56</v>
      </c>
      <c r="AG6" s="490">
        <v>394</v>
      </c>
      <c r="AH6" s="491"/>
      <c r="AI6" s="478"/>
    </row>
    <row r="7" spans="1:35" ht="15" customHeight="1" thickBot="1" x14ac:dyDescent="0.3">
      <c r="A7" s="4" t="s">
        <v>38</v>
      </c>
      <c r="B7" s="484"/>
      <c r="C7" s="485"/>
      <c r="E7" s="30" t="s">
        <v>49</v>
      </c>
      <c r="F7" s="367">
        <v>3</v>
      </c>
      <c r="G7" s="58">
        <v>0</v>
      </c>
      <c r="H7" s="58">
        <v>12</v>
      </c>
      <c r="I7" s="58">
        <v>4</v>
      </c>
      <c r="J7" s="58">
        <v>4</v>
      </c>
      <c r="K7" s="58">
        <v>21</v>
      </c>
      <c r="L7" s="58">
        <v>4</v>
      </c>
      <c r="M7" s="58">
        <v>1</v>
      </c>
      <c r="N7" s="58">
        <v>3</v>
      </c>
      <c r="O7" s="58">
        <v>18</v>
      </c>
      <c r="P7" s="58">
        <v>8</v>
      </c>
      <c r="Q7" s="58">
        <v>8</v>
      </c>
      <c r="R7" s="58">
        <v>1</v>
      </c>
      <c r="S7" s="58">
        <v>4</v>
      </c>
      <c r="T7" s="58">
        <v>23</v>
      </c>
      <c r="U7" s="58" t="s">
        <v>56</v>
      </c>
      <c r="V7" s="58" t="s">
        <v>56</v>
      </c>
      <c r="W7" s="368" t="s">
        <v>56</v>
      </c>
      <c r="X7" s="58" t="s">
        <v>56</v>
      </c>
      <c r="Y7" s="58" t="s">
        <v>56</v>
      </c>
      <c r="Z7" s="58" t="s">
        <v>56</v>
      </c>
      <c r="AA7" s="58" t="s">
        <v>56</v>
      </c>
      <c r="AB7" s="58" t="s">
        <v>56</v>
      </c>
      <c r="AC7" s="58" t="s">
        <v>56</v>
      </c>
      <c r="AD7" s="58" t="s">
        <v>56</v>
      </c>
      <c r="AE7" s="58" t="s">
        <v>56</v>
      </c>
      <c r="AF7" s="59" t="s">
        <v>56</v>
      </c>
      <c r="AG7" s="492">
        <v>114</v>
      </c>
      <c r="AH7" s="493"/>
      <c r="AI7" s="479"/>
    </row>
    <row r="8" spans="1:35" ht="15" customHeight="1" thickBot="1" x14ac:dyDescent="0.3">
      <c r="A8" s="4" t="s">
        <v>38</v>
      </c>
      <c r="B8" s="39" t="s">
        <v>59</v>
      </c>
      <c r="C8" s="40" t="s">
        <v>51</v>
      </c>
      <c r="D8" s="41"/>
      <c r="E8" s="42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68">
        <v>1</v>
      </c>
      <c r="B9" s="494">
        <v>1</v>
      </c>
      <c r="C9" s="497" t="s">
        <v>203</v>
      </c>
      <c r="D9" s="43" t="s">
        <v>203</v>
      </c>
      <c r="E9" s="44" t="s">
        <v>32</v>
      </c>
      <c r="F9" s="245">
        <v>2</v>
      </c>
      <c r="G9" s="241">
        <v>2</v>
      </c>
      <c r="H9" s="222">
        <v>4</v>
      </c>
      <c r="I9" s="241">
        <v>2</v>
      </c>
      <c r="J9" s="222">
        <v>3</v>
      </c>
      <c r="K9" s="222">
        <v>4</v>
      </c>
      <c r="L9" s="222">
        <v>3</v>
      </c>
      <c r="M9" s="222">
        <v>3</v>
      </c>
      <c r="N9" s="241">
        <v>2</v>
      </c>
      <c r="O9" s="236">
        <v>4</v>
      </c>
      <c r="P9" s="222">
        <v>4</v>
      </c>
      <c r="Q9" s="241">
        <v>2</v>
      </c>
      <c r="R9" s="222">
        <v>4</v>
      </c>
      <c r="S9" s="241">
        <v>2</v>
      </c>
      <c r="T9" s="222">
        <v>4</v>
      </c>
      <c r="U9" s="226"/>
      <c r="V9" s="226"/>
      <c r="W9" s="244"/>
      <c r="X9" s="226"/>
      <c r="Y9" s="226"/>
      <c r="Z9" s="226"/>
      <c r="AA9" s="226"/>
      <c r="AB9" s="226"/>
      <c r="AC9" s="226"/>
      <c r="AD9" s="226"/>
      <c r="AE9" s="226"/>
      <c r="AF9" s="227"/>
      <c r="AG9" s="184">
        <v>45</v>
      </c>
      <c r="AH9" s="185">
        <v>45</v>
      </c>
      <c r="AI9" s="185">
        <v>2</v>
      </c>
    </row>
    <row r="10" spans="1:35" ht="15" customHeight="1" thickBot="1" x14ac:dyDescent="0.3">
      <c r="A10" s="469"/>
      <c r="B10" s="495"/>
      <c r="C10" s="498"/>
      <c r="D10" s="45" t="s">
        <v>203</v>
      </c>
      <c r="E10" s="46" t="s">
        <v>33</v>
      </c>
      <c r="F10" s="224">
        <v>3</v>
      </c>
      <c r="G10" s="235">
        <v>2</v>
      </c>
      <c r="H10" s="235">
        <v>3</v>
      </c>
      <c r="I10" s="235">
        <v>2</v>
      </c>
      <c r="J10" s="225">
        <v>3</v>
      </c>
      <c r="K10" s="225">
        <v>4</v>
      </c>
      <c r="L10" s="225">
        <v>3</v>
      </c>
      <c r="M10" s="235">
        <v>2</v>
      </c>
      <c r="N10" s="235">
        <v>2</v>
      </c>
      <c r="O10" s="225">
        <v>3</v>
      </c>
      <c r="P10" s="225">
        <v>4</v>
      </c>
      <c r="Q10" s="225">
        <v>3</v>
      </c>
      <c r="R10" s="225">
        <v>4</v>
      </c>
      <c r="S10" s="235">
        <v>2</v>
      </c>
      <c r="T10" s="225">
        <v>4</v>
      </c>
      <c r="U10" s="228"/>
      <c r="V10" s="228"/>
      <c r="W10" s="242"/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44</v>
      </c>
      <c r="AH10" s="186">
        <v>89</v>
      </c>
      <c r="AI10" s="186">
        <v>1</v>
      </c>
    </row>
    <row r="11" spans="1:35" ht="15" hidden="1" customHeight="1" x14ac:dyDescent="0.25">
      <c r="A11" s="469"/>
      <c r="B11" s="495"/>
      <c r="C11" s="498"/>
      <c r="D11" s="45" t="s">
        <v>203</v>
      </c>
      <c r="E11" s="46" t="s">
        <v>34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2"/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0</v>
      </c>
      <c r="AH11" s="186">
        <v>89</v>
      </c>
      <c r="AI11" s="186">
        <v>1</v>
      </c>
    </row>
    <row r="12" spans="1:35" ht="15.75" hidden="1" customHeight="1" x14ac:dyDescent="0.25">
      <c r="A12" s="469"/>
      <c r="B12" s="495"/>
      <c r="C12" s="498"/>
      <c r="D12" s="45" t="s">
        <v>203</v>
      </c>
      <c r="E12" s="46" t="s">
        <v>35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0</v>
      </c>
      <c r="AH12" s="186">
        <v>89</v>
      </c>
      <c r="AI12" s="186">
        <v>1</v>
      </c>
    </row>
    <row r="13" spans="1:35" ht="15.75" hidden="1" customHeight="1" thickBot="1" x14ac:dyDescent="0.3">
      <c r="A13" s="470"/>
      <c r="B13" s="496"/>
      <c r="C13" s="499"/>
      <c r="D13" s="47" t="s">
        <v>203</v>
      </c>
      <c r="E13" s="4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89</v>
      </c>
      <c r="AI13" s="187">
        <v>1</v>
      </c>
    </row>
    <row r="14" spans="1:35" ht="15" customHeight="1" x14ac:dyDescent="0.25">
      <c r="A14" s="468">
        <v>2</v>
      </c>
      <c r="B14" s="494">
        <v>2</v>
      </c>
      <c r="C14" s="497" t="s">
        <v>15</v>
      </c>
      <c r="D14" s="43" t="s">
        <v>15</v>
      </c>
      <c r="E14" s="44" t="s">
        <v>32</v>
      </c>
      <c r="F14" s="245">
        <v>2</v>
      </c>
      <c r="G14" s="241">
        <v>2</v>
      </c>
      <c r="H14" s="222">
        <v>4</v>
      </c>
      <c r="I14" s="222">
        <v>3</v>
      </c>
      <c r="J14" s="241">
        <v>2</v>
      </c>
      <c r="K14" s="222">
        <v>4</v>
      </c>
      <c r="L14" s="222">
        <v>3</v>
      </c>
      <c r="M14" s="241">
        <v>2</v>
      </c>
      <c r="N14" s="241">
        <v>2</v>
      </c>
      <c r="O14" s="236">
        <v>4</v>
      </c>
      <c r="P14" s="241">
        <v>3</v>
      </c>
      <c r="Q14" s="222">
        <v>3</v>
      </c>
      <c r="R14" s="504">
        <v>2</v>
      </c>
      <c r="S14" s="222">
        <v>3</v>
      </c>
      <c r="T14" s="222">
        <v>4</v>
      </c>
      <c r="U14" s="226"/>
      <c r="V14" s="226"/>
      <c r="W14" s="244"/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43</v>
      </c>
      <c r="AH14" s="185">
        <v>43</v>
      </c>
      <c r="AI14" s="185">
        <v>1</v>
      </c>
    </row>
    <row r="15" spans="1:35" ht="15" customHeight="1" thickBot="1" x14ac:dyDescent="0.3">
      <c r="A15" s="469"/>
      <c r="B15" s="495"/>
      <c r="C15" s="498"/>
      <c r="D15" s="45" t="s">
        <v>15</v>
      </c>
      <c r="E15" s="46" t="s">
        <v>33</v>
      </c>
      <c r="F15" s="240">
        <v>2</v>
      </c>
      <c r="G15" s="235">
        <v>2</v>
      </c>
      <c r="H15" s="225">
        <v>4</v>
      </c>
      <c r="I15" s="239">
        <v>5</v>
      </c>
      <c r="J15" s="225">
        <v>3</v>
      </c>
      <c r="K15" s="225">
        <v>4</v>
      </c>
      <c r="L15" s="235">
        <v>2</v>
      </c>
      <c r="M15" s="225">
        <v>3</v>
      </c>
      <c r="N15" s="225">
        <v>3</v>
      </c>
      <c r="O15" s="237">
        <v>4</v>
      </c>
      <c r="P15" s="235">
        <v>3</v>
      </c>
      <c r="Q15" s="225">
        <v>3</v>
      </c>
      <c r="R15" s="225">
        <v>4</v>
      </c>
      <c r="S15" s="225">
        <v>3</v>
      </c>
      <c r="T15" s="235">
        <v>3</v>
      </c>
      <c r="U15" s="228"/>
      <c r="V15" s="228"/>
      <c r="W15" s="242"/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48</v>
      </c>
      <c r="AH15" s="186">
        <v>91</v>
      </c>
      <c r="AI15" s="186">
        <v>2</v>
      </c>
    </row>
    <row r="16" spans="1:35" ht="15" hidden="1" customHeight="1" x14ac:dyDescent="0.25">
      <c r="A16" s="469"/>
      <c r="B16" s="495"/>
      <c r="C16" s="498"/>
      <c r="D16" s="45" t="s">
        <v>15</v>
      </c>
      <c r="E16" s="46" t="s">
        <v>34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2"/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0</v>
      </c>
      <c r="AH16" s="186">
        <v>91</v>
      </c>
      <c r="AI16" s="186">
        <v>2</v>
      </c>
    </row>
    <row r="17" spans="1:35" ht="15.75" hidden="1" customHeight="1" x14ac:dyDescent="0.25">
      <c r="A17" s="469"/>
      <c r="B17" s="495"/>
      <c r="C17" s="498"/>
      <c r="D17" s="45" t="s">
        <v>15</v>
      </c>
      <c r="E17" s="46" t="s">
        <v>35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0</v>
      </c>
      <c r="AH17" s="186">
        <v>91</v>
      </c>
      <c r="AI17" s="186">
        <v>2</v>
      </c>
    </row>
    <row r="18" spans="1:35" ht="15.75" hidden="1" customHeight="1" thickBot="1" x14ac:dyDescent="0.3">
      <c r="A18" s="470"/>
      <c r="B18" s="496"/>
      <c r="C18" s="499"/>
      <c r="D18" s="47" t="s">
        <v>15</v>
      </c>
      <c r="E18" s="4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91</v>
      </c>
      <c r="AI18" s="187">
        <v>2</v>
      </c>
    </row>
    <row r="19" spans="1:35" ht="15" customHeight="1" x14ac:dyDescent="0.25">
      <c r="A19" s="468">
        <v>3</v>
      </c>
      <c r="B19" s="494">
        <v>3</v>
      </c>
      <c r="C19" s="497" t="s">
        <v>539</v>
      </c>
      <c r="D19" s="43" t="s">
        <v>539</v>
      </c>
      <c r="E19" s="44" t="s">
        <v>32</v>
      </c>
      <c r="F19" s="223">
        <v>3</v>
      </c>
      <c r="G19" s="241">
        <v>2</v>
      </c>
      <c r="H19" s="222">
        <v>4</v>
      </c>
      <c r="I19" s="222">
        <v>3</v>
      </c>
      <c r="J19" s="241">
        <v>2</v>
      </c>
      <c r="K19" s="241">
        <v>3</v>
      </c>
      <c r="L19" s="222">
        <v>3</v>
      </c>
      <c r="M19" s="241">
        <v>2</v>
      </c>
      <c r="N19" s="241">
        <v>2</v>
      </c>
      <c r="O19" s="222">
        <v>3</v>
      </c>
      <c r="P19" s="222">
        <v>4</v>
      </c>
      <c r="Q19" s="222">
        <v>3</v>
      </c>
      <c r="R19" s="241">
        <v>3</v>
      </c>
      <c r="S19" s="236">
        <v>4</v>
      </c>
      <c r="T19" s="222">
        <v>4</v>
      </c>
      <c r="U19" s="226"/>
      <c r="V19" s="226"/>
      <c r="W19" s="244"/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45</v>
      </c>
      <c r="AH19" s="185">
        <v>45</v>
      </c>
      <c r="AI19" s="185">
        <v>2</v>
      </c>
    </row>
    <row r="20" spans="1:35" ht="15" customHeight="1" thickBot="1" x14ac:dyDescent="0.3">
      <c r="A20" s="469"/>
      <c r="B20" s="495"/>
      <c r="C20" s="498"/>
      <c r="D20" s="45" t="s">
        <v>539</v>
      </c>
      <c r="E20" s="46" t="s">
        <v>33</v>
      </c>
      <c r="F20" s="224">
        <v>3</v>
      </c>
      <c r="G20" s="225">
        <v>3</v>
      </c>
      <c r="H20" s="225">
        <v>4</v>
      </c>
      <c r="I20" s="225">
        <v>3</v>
      </c>
      <c r="J20" s="235">
        <v>2</v>
      </c>
      <c r="K20" s="235">
        <v>3</v>
      </c>
      <c r="L20" s="225">
        <v>3</v>
      </c>
      <c r="M20" s="235">
        <v>2</v>
      </c>
      <c r="N20" s="225">
        <v>3</v>
      </c>
      <c r="O20" s="225">
        <v>3</v>
      </c>
      <c r="P20" s="225">
        <v>4</v>
      </c>
      <c r="Q20" s="225">
        <v>3</v>
      </c>
      <c r="R20" s="225">
        <v>4</v>
      </c>
      <c r="S20" s="237">
        <v>4</v>
      </c>
      <c r="T20" s="225">
        <v>4</v>
      </c>
      <c r="U20" s="228"/>
      <c r="V20" s="228"/>
      <c r="W20" s="242"/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48</v>
      </c>
      <c r="AH20" s="186">
        <v>93</v>
      </c>
      <c r="AI20" s="186">
        <v>3</v>
      </c>
    </row>
    <row r="21" spans="1:35" ht="15" hidden="1" customHeight="1" x14ac:dyDescent="0.25">
      <c r="A21" s="469"/>
      <c r="B21" s="495"/>
      <c r="C21" s="498"/>
      <c r="D21" s="45" t="s">
        <v>539</v>
      </c>
      <c r="E21" s="46" t="s">
        <v>34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2"/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0</v>
      </c>
      <c r="AH21" s="186">
        <v>93</v>
      </c>
      <c r="AI21" s="186">
        <v>3</v>
      </c>
    </row>
    <row r="22" spans="1:35" ht="15.75" hidden="1" customHeight="1" x14ac:dyDescent="0.25">
      <c r="A22" s="469"/>
      <c r="B22" s="495"/>
      <c r="C22" s="498"/>
      <c r="D22" s="45" t="s">
        <v>539</v>
      </c>
      <c r="E22" s="46" t="s">
        <v>35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0</v>
      </c>
      <c r="AH22" s="186">
        <v>93</v>
      </c>
      <c r="AI22" s="186">
        <v>3</v>
      </c>
    </row>
    <row r="23" spans="1:35" ht="15.75" hidden="1" customHeight="1" thickBot="1" x14ac:dyDescent="0.3">
      <c r="A23" s="470"/>
      <c r="B23" s="496"/>
      <c r="C23" s="499"/>
      <c r="D23" s="47" t="s">
        <v>539</v>
      </c>
      <c r="E23" s="4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93</v>
      </c>
      <c r="AI23" s="187">
        <v>3</v>
      </c>
    </row>
    <row r="24" spans="1:35" ht="15" customHeight="1" x14ac:dyDescent="0.25">
      <c r="A24" s="468">
        <v>4</v>
      </c>
      <c r="B24" s="494">
        <v>4</v>
      </c>
      <c r="C24" s="497" t="s">
        <v>3</v>
      </c>
      <c r="D24" s="43" t="s">
        <v>3</v>
      </c>
      <c r="E24" s="44" t="s">
        <v>32</v>
      </c>
      <c r="F24" s="223">
        <v>3</v>
      </c>
      <c r="G24" s="222">
        <v>3</v>
      </c>
      <c r="H24" s="241">
        <v>3</v>
      </c>
      <c r="I24" s="236">
        <v>4</v>
      </c>
      <c r="J24" s="241">
        <v>2</v>
      </c>
      <c r="K24" s="241">
        <v>3</v>
      </c>
      <c r="L24" s="241">
        <v>2</v>
      </c>
      <c r="M24" s="241">
        <v>2</v>
      </c>
      <c r="N24" s="222">
        <v>3</v>
      </c>
      <c r="O24" s="222">
        <v>3</v>
      </c>
      <c r="P24" s="222">
        <v>4</v>
      </c>
      <c r="Q24" s="222">
        <v>3</v>
      </c>
      <c r="R24" s="241">
        <v>3</v>
      </c>
      <c r="S24" s="238">
        <v>5</v>
      </c>
      <c r="T24" s="222">
        <v>4</v>
      </c>
      <c r="U24" s="226"/>
      <c r="V24" s="226"/>
      <c r="W24" s="244"/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47</v>
      </c>
      <c r="AH24" s="185">
        <v>47</v>
      </c>
      <c r="AI24" s="185">
        <v>5</v>
      </c>
    </row>
    <row r="25" spans="1:35" ht="15" customHeight="1" thickBot="1" x14ac:dyDescent="0.3">
      <c r="A25" s="469"/>
      <c r="B25" s="495"/>
      <c r="C25" s="498"/>
      <c r="D25" s="45" t="s">
        <v>3</v>
      </c>
      <c r="E25" s="46" t="s">
        <v>33</v>
      </c>
      <c r="F25" s="240">
        <v>2</v>
      </c>
      <c r="G25" s="235">
        <v>2</v>
      </c>
      <c r="H25" s="225">
        <v>4</v>
      </c>
      <c r="I25" s="225">
        <v>3</v>
      </c>
      <c r="J25" s="225">
        <v>3</v>
      </c>
      <c r="K25" s="235">
        <v>3</v>
      </c>
      <c r="L25" s="225">
        <v>3</v>
      </c>
      <c r="M25" s="225">
        <v>3</v>
      </c>
      <c r="N25" s="225">
        <v>3</v>
      </c>
      <c r="O25" s="225">
        <v>3</v>
      </c>
      <c r="P25" s="237">
        <v>5</v>
      </c>
      <c r="Q25" s="235">
        <v>2</v>
      </c>
      <c r="R25" s="237">
        <v>5</v>
      </c>
      <c r="S25" s="235">
        <v>2</v>
      </c>
      <c r="T25" s="225">
        <v>4</v>
      </c>
      <c r="U25" s="228"/>
      <c r="V25" s="228"/>
      <c r="W25" s="242"/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47</v>
      </c>
      <c r="AH25" s="186">
        <v>94</v>
      </c>
      <c r="AI25" s="186">
        <v>4</v>
      </c>
    </row>
    <row r="26" spans="1:35" ht="15" hidden="1" customHeight="1" x14ac:dyDescent="0.25">
      <c r="A26" s="469"/>
      <c r="B26" s="495"/>
      <c r="C26" s="498"/>
      <c r="D26" s="45" t="s">
        <v>3</v>
      </c>
      <c r="E26" s="46" t="s">
        <v>34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2"/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0</v>
      </c>
      <c r="AH26" s="186">
        <v>94</v>
      </c>
      <c r="AI26" s="186">
        <v>4</v>
      </c>
    </row>
    <row r="27" spans="1:35" ht="15.75" hidden="1" customHeight="1" x14ac:dyDescent="0.25">
      <c r="A27" s="469"/>
      <c r="B27" s="495"/>
      <c r="C27" s="498"/>
      <c r="D27" s="45" t="s">
        <v>3</v>
      </c>
      <c r="E27" s="46" t="s">
        <v>35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0</v>
      </c>
      <c r="AH27" s="186">
        <v>94</v>
      </c>
      <c r="AI27" s="186">
        <v>4</v>
      </c>
    </row>
    <row r="28" spans="1:35" ht="15.75" hidden="1" customHeight="1" thickBot="1" x14ac:dyDescent="0.3">
      <c r="A28" s="470"/>
      <c r="B28" s="496"/>
      <c r="C28" s="499"/>
      <c r="D28" s="47" t="s">
        <v>3</v>
      </c>
      <c r="E28" s="4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94</v>
      </c>
      <c r="AI28" s="187">
        <v>4</v>
      </c>
    </row>
    <row r="29" spans="1:35" ht="15" customHeight="1" x14ac:dyDescent="0.25">
      <c r="A29" s="468">
        <v>5</v>
      </c>
      <c r="B29" s="494">
        <v>5</v>
      </c>
      <c r="C29" s="497" t="s">
        <v>204</v>
      </c>
      <c r="D29" s="43" t="s">
        <v>204</v>
      </c>
      <c r="E29" s="44" t="s">
        <v>32</v>
      </c>
      <c r="F29" s="245">
        <v>2</v>
      </c>
      <c r="G29" s="241">
        <v>2</v>
      </c>
      <c r="H29" s="241">
        <v>3</v>
      </c>
      <c r="I29" s="241">
        <v>2</v>
      </c>
      <c r="J29" s="236">
        <v>4</v>
      </c>
      <c r="K29" s="238">
        <v>6</v>
      </c>
      <c r="L29" s="236">
        <v>4</v>
      </c>
      <c r="M29" s="241">
        <v>2</v>
      </c>
      <c r="N29" s="222">
        <v>3</v>
      </c>
      <c r="O29" s="222">
        <v>3</v>
      </c>
      <c r="P29" s="241">
        <v>3</v>
      </c>
      <c r="Q29" s="222">
        <v>3</v>
      </c>
      <c r="R29" s="222">
        <v>4</v>
      </c>
      <c r="S29" s="222">
        <v>3</v>
      </c>
      <c r="T29" s="222">
        <v>4</v>
      </c>
      <c r="U29" s="226"/>
      <c r="V29" s="226"/>
      <c r="W29" s="244"/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48</v>
      </c>
      <c r="AH29" s="185">
        <v>48</v>
      </c>
      <c r="AI29" s="185">
        <v>7</v>
      </c>
    </row>
    <row r="30" spans="1:35" ht="15" customHeight="1" thickBot="1" x14ac:dyDescent="0.3">
      <c r="A30" s="469"/>
      <c r="B30" s="495"/>
      <c r="C30" s="498"/>
      <c r="D30" s="45" t="s">
        <v>204</v>
      </c>
      <c r="E30" s="46" t="s">
        <v>33</v>
      </c>
      <c r="F30" s="240">
        <v>2</v>
      </c>
      <c r="G30" s="235">
        <v>2</v>
      </c>
      <c r="H30" s="225">
        <v>4</v>
      </c>
      <c r="I30" s="225">
        <v>3</v>
      </c>
      <c r="J30" s="237">
        <v>4</v>
      </c>
      <c r="K30" s="225">
        <v>4</v>
      </c>
      <c r="L30" s="225">
        <v>3</v>
      </c>
      <c r="M30" s="225">
        <v>3</v>
      </c>
      <c r="N30" s="235">
        <v>2</v>
      </c>
      <c r="O30" s="237">
        <v>4</v>
      </c>
      <c r="P30" s="225">
        <v>4</v>
      </c>
      <c r="Q30" s="225">
        <v>3</v>
      </c>
      <c r="R30" s="235">
        <v>3</v>
      </c>
      <c r="S30" s="225">
        <v>3</v>
      </c>
      <c r="T30" s="235">
        <v>3</v>
      </c>
      <c r="U30" s="228"/>
      <c r="V30" s="228"/>
      <c r="W30" s="242"/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47</v>
      </c>
      <c r="AH30" s="186">
        <v>95</v>
      </c>
      <c r="AI30" s="186">
        <v>5</v>
      </c>
    </row>
    <row r="31" spans="1:35" ht="15" hidden="1" customHeight="1" x14ac:dyDescent="0.25">
      <c r="A31" s="469"/>
      <c r="B31" s="495"/>
      <c r="C31" s="498"/>
      <c r="D31" s="45" t="s">
        <v>204</v>
      </c>
      <c r="E31" s="46" t="s">
        <v>34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0</v>
      </c>
      <c r="AH31" s="186">
        <v>95</v>
      </c>
      <c r="AI31" s="186">
        <v>5</v>
      </c>
    </row>
    <row r="32" spans="1:35" ht="15.75" hidden="1" customHeight="1" x14ac:dyDescent="0.25">
      <c r="A32" s="469"/>
      <c r="B32" s="495"/>
      <c r="C32" s="498"/>
      <c r="D32" s="45" t="s">
        <v>204</v>
      </c>
      <c r="E32" s="46" t="s">
        <v>35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0</v>
      </c>
      <c r="AH32" s="186">
        <v>95</v>
      </c>
      <c r="AI32" s="186">
        <v>5</v>
      </c>
    </row>
    <row r="33" spans="1:35" ht="15.75" hidden="1" customHeight="1" thickBot="1" x14ac:dyDescent="0.3">
      <c r="A33" s="470"/>
      <c r="B33" s="496"/>
      <c r="C33" s="499"/>
      <c r="D33" s="47" t="s">
        <v>204</v>
      </c>
      <c r="E33" s="4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95</v>
      </c>
      <c r="AI33" s="187">
        <v>5</v>
      </c>
    </row>
    <row r="34" spans="1:35" ht="15" customHeight="1" x14ac:dyDescent="0.25">
      <c r="A34" s="468">
        <v>6</v>
      </c>
      <c r="B34" s="494">
        <v>5</v>
      </c>
      <c r="C34" s="497" t="s">
        <v>11</v>
      </c>
      <c r="D34" s="43" t="s">
        <v>11</v>
      </c>
      <c r="E34" s="44" t="s">
        <v>32</v>
      </c>
      <c r="F34" s="245">
        <v>2</v>
      </c>
      <c r="G34" s="222">
        <v>3</v>
      </c>
      <c r="H34" s="222">
        <v>4</v>
      </c>
      <c r="I34" s="241">
        <v>2</v>
      </c>
      <c r="J34" s="222">
        <v>3</v>
      </c>
      <c r="K34" s="241">
        <v>3</v>
      </c>
      <c r="L34" s="222">
        <v>3</v>
      </c>
      <c r="M34" s="222">
        <v>3</v>
      </c>
      <c r="N34" s="222">
        <v>3</v>
      </c>
      <c r="O34" s="222">
        <v>3</v>
      </c>
      <c r="P34" s="222">
        <v>4</v>
      </c>
      <c r="Q34" s="236">
        <v>4</v>
      </c>
      <c r="R34" s="222">
        <v>4</v>
      </c>
      <c r="S34" s="236">
        <v>4</v>
      </c>
      <c r="T34" s="241">
        <v>3</v>
      </c>
      <c r="U34" s="226"/>
      <c r="V34" s="226"/>
      <c r="W34" s="244"/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48</v>
      </c>
      <c r="AH34" s="185">
        <v>48</v>
      </c>
      <c r="AI34" s="185">
        <v>7</v>
      </c>
    </row>
    <row r="35" spans="1:35" ht="15" customHeight="1" thickBot="1" x14ac:dyDescent="0.3">
      <c r="A35" s="469"/>
      <c r="B35" s="495"/>
      <c r="C35" s="498"/>
      <c r="D35" s="45" t="s">
        <v>11</v>
      </c>
      <c r="E35" s="46" t="s">
        <v>33</v>
      </c>
      <c r="F35" s="224">
        <v>3</v>
      </c>
      <c r="G35" s="225">
        <v>3</v>
      </c>
      <c r="H35" s="237">
        <v>5</v>
      </c>
      <c r="I35" s="225">
        <v>3</v>
      </c>
      <c r="J35" s="237">
        <v>4</v>
      </c>
      <c r="K35" s="235">
        <v>3</v>
      </c>
      <c r="L35" s="235">
        <v>2</v>
      </c>
      <c r="M35" s="225">
        <v>3</v>
      </c>
      <c r="N35" s="235">
        <v>2</v>
      </c>
      <c r="O35" s="225">
        <v>3</v>
      </c>
      <c r="P35" s="225">
        <v>4</v>
      </c>
      <c r="Q35" s="235">
        <v>2</v>
      </c>
      <c r="R35" s="235">
        <v>3</v>
      </c>
      <c r="S35" s="225">
        <v>3</v>
      </c>
      <c r="T35" s="225">
        <v>4</v>
      </c>
      <c r="U35" s="228"/>
      <c r="V35" s="228"/>
      <c r="W35" s="242"/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47</v>
      </c>
      <c r="AH35" s="186">
        <v>95</v>
      </c>
      <c r="AI35" s="186">
        <v>5</v>
      </c>
    </row>
    <row r="36" spans="1:35" ht="15" hidden="1" customHeight="1" x14ac:dyDescent="0.25">
      <c r="A36" s="469"/>
      <c r="B36" s="495"/>
      <c r="C36" s="498"/>
      <c r="D36" s="45" t="s">
        <v>11</v>
      </c>
      <c r="E36" s="46" t="s">
        <v>34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0</v>
      </c>
      <c r="AH36" s="186">
        <v>95</v>
      </c>
      <c r="AI36" s="186">
        <v>5</v>
      </c>
    </row>
    <row r="37" spans="1:35" ht="15.75" hidden="1" customHeight="1" x14ac:dyDescent="0.25">
      <c r="A37" s="469"/>
      <c r="B37" s="495"/>
      <c r="C37" s="498"/>
      <c r="D37" s="45" t="s">
        <v>11</v>
      </c>
      <c r="E37" s="46" t="s">
        <v>35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95</v>
      </c>
      <c r="AI37" s="186">
        <v>5</v>
      </c>
    </row>
    <row r="38" spans="1:35" ht="15.75" hidden="1" customHeight="1" thickBot="1" x14ac:dyDescent="0.3">
      <c r="A38" s="470"/>
      <c r="B38" s="496"/>
      <c r="C38" s="499"/>
      <c r="D38" s="47" t="s">
        <v>11</v>
      </c>
      <c r="E38" s="4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95</v>
      </c>
      <c r="AI38" s="187">
        <v>5</v>
      </c>
    </row>
    <row r="39" spans="1:35" ht="15" customHeight="1" x14ac:dyDescent="0.25">
      <c r="A39" s="468">
        <v>7</v>
      </c>
      <c r="B39" s="494">
        <v>7</v>
      </c>
      <c r="C39" s="497" t="s">
        <v>4</v>
      </c>
      <c r="D39" s="43" t="s">
        <v>4</v>
      </c>
      <c r="E39" s="44" t="s">
        <v>32</v>
      </c>
      <c r="F39" s="245">
        <v>2</v>
      </c>
      <c r="G39" s="222">
        <v>3</v>
      </c>
      <c r="H39" s="222">
        <v>4</v>
      </c>
      <c r="I39" s="241">
        <v>2</v>
      </c>
      <c r="J39" s="222">
        <v>3</v>
      </c>
      <c r="K39" s="241">
        <v>3</v>
      </c>
      <c r="L39" s="222">
        <v>3</v>
      </c>
      <c r="M39" s="241">
        <v>2</v>
      </c>
      <c r="N39" s="241">
        <v>2</v>
      </c>
      <c r="O39" s="222">
        <v>3</v>
      </c>
      <c r="P39" s="222">
        <v>4</v>
      </c>
      <c r="Q39" s="222">
        <v>3</v>
      </c>
      <c r="R39" s="222">
        <v>4</v>
      </c>
      <c r="S39" s="222">
        <v>3</v>
      </c>
      <c r="T39" s="222">
        <v>4</v>
      </c>
      <c r="U39" s="226"/>
      <c r="V39" s="226"/>
      <c r="W39" s="244"/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45</v>
      </c>
      <c r="AH39" s="185">
        <v>45</v>
      </c>
      <c r="AI39" s="185">
        <v>2</v>
      </c>
    </row>
    <row r="40" spans="1:35" ht="15" customHeight="1" thickBot="1" x14ac:dyDescent="0.3">
      <c r="A40" s="469"/>
      <c r="B40" s="495"/>
      <c r="C40" s="498"/>
      <c r="D40" s="45" t="s">
        <v>4</v>
      </c>
      <c r="E40" s="46" t="s">
        <v>33</v>
      </c>
      <c r="F40" s="240">
        <v>2</v>
      </c>
      <c r="G40" s="235">
        <v>2</v>
      </c>
      <c r="H40" s="235">
        <v>3</v>
      </c>
      <c r="I40" s="225">
        <v>3</v>
      </c>
      <c r="J40" s="237">
        <v>4</v>
      </c>
      <c r="K40" s="239">
        <v>6</v>
      </c>
      <c r="L40" s="237">
        <v>4</v>
      </c>
      <c r="M40" s="225">
        <v>3</v>
      </c>
      <c r="N40" s="237">
        <v>4</v>
      </c>
      <c r="O40" s="225">
        <v>3</v>
      </c>
      <c r="P40" s="235">
        <v>3</v>
      </c>
      <c r="Q40" s="225">
        <v>3</v>
      </c>
      <c r="R40" s="237">
        <v>5</v>
      </c>
      <c r="S40" s="235">
        <v>2</v>
      </c>
      <c r="T40" s="225">
        <v>4</v>
      </c>
      <c r="U40" s="228"/>
      <c r="V40" s="228"/>
      <c r="W40" s="242"/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51</v>
      </c>
      <c r="AH40" s="186">
        <v>96</v>
      </c>
      <c r="AI40" s="186">
        <v>7</v>
      </c>
    </row>
    <row r="41" spans="1:35" ht="15" hidden="1" customHeight="1" x14ac:dyDescent="0.25">
      <c r="A41" s="469"/>
      <c r="B41" s="495"/>
      <c r="C41" s="498"/>
      <c r="D41" s="45" t="s">
        <v>4</v>
      </c>
      <c r="E41" s="46" t="s">
        <v>34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0</v>
      </c>
      <c r="AH41" s="186">
        <v>96</v>
      </c>
      <c r="AI41" s="186">
        <v>7</v>
      </c>
    </row>
    <row r="42" spans="1:35" ht="15.75" hidden="1" customHeight="1" x14ac:dyDescent="0.25">
      <c r="A42" s="469"/>
      <c r="B42" s="495"/>
      <c r="C42" s="498"/>
      <c r="D42" s="45" t="s">
        <v>4</v>
      </c>
      <c r="E42" s="46" t="s">
        <v>35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96</v>
      </c>
      <c r="AI42" s="186">
        <v>7</v>
      </c>
    </row>
    <row r="43" spans="1:35" ht="15.75" hidden="1" customHeight="1" thickBot="1" x14ac:dyDescent="0.3">
      <c r="A43" s="470"/>
      <c r="B43" s="496"/>
      <c r="C43" s="499"/>
      <c r="D43" s="47" t="s">
        <v>4</v>
      </c>
      <c r="E43" s="4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96</v>
      </c>
      <c r="AI43" s="187">
        <v>7</v>
      </c>
    </row>
    <row r="44" spans="1:35" ht="15" customHeight="1" x14ac:dyDescent="0.25">
      <c r="A44" s="468">
        <v>8</v>
      </c>
      <c r="B44" s="494">
        <v>7</v>
      </c>
      <c r="C44" s="497" t="s">
        <v>7</v>
      </c>
      <c r="D44" s="43" t="s">
        <v>7</v>
      </c>
      <c r="E44" s="44" t="s">
        <v>32</v>
      </c>
      <c r="F44" s="223">
        <v>3</v>
      </c>
      <c r="G44" s="222">
        <v>3</v>
      </c>
      <c r="H44" s="222">
        <v>4</v>
      </c>
      <c r="I44" s="222">
        <v>3</v>
      </c>
      <c r="J44" s="236">
        <v>4</v>
      </c>
      <c r="K44" s="241">
        <v>3</v>
      </c>
      <c r="L44" s="241">
        <v>2</v>
      </c>
      <c r="M44" s="241">
        <v>2</v>
      </c>
      <c r="N44" s="241">
        <v>2</v>
      </c>
      <c r="O44" s="236">
        <v>4</v>
      </c>
      <c r="P44" s="241">
        <v>3</v>
      </c>
      <c r="Q44" s="236">
        <v>4</v>
      </c>
      <c r="R44" s="241">
        <v>3</v>
      </c>
      <c r="S44" s="222">
        <v>3</v>
      </c>
      <c r="T44" s="222">
        <v>4</v>
      </c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47</v>
      </c>
      <c r="AH44" s="185">
        <v>47</v>
      </c>
      <c r="AI44" s="185">
        <v>5</v>
      </c>
    </row>
    <row r="45" spans="1:35" ht="15" customHeight="1" thickBot="1" x14ac:dyDescent="0.3">
      <c r="A45" s="469"/>
      <c r="B45" s="495"/>
      <c r="C45" s="498"/>
      <c r="D45" s="45" t="s">
        <v>7</v>
      </c>
      <c r="E45" s="46" t="s">
        <v>33</v>
      </c>
      <c r="F45" s="224">
        <v>3</v>
      </c>
      <c r="G45" s="235">
        <v>2</v>
      </c>
      <c r="H45" s="237">
        <v>5</v>
      </c>
      <c r="I45" s="225">
        <v>3</v>
      </c>
      <c r="J45" s="235">
        <v>2</v>
      </c>
      <c r="K45" s="237">
        <v>5</v>
      </c>
      <c r="L45" s="237">
        <v>4</v>
      </c>
      <c r="M45" s="225">
        <v>3</v>
      </c>
      <c r="N45" s="225">
        <v>3</v>
      </c>
      <c r="O45" s="225">
        <v>3</v>
      </c>
      <c r="P45" s="225">
        <v>4</v>
      </c>
      <c r="Q45" s="235">
        <v>2</v>
      </c>
      <c r="R45" s="235">
        <v>3</v>
      </c>
      <c r="S45" s="225">
        <v>3</v>
      </c>
      <c r="T45" s="225">
        <v>4</v>
      </c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49</v>
      </c>
      <c r="AH45" s="186">
        <v>96</v>
      </c>
      <c r="AI45" s="186">
        <v>7</v>
      </c>
    </row>
    <row r="46" spans="1:35" ht="15" hidden="1" customHeight="1" x14ac:dyDescent="0.25">
      <c r="A46" s="469"/>
      <c r="B46" s="495"/>
      <c r="C46" s="498"/>
      <c r="D46" s="45" t="s">
        <v>7</v>
      </c>
      <c r="E46" s="46" t="s">
        <v>34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0</v>
      </c>
      <c r="AH46" s="186">
        <v>96</v>
      </c>
      <c r="AI46" s="186">
        <v>7</v>
      </c>
    </row>
    <row r="47" spans="1:35" ht="15.75" hidden="1" customHeight="1" x14ac:dyDescent="0.25">
      <c r="A47" s="469"/>
      <c r="B47" s="495"/>
      <c r="C47" s="498"/>
      <c r="D47" s="45" t="s">
        <v>7</v>
      </c>
      <c r="E47" s="46" t="s">
        <v>35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96</v>
      </c>
      <c r="AI47" s="186">
        <v>7</v>
      </c>
    </row>
    <row r="48" spans="1:35" ht="15.75" hidden="1" customHeight="1" thickBot="1" x14ac:dyDescent="0.3">
      <c r="A48" s="470"/>
      <c r="B48" s="496"/>
      <c r="C48" s="499"/>
      <c r="D48" s="47" t="s">
        <v>7</v>
      </c>
      <c r="E48" s="4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96</v>
      </c>
      <c r="AI48" s="187">
        <v>7</v>
      </c>
    </row>
    <row r="49" spans="1:35" ht="15" customHeight="1" x14ac:dyDescent="0.25">
      <c r="A49" s="468">
        <v>9</v>
      </c>
      <c r="B49" s="494">
        <v>7</v>
      </c>
      <c r="C49" s="497" t="s">
        <v>577</v>
      </c>
      <c r="D49" s="43" t="s">
        <v>577</v>
      </c>
      <c r="E49" s="44" t="s">
        <v>32</v>
      </c>
      <c r="F49" s="245">
        <v>2</v>
      </c>
      <c r="G49" s="241">
        <v>2</v>
      </c>
      <c r="H49" s="222">
        <v>4</v>
      </c>
      <c r="I49" s="222">
        <v>3</v>
      </c>
      <c r="J49" s="222">
        <v>3</v>
      </c>
      <c r="K49" s="222">
        <v>4</v>
      </c>
      <c r="L49" s="222">
        <v>3</v>
      </c>
      <c r="M49" s="222">
        <v>3</v>
      </c>
      <c r="N49" s="241">
        <v>2</v>
      </c>
      <c r="O49" s="222">
        <v>3</v>
      </c>
      <c r="P49" s="222">
        <v>4</v>
      </c>
      <c r="Q49" s="222">
        <v>3</v>
      </c>
      <c r="R49" s="222">
        <v>4</v>
      </c>
      <c r="S49" s="236">
        <v>4</v>
      </c>
      <c r="T49" s="222">
        <v>4</v>
      </c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48</v>
      </c>
      <c r="AH49" s="185">
        <v>48</v>
      </c>
      <c r="AI49" s="185">
        <v>7</v>
      </c>
    </row>
    <row r="50" spans="1:35" ht="15" customHeight="1" thickBot="1" x14ac:dyDescent="0.3">
      <c r="A50" s="469"/>
      <c r="B50" s="495"/>
      <c r="C50" s="498"/>
      <c r="D50" s="45" t="s">
        <v>577</v>
      </c>
      <c r="E50" s="46" t="s">
        <v>33</v>
      </c>
      <c r="F50" s="240">
        <v>2</v>
      </c>
      <c r="G50" s="237">
        <v>4</v>
      </c>
      <c r="H50" s="225">
        <v>4</v>
      </c>
      <c r="I50" s="225">
        <v>3</v>
      </c>
      <c r="J50" s="225">
        <v>3</v>
      </c>
      <c r="K50" s="225">
        <v>4</v>
      </c>
      <c r="L50" s="225">
        <v>3</v>
      </c>
      <c r="M50" s="225">
        <v>3</v>
      </c>
      <c r="N50" s="235">
        <v>2</v>
      </c>
      <c r="O50" s="225">
        <v>3</v>
      </c>
      <c r="P50" s="225">
        <v>4</v>
      </c>
      <c r="Q50" s="225">
        <v>3</v>
      </c>
      <c r="R50" s="225">
        <v>4</v>
      </c>
      <c r="S50" s="235">
        <v>2</v>
      </c>
      <c r="T50" s="225">
        <v>4</v>
      </c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48</v>
      </c>
      <c r="AH50" s="186">
        <v>96</v>
      </c>
      <c r="AI50" s="186">
        <v>7</v>
      </c>
    </row>
    <row r="51" spans="1:35" ht="15" hidden="1" customHeight="1" x14ac:dyDescent="0.25">
      <c r="A51" s="469"/>
      <c r="B51" s="495"/>
      <c r="C51" s="498"/>
      <c r="D51" s="45" t="s">
        <v>577</v>
      </c>
      <c r="E51" s="46" t="s">
        <v>34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0</v>
      </c>
      <c r="AH51" s="186">
        <v>96</v>
      </c>
      <c r="AI51" s="186">
        <v>7</v>
      </c>
    </row>
    <row r="52" spans="1:35" ht="15.75" hidden="1" customHeight="1" x14ac:dyDescent="0.25">
      <c r="A52" s="469"/>
      <c r="B52" s="495"/>
      <c r="C52" s="498"/>
      <c r="D52" s="45" t="s">
        <v>577</v>
      </c>
      <c r="E52" s="46" t="s">
        <v>35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96</v>
      </c>
      <c r="AI52" s="186">
        <v>7</v>
      </c>
    </row>
    <row r="53" spans="1:35" ht="15.75" hidden="1" customHeight="1" thickBot="1" x14ac:dyDescent="0.3">
      <c r="A53" s="470"/>
      <c r="B53" s="496"/>
      <c r="C53" s="499"/>
      <c r="D53" s="47" t="s">
        <v>577</v>
      </c>
      <c r="E53" s="4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96</v>
      </c>
      <c r="AI53" s="187">
        <v>7</v>
      </c>
    </row>
    <row r="54" spans="1:35" ht="15" customHeight="1" x14ac:dyDescent="0.25">
      <c r="A54" s="468">
        <v>10</v>
      </c>
      <c r="B54" s="494">
        <v>10</v>
      </c>
      <c r="C54" s="497" t="s">
        <v>621</v>
      </c>
      <c r="D54" s="43" t="s">
        <v>621</v>
      </c>
      <c r="E54" s="44" t="s">
        <v>32</v>
      </c>
      <c r="F54" s="359">
        <v>4</v>
      </c>
      <c r="G54" s="241">
        <v>2</v>
      </c>
      <c r="H54" s="222">
        <v>4</v>
      </c>
      <c r="I54" s="222">
        <v>3</v>
      </c>
      <c r="J54" s="236">
        <v>4</v>
      </c>
      <c r="K54" s="241">
        <v>3</v>
      </c>
      <c r="L54" s="222">
        <v>3</v>
      </c>
      <c r="M54" s="222">
        <v>3</v>
      </c>
      <c r="N54" s="222">
        <v>3</v>
      </c>
      <c r="O54" s="222">
        <v>3</v>
      </c>
      <c r="P54" s="222">
        <v>4</v>
      </c>
      <c r="Q54" s="222">
        <v>3</v>
      </c>
      <c r="R54" s="222">
        <v>4</v>
      </c>
      <c r="S54" s="222">
        <v>3</v>
      </c>
      <c r="T54" s="222">
        <v>4</v>
      </c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50</v>
      </c>
      <c r="AH54" s="185">
        <v>50</v>
      </c>
      <c r="AI54" s="185">
        <v>14</v>
      </c>
    </row>
    <row r="55" spans="1:35" ht="15" customHeight="1" thickBot="1" x14ac:dyDescent="0.3">
      <c r="A55" s="469"/>
      <c r="B55" s="495"/>
      <c r="C55" s="498"/>
      <c r="D55" s="45" t="s">
        <v>621</v>
      </c>
      <c r="E55" s="46" t="s">
        <v>33</v>
      </c>
      <c r="F55" s="224">
        <v>3</v>
      </c>
      <c r="G55" s="235">
        <v>2</v>
      </c>
      <c r="H55" s="225">
        <v>4</v>
      </c>
      <c r="I55" s="235">
        <v>2</v>
      </c>
      <c r="J55" s="235">
        <v>2</v>
      </c>
      <c r="K55" s="235">
        <v>3</v>
      </c>
      <c r="L55" s="225">
        <v>3</v>
      </c>
      <c r="M55" s="237">
        <v>4</v>
      </c>
      <c r="N55" s="225">
        <v>3</v>
      </c>
      <c r="O55" s="237">
        <v>4</v>
      </c>
      <c r="P55" s="225">
        <v>4</v>
      </c>
      <c r="Q55" s="237">
        <v>4</v>
      </c>
      <c r="R55" s="235">
        <v>3</v>
      </c>
      <c r="S55" s="235">
        <v>2</v>
      </c>
      <c r="T55" s="225">
        <v>4</v>
      </c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47</v>
      </c>
      <c r="AH55" s="186">
        <v>97</v>
      </c>
      <c r="AI55" s="186">
        <v>10</v>
      </c>
    </row>
    <row r="56" spans="1:35" ht="15" hidden="1" customHeight="1" x14ac:dyDescent="0.25">
      <c r="A56" s="469"/>
      <c r="B56" s="495"/>
      <c r="C56" s="498"/>
      <c r="D56" s="45" t="s">
        <v>621</v>
      </c>
      <c r="E56" s="46" t="s">
        <v>34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0</v>
      </c>
      <c r="AH56" s="186">
        <v>97</v>
      </c>
      <c r="AI56" s="186">
        <v>10</v>
      </c>
    </row>
    <row r="57" spans="1:35" ht="15.75" hidden="1" customHeight="1" x14ac:dyDescent="0.25">
      <c r="A57" s="469"/>
      <c r="B57" s="495"/>
      <c r="C57" s="498"/>
      <c r="D57" s="45" t="s">
        <v>621</v>
      </c>
      <c r="E57" s="46" t="s">
        <v>35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97</v>
      </c>
      <c r="AI57" s="186">
        <v>10</v>
      </c>
    </row>
    <row r="58" spans="1:35" ht="15.75" hidden="1" customHeight="1" thickBot="1" x14ac:dyDescent="0.3">
      <c r="A58" s="470"/>
      <c r="B58" s="496"/>
      <c r="C58" s="499"/>
      <c r="D58" s="47" t="s">
        <v>621</v>
      </c>
      <c r="E58" s="4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97</v>
      </c>
      <c r="AI58" s="187">
        <v>10</v>
      </c>
    </row>
    <row r="59" spans="1:35" ht="15" customHeight="1" x14ac:dyDescent="0.25">
      <c r="A59" s="468">
        <v>11</v>
      </c>
      <c r="B59" s="494">
        <v>10</v>
      </c>
      <c r="C59" s="497" t="s">
        <v>681</v>
      </c>
      <c r="D59" s="43" t="s">
        <v>681</v>
      </c>
      <c r="E59" s="44" t="s">
        <v>32</v>
      </c>
      <c r="F59" s="223">
        <v>3</v>
      </c>
      <c r="G59" s="222">
        <v>3</v>
      </c>
      <c r="H59" s="222">
        <v>4</v>
      </c>
      <c r="I59" s="222">
        <v>3</v>
      </c>
      <c r="J59" s="236">
        <v>4</v>
      </c>
      <c r="K59" s="222">
        <v>4</v>
      </c>
      <c r="L59" s="236">
        <v>4</v>
      </c>
      <c r="M59" s="222">
        <v>3</v>
      </c>
      <c r="N59" s="241">
        <v>2</v>
      </c>
      <c r="O59" s="236">
        <v>4</v>
      </c>
      <c r="P59" s="241">
        <v>3</v>
      </c>
      <c r="Q59" s="222">
        <v>3</v>
      </c>
      <c r="R59" s="241">
        <v>3</v>
      </c>
      <c r="S59" s="241">
        <v>2</v>
      </c>
      <c r="T59" s="241">
        <v>3</v>
      </c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48</v>
      </c>
      <c r="AH59" s="185">
        <v>48</v>
      </c>
      <c r="AI59" s="185">
        <v>7</v>
      </c>
    </row>
    <row r="60" spans="1:35" ht="15" customHeight="1" thickBot="1" x14ac:dyDescent="0.3">
      <c r="A60" s="469"/>
      <c r="B60" s="495"/>
      <c r="C60" s="498"/>
      <c r="D60" s="45" t="s">
        <v>681</v>
      </c>
      <c r="E60" s="46" t="s">
        <v>33</v>
      </c>
      <c r="F60" s="224">
        <v>3</v>
      </c>
      <c r="G60" s="235">
        <v>2</v>
      </c>
      <c r="H60" s="235">
        <v>3</v>
      </c>
      <c r="I60" s="225">
        <v>3</v>
      </c>
      <c r="J60" s="225">
        <v>3</v>
      </c>
      <c r="K60" s="235">
        <v>3</v>
      </c>
      <c r="L60" s="225">
        <v>3</v>
      </c>
      <c r="M60" s="237">
        <v>4</v>
      </c>
      <c r="N60" s="235">
        <v>2</v>
      </c>
      <c r="O60" s="239">
        <v>5</v>
      </c>
      <c r="P60" s="237">
        <v>5</v>
      </c>
      <c r="Q60" s="225">
        <v>3</v>
      </c>
      <c r="R60" s="235">
        <v>3</v>
      </c>
      <c r="S60" s="225">
        <v>3</v>
      </c>
      <c r="T60" s="225">
        <v>4</v>
      </c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49</v>
      </c>
      <c r="AH60" s="186">
        <v>97</v>
      </c>
      <c r="AI60" s="186">
        <v>10</v>
      </c>
    </row>
    <row r="61" spans="1:35" ht="15" hidden="1" customHeight="1" x14ac:dyDescent="0.25">
      <c r="A61" s="469"/>
      <c r="B61" s="495"/>
      <c r="C61" s="498"/>
      <c r="D61" s="45" t="s">
        <v>681</v>
      </c>
      <c r="E61" s="46" t="s">
        <v>34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0</v>
      </c>
      <c r="AH61" s="186">
        <v>97</v>
      </c>
      <c r="AI61" s="186">
        <v>10</v>
      </c>
    </row>
    <row r="62" spans="1:35" ht="15.75" hidden="1" customHeight="1" x14ac:dyDescent="0.25">
      <c r="A62" s="469"/>
      <c r="B62" s="495"/>
      <c r="C62" s="498"/>
      <c r="D62" s="45" t="s">
        <v>681</v>
      </c>
      <c r="E62" s="46" t="s">
        <v>35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97</v>
      </c>
      <c r="AI62" s="186">
        <v>10</v>
      </c>
    </row>
    <row r="63" spans="1:35" ht="15.75" hidden="1" customHeight="1" thickBot="1" x14ac:dyDescent="0.3">
      <c r="A63" s="470"/>
      <c r="B63" s="496"/>
      <c r="C63" s="499"/>
      <c r="D63" s="47" t="s">
        <v>681</v>
      </c>
      <c r="E63" s="4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97</v>
      </c>
      <c r="AI63" s="187">
        <v>10</v>
      </c>
    </row>
    <row r="64" spans="1:35" ht="15" customHeight="1" x14ac:dyDescent="0.25">
      <c r="A64" s="468">
        <v>12</v>
      </c>
      <c r="B64" s="494">
        <v>10</v>
      </c>
      <c r="C64" s="497" t="s">
        <v>361</v>
      </c>
      <c r="D64" s="43" t="s">
        <v>361</v>
      </c>
      <c r="E64" s="44" t="s">
        <v>32</v>
      </c>
      <c r="F64" s="223">
        <v>3</v>
      </c>
      <c r="G64" s="241">
        <v>2</v>
      </c>
      <c r="H64" s="222">
        <v>4</v>
      </c>
      <c r="I64" s="222">
        <v>3</v>
      </c>
      <c r="J64" s="241">
        <v>2</v>
      </c>
      <c r="K64" s="222">
        <v>4</v>
      </c>
      <c r="L64" s="241">
        <v>2</v>
      </c>
      <c r="M64" s="222">
        <v>3</v>
      </c>
      <c r="N64" s="241">
        <v>2</v>
      </c>
      <c r="O64" s="222">
        <v>3</v>
      </c>
      <c r="P64" s="236">
        <v>5</v>
      </c>
      <c r="Q64" s="236">
        <v>4</v>
      </c>
      <c r="R64" s="222">
        <v>4</v>
      </c>
      <c r="S64" s="222">
        <v>3</v>
      </c>
      <c r="T64" s="236">
        <v>5</v>
      </c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49</v>
      </c>
      <c r="AH64" s="185">
        <v>49</v>
      </c>
      <c r="AI64" s="185">
        <v>12</v>
      </c>
    </row>
    <row r="65" spans="1:35" ht="15" customHeight="1" thickBot="1" x14ac:dyDescent="0.3">
      <c r="A65" s="469"/>
      <c r="B65" s="495"/>
      <c r="C65" s="498"/>
      <c r="D65" s="45" t="s">
        <v>361</v>
      </c>
      <c r="E65" s="46" t="s">
        <v>33</v>
      </c>
      <c r="F65" s="240">
        <v>2</v>
      </c>
      <c r="G65" s="225">
        <v>3</v>
      </c>
      <c r="H65" s="237">
        <v>5</v>
      </c>
      <c r="I65" s="225">
        <v>3</v>
      </c>
      <c r="J65" s="235">
        <v>2</v>
      </c>
      <c r="K65" s="235">
        <v>3</v>
      </c>
      <c r="L65" s="235">
        <v>2</v>
      </c>
      <c r="M65" s="225">
        <v>3</v>
      </c>
      <c r="N65" s="225">
        <v>3</v>
      </c>
      <c r="O65" s="237">
        <v>4</v>
      </c>
      <c r="P65" s="225">
        <v>4</v>
      </c>
      <c r="Q65" s="235">
        <v>2</v>
      </c>
      <c r="R65" s="225">
        <v>4</v>
      </c>
      <c r="S65" s="225">
        <v>3</v>
      </c>
      <c r="T65" s="237">
        <v>5</v>
      </c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48</v>
      </c>
      <c r="AH65" s="186">
        <v>97</v>
      </c>
      <c r="AI65" s="186">
        <v>10</v>
      </c>
    </row>
    <row r="66" spans="1:35" ht="15" hidden="1" customHeight="1" x14ac:dyDescent="0.25">
      <c r="A66" s="469"/>
      <c r="B66" s="495"/>
      <c r="C66" s="498"/>
      <c r="D66" s="45" t="s">
        <v>361</v>
      </c>
      <c r="E66" s="46" t="s">
        <v>34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0</v>
      </c>
      <c r="AH66" s="186">
        <v>97</v>
      </c>
      <c r="AI66" s="186">
        <v>10</v>
      </c>
    </row>
    <row r="67" spans="1:35" ht="15.75" hidden="1" customHeight="1" x14ac:dyDescent="0.25">
      <c r="A67" s="469"/>
      <c r="B67" s="495"/>
      <c r="C67" s="498"/>
      <c r="D67" s="45" t="s">
        <v>361</v>
      </c>
      <c r="E67" s="46" t="s">
        <v>35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97</v>
      </c>
      <c r="AI67" s="186">
        <v>10</v>
      </c>
    </row>
    <row r="68" spans="1:35" ht="15.75" hidden="1" customHeight="1" thickBot="1" x14ac:dyDescent="0.3">
      <c r="A68" s="470"/>
      <c r="B68" s="496"/>
      <c r="C68" s="499"/>
      <c r="D68" s="47" t="s">
        <v>361</v>
      </c>
      <c r="E68" s="4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97</v>
      </c>
      <c r="AI68" s="187">
        <v>10</v>
      </c>
    </row>
    <row r="69" spans="1:35" ht="15" customHeight="1" x14ac:dyDescent="0.25">
      <c r="A69" s="468">
        <v>13</v>
      </c>
      <c r="B69" s="494">
        <v>10</v>
      </c>
      <c r="C69" s="497" t="s">
        <v>347</v>
      </c>
      <c r="D69" s="43" t="s">
        <v>347</v>
      </c>
      <c r="E69" s="44" t="s">
        <v>32</v>
      </c>
      <c r="F69" s="223">
        <v>3</v>
      </c>
      <c r="G69" s="222">
        <v>3</v>
      </c>
      <c r="H69" s="222">
        <v>4</v>
      </c>
      <c r="I69" s="222">
        <v>3</v>
      </c>
      <c r="J69" s="236">
        <v>4</v>
      </c>
      <c r="K69" s="241">
        <v>3</v>
      </c>
      <c r="L69" s="222">
        <v>3</v>
      </c>
      <c r="M69" s="236">
        <v>4</v>
      </c>
      <c r="N69" s="241">
        <v>2</v>
      </c>
      <c r="O69" s="236">
        <v>4</v>
      </c>
      <c r="P69" s="241">
        <v>3</v>
      </c>
      <c r="Q69" s="241">
        <v>2</v>
      </c>
      <c r="R69" s="222">
        <v>4</v>
      </c>
      <c r="S69" s="222">
        <v>3</v>
      </c>
      <c r="T69" s="236">
        <v>5</v>
      </c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50</v>
      </c>
      <c r="AH69" s="185">
        <v>50</v>
      </c>
      <c r="AI69" s="185">
        <v>14</v>
      </c>
    </row>
    <row r="70" spans="1:35" ht="15" customHeight="1" thickBot="1" x14ac:dyDescent="0.3">
      <c r="A70" s="469"/>
      <c r="B70" s="495"/>
      <c r="C70" s="498"/>
      <c r="D70" s="45" t="s">
        <v>347</v>
      </c>
      <c r="E70" s="46" t="s">
        <v>33</v>
      </c>
      <c r="F70" s="240">
        <v>2</v>
      </c>
      <c r="G70" s="235">
        <v>2</v>
      </c>
      <c r="H70" s="225">
        <v>4</v>
      </c>
      <c r="I70" s="237">
        <v>4</v>
      </c>
      <c r="J70" s="225">
        <v>3</v>
      </c>
      <c r="K70" s="225">
        <v>4</v>
      </c>
      <c r="L70" s="225">
        <v>3</v>
      </c>
      <c r="M70" s="225">
        <v>3</v>
      </c>
      <c r="N70" s="235">
        <v>2</v>
      </c>
      <c r="O70" s="225">
        <v>3</v>
      </c>
      <c r="P70" s="235">
        <v>3</v>
      </c>
      <c r="Q70" s="225">
        <v>3</v>
      </c>
      <c r="R70" s="225">
        <v>4</v>
      </c>
      <c r="S70" s="235">
        <v>2</v>
      </c>
      <c r="T70" s="237">
        <v>5</v>
      </c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47</v>
      </c>
      <c r="AH70" s="186">
        <v>97</v>
      </c>
      <c r="AI70" s="186">
        <v>10</v>
      </c>
    </row>
    <row r="71" spans="1:35" ht="15" hidden="1" customHeight="1" x14ac:dyDescent="0.25">
      <c r="A71" s="469"/>
      <c r="B71" s="495"/>
      <c r="C71" s="498"/>
      <c r="D71" s="45" t="s">
        <v>347</v>
      </c>
      <c r="E71" s="46" t="s">
        <v>34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0</v>
      </c>
      <c r="AH71" s="186">
        <v>97</v>
      </c>
      <c r="AI71" s="186">
        <v>10</v>
      </c>
    </row>
    <row r="72" spans="1:35" ht="15.75" hidden="1" customHeight="1" x14ac:dyDescent="0.25">
      <c r="A72" s="469"/>
      <c r="B72" s="495"/>
      <c r="C72" s="498"/>
      <c r="D72" s="45" t="s">
        <v>347</v>
      </c>
      <c r="E72" s="46" t="s">
        <v>35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97</v>
      </c>
      <c r="AI72" s="186">
        <v>10</v>
      </c>
    </row>
    <row r="73" spans="1:35" ht="15.75" hidden="1" customHeight="1" thickBot="1" x14ac:dyDescent="0.3">
      <c r="A73" s="470"/>
      <c r="B73" s="496"/>
      <c r="C73" s="499"/>
      <c r="D73" s="47" t="s">
        <v>347</v>
      </c>
      <c r="E73" s="4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97</v>
      </c>
      <c r="AI73" s="187">
        <v>10</v>
      </c>
    </row>
    <row r="74" spans="1:35" ht="15" customHeight="1" x14ac:dyDescent="0.25">
      <c r="A74" s="468">
        <v>14</v>
      </c>
      <c r="B74" s="494">
        <v>14</v>
      </c>
      <c r="C74" s="497" t="s">
        <v>423</v>
      </c>
      <c r="D74" s="43" t="s">
        <v>423</v>
      </c>
      <c r="E74" s="44" t="s">
        <v>32</v>
      </c>
      <c r="F74" s="223">
        <v>3</v>
      </c>
      <c r="G74" s="222">
        <v>3</v>
      </c>
      <c r="H74" s="222">
        <v>4</v>
      </c>
      <c r="I74" s="241">
        <v>2</v>
      </c>
      <c r="J74" s="236">
        <v>4</v>
      </c>
      <c r="K74" s="222">
        <v>4</v>
      </c>
      <c r="L74" s="236">
        <v>4</v>
      </c>
      <c r="M74" s="222">
        <v>3</v>
      </c>
      <c r="N74" s="222">
        <v>3</v>
      </c>
      <c r="O74" s="236">
        <v>4</v>
      </c>
      <c r="P74" s="241">
        <v>3</v>
      </c>
      <c r="Q74" s="222">
        <v>3</v>
      </c>
      <c r="R74" s="222">
        <v>4</v>
      </c>
      <c r="S74" s="222">
        <v>3</v>
      </c>
      <c r="T74" s="222">
        <v>4</v>
      </c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51</v>
      </c>
      <c r="AH74" s="185">
        <v>51</v>
      </c>
      <c r="AI74" s="185">
        <v>17</v>
      </c>
    </row>
    <row r="75" spans="1:35" ht="15" customHeight="1" thickBot="1" x14ac:dyDescent="0.3">
      <c r="A75" s="469"/>
      <c r="B75" s="495"/>
      <c r="C75" s="498"/>
      <c r="D75" s="45" t="s">
        <v>423</v>
      </c>
      <c r="E75" s="46" t="s">
        <v>33</v>
      </c>
      <c r="F75" s="240">
        <v>2</v>
      </c>
      <c r="G75" s="235">
        <v>2</v>
      </c>
      <c r="H75" s="235">
        <v>3</v>
      </c>
      <c r="I75" s="235">
        <v>2</v>
      </c>
      <c r="J75" s="239">
        <v>5</v>
      </c>
      <c r="K75" s="225">
        <v>4</v>
      </c>
      <c r="L75" s="235">
        <v>2</v>
      </c>
      <c r="M75" s="237">
        <v>4</v>
      </c>
      <c r="N75" s="235">
        <v>2</v>
      </c>
      <c r="O75" s="237">
        <v>4</v>
      </c>
      <c r="P75" s="225">
        <v>4</v>
      </c>
      <c r="Q75" s="225">
        <v>3</v>
      </c>
      <c r="R75" s="235">
        <v>3</v>
      </c>
      <c r="S75" s="225">
        <v>3</v>
      </c>
      <c r="T75" s="225">
        <v>4</v>
      </c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47</v>
      </c>
      <c r="AH75" s="186">
        <v>98</v>
      </c>
      <c r="AI75" s="186">
        <v>14</v>
      </c>
    </row>
    <row r="76" spans="1:35" ht="15" hidden="1" customHeight="1" x14ac:dyDescent="0.25">
      <c r="A76" s="469"/>
      <c r="B76" s="495"/>
      <c r="C76" s="498"/>
      <c r="D76" s="45" t="s">
        <v>423</v>
      </c>
      <c r="E76" s="46" t="s">
        <v>34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0</v>
      </c>
      <c r="AH76" s="186">
        <v>98</v>
      </c>
      <c r="AI76" s="186">
        <v>14</v>
      </c>
    </row>
    <row r="77" spans="1:35" ht="15.75" hidden="1" customHeight="1" x14ac:dyDescent="0.25">
      <c r="A77" s="469"/>
      <c r="B77" s="495"/>
      <c r="C77" s="498"/>
      <c r="D77" s="45" t="s">
        <v>423</v>
      </c>
      <c r="E77" s="46" t="s">
        <v>35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98</v>
      </c>
      <c r="AI77" s="186">
        <v>14</v>
      </c>
    </row>
    <row r="78" spans="1:35" ht="15.75" hidden="1" customHeight="1" thickBot="1" x14ac:dyDescent="0.3">
      <c r="A78" s="470"/>
      <c r="B78" s="496"/>
      <c r="C78" s="499"/>
      <c r="D78" s="47" t="s">
        <v>423</v>
      </c>
      <c r="E78" s="4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98</v>
      </c>
      <c r="AI78" s="187">
        <v>14</v>
      </c>
    </row>
    <row r="79" spans="1:35" ht="15" customHeight="1" x14ac:dyDescent="0.25">
      <c r="A79" s="468">
        <v>15</v>
      </c>
      <c r="B79" s="494">
        <v>15</v>
      </c>
      <c r="C79" s="497" t="s">
        <v>346</v>
      </c>
      <c r="D79" s="43" t="s">
        <v>346</v>
      </c>
      <c r="E79" s="44" t="s">
        <v>32</v>
      </c>
      <c r="F79" s="223">
        <v>3</v>
      </c>
      <c r="G79" s="222">
        <v>3</v>
      </c>
      <c r="H79" s="222">
        <v>4</v>
      </c>
      <c r="I79" s="222">
        <v>3</v>
      </c>
      <c r="J79" s="236">
        <v>4</v>
      </c>
      <c r="K79" s="222">
        <v>4</v>
      </c>
      <c r="L79" s="222">
        <v>3</v>
      </c>
      <c r="M79" s="222">
        <v>3</v>
      </c>
      <c r="N79" s="241">
        <v>2</v>
      </c>
      <c r="O79" s="236">
        <v>4</v>
      </c>
      <c r="P79" s="222">
        <v>4</v>
      </c>
      <c r="Q79" s="222">
        <v>3</v>
      </c>
      <c r="R79" s="222">
        <v>4</v>
      </c>
      <c r="S79" s="222">
        <v>3</v>
      </c>
      <c r="T79" s="236">
        <v>5</v>
      </c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52</v>
      </c>
      <c r="AH79" s="185">
        <v>52</v>
      </c>
      <c r="AI79" s="185">
        <v>20</v>
      </c>
    </row>
    <row r="80" spans="1:35" ht="15" customHeight="1" thickBot="1" x14ac:dyDescent="0.3">
      <c r="A80" s="469"/>
      <c r="B80" s="495"/>
      <c r="C80" s="498"/>
      <c r="D80" s="45" t="s">
        <v>346</v>
      </c>
      <c r="E80" s="46" t="s">
        <v>33</v>
      </c>
      <c r="F80" s="240">
        <v>2</v>
      </c>
      <c r="G80" s="235">
        <v>2</v>
      </c>
      <c r="H80" s="237">
        <v>5</v>
      </c>
      <c r="I80" s="235">
        <v>2</v>
      </c>
      <c r="J80" s="235">
        <v>2</v>
      </c>
      <c r="K80" s="225">
        <v>4</v>
      </c>
      <c r="L80" s="225">
        <v>3</v>
      </c>
      <c r="M80" s="235">
        <v>2</v>
      </c>
      <c r="N80" s="235">
        <v>2</v>
      </c>
      <c r="O80" s="237">
        <v>4</v>
      </c>
      <c r="P80" s="225">
        <v>4</v>
      </c>
      <c r="Q80" s="237">
        <v>4</v>
      </c>
      <c r="R80" s="225">
        <v>4</v>
      </c>
      <c r="S80" s="225">
        <v>3</v>
      </c>
      <c r="T80" s="225">
        <v>4</v>
      </c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47</v>
      </c>
      <c r="AH80" s="186">
        <v>99</v>
      </c>
      <c r="AI80" s="186">
        <v>15</v>
      </c>
    </row>
    <row r="81" spans="1:35" ht="15" hidden="1" customHeight="1" x14ac:dyDescent="0.25">
      <c r="A81" s="469"/>
      <c r="B81" s="495"/>
      <c r="C81" s="498"/>
      <c r="D81" s="45" t="s">
        <v>346</v>
      </c>
      <c r="E81" s="46" t="s">
        <v>34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0</v>
      </c>
      <c r="AH81" s="186">
        <v>99</v>
      </c>
      <c r="AI81" s="186">
        <v>15</v>
      </c>
    </row>
    <row r="82" spans="1:35" ht="15.75" hidden="1" customHeight="1" x14ac:dyDescent="0.25">
      <c r="A82" s="469"/>
      <c r="B82" s="495"/>
      <c r="C82" s="498"/>
      <c r="D82" s="45" t="s">
        <v>346</v>
      </c>
      <c r="E82" s="46" t="s">
        <v>35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99</v>
      </c>
      <c r="AI82" s="186">
        <v>15</v>
      </c>
    </row>
    <row r="83" spans="1:35" ht="15.75" hidden="1" customHeight="1" thickBot="1" x14ac:dyDescent="0.3">
      <c r="A83" s="470"/>
      <c r="B83" s="496"/>
      <c r="C83" s="499"/>
      <c r="D83" s="47" t="s">
        <v>346</v>
      </c>
      <c r="E83" s="4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99</v>
      </c>
      <c r="AI83" s="187">
        <v>15</v>
      </c>
    </row>
    <row r="84" spans="1:35" ht="15" customHeight="1" x14ac:dyDescent="0.25">
      <c r="A84" s="468">
        <v>16</v>
      </c>
      <c r="B84" s="494">
        <v>15</v>
      </c>
      <c r="C84" s="497" t="s">
        <v>5</v>
      </c>
      <c r="D84" s="43" t="s">
        <v>5</v>
      </c>
      <c r="E84" s="44" t="s">
        <v>32</v>
      </c>
      <c r="F84" s="245">
        <v>2</v>
      </c>
      <c r="G84" s="222">
        <v>3</v>
      </c>
      <c r="H84" s="236">
        <v>5</v>
      </c>
      <c r="I84" s="222">
        <v>3</v>
      </c>
      <c r="J84" s="222">
        <v>3</v>
      </c>
      <c r="K84" s="222">
        <v>4</v>
      </c>
      <c r="L84" s="222">
        <v>3</v>
      </c>
      <c r="M84" s="222">
        <v>3</v>
      </c>
      <c r="N84" s="236">
        <v>4</v>
      </c>
      <c r="O84" s="236">
        <v>4</v>
      </c>
      <c r="P84" s="241">
        <v>3</v>
      </c>
      <c r="Q84" s="222">
        <v>3</v>
      </c>
      <c r="R84" s="241">
        <v>3</v>
      </c>
      <c r="S84" s="241">
        <v>2</v>
      </c>
      <c r="T84" s="241">
        <v>3</v>
      </c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48</v>
      </c>
      <c r="AH84" s="185">
        <v>48</v>
      </c>
      <c r="AI84" s="185">
        <v>7</v>
      </c>
    </row>
    <row r="85" spans="1:35" ht="15" customHeight="1" thickBot="1" x14ac:dyDescent="0.3">
      <c r="A85" s="469"/>
      <c r="B85" s="495"/>
      <c r="C85" s="498"/>
      <c r="D85" s="45" t="s">
        <v>5</v>
      </c>
      <c r="E85" s="46" t="s">
        <v>33</v>
      </c>
      <c r="F85" s="240">
        <v>2</v>
      </c>
      <c r="G85" s="237">
        <v>4</v>
      </c>
      <c r="H85" s="239">
        <v>6</v>
      </c>
      <c r="I85" s="235">
        <v>2</v>
      </c>
      <c r="J85" s="225">
        <v>3</v>
      </c>
      <c r="K85" s="225">
        <v>4</v>
      </c>
      <c r="L85" s="225">
        <v>3</v>
      </c>
      <c r="M85" s="225">
        <v>3</v>
      </c>
      <c r="N85" s="235">
        <v>2</v>
      </c>
      <c r="O85" s="237">
        <v>4</v>
      </c>
      <c r="P85" s="235">
        <v>3</v>
      </c>
      <c r="Q85" s="225">
        <v>3</v>
      </c>
      <c r="R85" s="235">
        <v>3</v>
      </c>
      <c r="S85" s="237">
        <v>4</v>
      </c>
      <c r="T85" s="237">
        <v>5</v>
      </c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51</v>
      </c>
      <c r="AH85" s="186">
        <v>99</v>
      </c>
      <c r="AI85" s="186">
        <v>15</v>
      </c>
    </row>
    <row r="86" spans="1:35" ht="15" hidden="1" customHeight="1" x14ac:dyDescent="0.25">
      <c r="A86" s="469"/>
      <c r="B86" s="495"/>
      <c r="C86" s="498"/>
      <c r="D86" s="45" t="s">
        <v>5</v>
      </c>
      <c r="E86" s="46" t="s">
        <v>34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0</v>
      </c>
      <c r="AH86" s="186">
        <v>99</v>
      </c>
      <c r="AI86" s="186">
        <v>15</v>
      </c>
    </row>
    <row r="87" spans="1:35" ht="15.75" hidden="1" customHeight="1" x14ac:dyDescent="0.25">
      <c r="A87" s="469"/>
      <c r="B87" s="495"/>
      <c r="C87" s="498"/>
      <c r="D87" s="45" t="s">
        <v>5</v>
      </c>
      <c r="E87" s="46" t="s">
        <v>35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99</v>
      </c>
      <c r="AI87" s="186">
        <v>15</v>
      </c>
    </row>
    <row r="88" spans="1:35" ht="15.75" hidden="1" customHeight="1" thickBot="1" x14ac:dyDescent="0.3">
      <c r="A88" s="470"/>
      <c r="B88" s="496"/>
      <c r="C88" s="499"/>
      <c r="D88" s="47" t="s">
        <v>5</v>
      </c>
      <c r="E88" s="4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99</v>
      </c>
      <c r="AI88" s="187">
        <v>15</v>
      </c>
    </row>
    <row r="89" spans="1:35" ht="15" customHeight="1" x14ac:dyDescent="0.25">
      <c r="A89" s="468">
        <v>17</v>
      </c>
      <c r="B89" s="494">
        <v>15</v>
      </c>
      <c r="C89" s="497" t="s">
        <v>619</v>
      </c>
      <c r="D89" s="43" t="s">
        <v>619</v>
      </c>
      <c r="E89" s="44" t="s">
        <v>32</v>
      </c>
      <c r="F89" s="223">
        <v>3</v>
      </c>
      <c r="G89" s="241">
        <v>2</v>
      </c>
      <c r="H89" s="236">
        <v>5</v>
      </c>
      <c r="I89" s="222">
        <v>3</v>
      </c>
      <c r="J89" s="241">
        <v>2</v>
      </c>
      <c r="K89" s="236">
        <v>5</v>
      </c>
      <c r="L89" s="236">
        <v>4</v>
      </c>
      <c r="M89" s="241">
        <v>2</v>
      </c>
      <c r="N89" s="222">
        <v>3</v>
      </c>
      <c r="O89" s="236">
        <v>4</v>
      </c>
      <c r="P89" s="241">
        <v>3</v>
      </c>
      <c r="Q89" s="222">
        <v>3</v>
      </c>
      <c r="R89" s="241">
        <v>3</v>
      </c>
      <c r="S89" s="241">
        <v>2</v>
      </c>
      <c r="T89" s="238">
        <v>6</v>
      </c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50</v>
      </c>
      <c r="AH89" s="185">
        <v>50</v>
      </c>
      <c r="AI89" s="185">
        <v>14</v>
      </c>
    </row>
    <row r="90" spans="1:35" ht="15" customHeight="1" thickBot="1" x14ac:dyDescent="0.3">
      <c r="A90" s="469"/>
      <c r="B90" s="495"/>
      <c r="C90" s="498"/>
      <c r="D90" s="45" t="s">
        <v>619</v>
      </c>
      <c r="E90" s="46" t="s">
        <v>33</v>
      </c>
      <c r="F90" s="224">
        <v>3</v>
      </c>
      <c r="G90" s="225">
        <v>3</v>
      </c>
      <c r="H90" s="237">
        <v>5</v>
      </c>
      <c r="I90" s="225">
        <v>3</v>
      </c>
      <c r="J90" s="225">
        <v>3</v>
      </c>
      <c r="K90" s="237">
        <v>5</v>
      </c>
      <c r="L90" s="225">
        <v>3</v>
      </c>
      <c r="M90" s="225">
        <v>3</v>
      </c>
      <c r="N90" s="225">
        <v>3</v>
      </c>
      <c r="O90" s="225">
        <v>3</v>
      </c>
      <c r="P90" s="225">
        <v>4</v>
      </c>
      <c r="Q90" s="235">
        <v>2</v>
      </c>
      <c r="R90" s="235">
        <v>3</v>
      </c>
      <c r="S90" s="235">
        <v>2</v>
      </c>
      <c r="T90" s="225">
        <v>4</v>
      </c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49</v>
      </c>
      <c r="AH90" s="186">
        <v>99</v>
      </c>
      <c r="AI90" s="186">
        <v>15</v>
      </c>
    </row>
    <row r="91" spans="1:35" ht="15" hidden="1" customHeight="1" x14ac:dyDescent="0.25">
      <c r="A91" s="469"/>
      <c r="B91" s="495"/>
      <c r="C91" s="498"/>
      <c r="D91" s="45" t="s">
        <v>619</v>
      </c>
      <c r="E91" s="46" t="s">
        <v>34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0</v>
      </c>
      <c r="AH91" s="186">
        <v>99</v>
      </c>
      <c r="AI91" s="186">
        <v>15</v>
      </c>
    </row>
    <row r="92" spans="1:35" ht="15.75" hidden="1" customHeight="1" x14ac:dyDescent="0.25">
      <c r="A92" s="469"/>
      <c r="B92" s="495"/>
      <c r="C92" s="498"/>
      <c r="D92" s="45" t="s">
        <v>619</v>
      </c>
      <c r="E92" s="46" t="s">
        <v>35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99</v>
      </c>
      <c r="AI92" s="186">
        <v>15</v>
      </c>
    </row>
    <row r="93" spans="1:35" ht="15.75" hidden="1" customHeight="1" thickBot="1" x14ac:dyDescent="0.3">
      <c r="A93" s="470"/>
      <c r="B93" s="496"/>
      <c r="C93" s="499"/>
      <c r="D93" s="47" t="s">
        <v>619</v>
      </c>
      <c r="E93" s="4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99</v>
      </c>
      <c r="AI93" s="187">
        <v>15</v>
      </c>
    </row>
    <row r="94" spans="1:35" ht="15" customHeight="1" x14ac:dyDescent="0.25">
      <c r="A94" s="468">
        <v>18</v>
      </c>
      <c r="B94" s="494">
        <v>18</v>
      </c>
      <c r="C94" s="497" t="s">
        <v>425</v>
      </c>
      <c r="D94" s="43" t="s">
        <v>425</v>
      </c>
      <c r="E94" s="44" t="s">
        <v>32</v>
      </c>
      <c r="F94" s="223">
        <v>3</v>
      </c>
      <c r="G94" s="241">
        <v>2</v>
      </c>
      <c r="H94" s="222">
        <v>4</v>
      </c>
      <c r="I94" s="236">
        <v>4</v>
      </c>
      <c r="J94" s="238">
        <v>5</v>
      </c>
      <c r="K94" s="222">
        <v>4</v>
      </c>
      <c r="L94" s="241">
        <v>2</v>
      </c>
      <c r="M94" s="222">
        <v>3</v>
      </c>
      <c r="N94" s="236">
        <v>4</v>
      </c>
      <c r="O94" s="236">
        <v>4</v>
      </c>
      <c r="P94" s="236">
        <v>5</v>
      </c>
      <c r="Q94" s="222">
        <v>3</v>
      </c>
      <c r="R94" s="222">
        <v>4</v>
      </c>
      <c r="S94" s="241">
        <v>2</v>
      </c>
      <c r="T94" s="236">
        <v>5</v>
      </c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54</v>
      </c>
      <c r="AH94" s="185">
        <v>54</v>
      </c>
      <c r="AI94" s="185">
        <v>25</v>
      </c>
    </row>
    <row r="95" spans="1:35" ht="15" customHeight="1" thickBot="1" x14ac:dyDescent="0.3">
      <c r="A95" s="469"/>
      <c r="B95" s="495"/>
      <c r="C95" s="498"/>
      <c r="D95" s="45" t="s">
        <v>425</v>
      </c>
      <c r="E95" s="46" t="s">
        <v>33</v>
      </c>
      <c r="F95" s="240">
        <v>2</v>
      </c>
      <c r="G95" s="235">
        <v>2</v>
      </c>
      <c r="H95" s="225">
        <v>4</v>
      </c>
      <c r="I95" s="235">
        <v>2</v>
      </c>
      <c r="J95" s="225">
        <v>3</v>
      </c>
      <c r="K95" s="235">
        <v>3</v>
      </c>
      <c r="L95" s="235">
        <v>2</v>
      </c>
      <c r="M95" s="225">
        <v>3</v>
      </c>
      <c r="N95" s="225">
        <v>3</v>
      </c>
      <c r="O95" s="237">
        <v>4</v>
      </c>
      <c r="P95" s="225">
        <v>4</v>
      </c>
      <c r="Q95" s="225">
        <v>3</v>
      </c>
      <c r="R95" s="225">
        <v>4</v>
      </c>
      <c r="S95" s="225">
        <v>3</v>
      </c>
      <c r="T95" s="225">
        <v>4</v>
      </c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46</v>
      </c>
      <c r="AH95" s="186">
        <v>100</v>
      </c>
      <c r="AI95" s="186">
        <v>18</v>
      </c>
    </row>
    <row r="96" spans="1:35" ht="15" hidden="1" customHeight="1" x14ac:dyDescent="0.25">
      <c r="A96" s="469"/>
      <c r="B96" s="495"/>
      <c r="C96" s="498"/>
      <c r="D96" s="45" t="s">
        <v>425</v>
      </c>
      <c r="E96" s="46" t="s">
        <v>34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0</v>
      </c>
      <c r="AH96" s="186">
        <v>100</v>
      </c>
      <c r="AI96" s="186">
        <v>18</v>
      </c>
    </row>
    <row r="97" spans="1:35" ht="15.75" hidden="1" customHeight="1" x14ac:dyDescent="0.25">
      <c r="A97" s="469"/>
      <c r="B97" s="495"/>
      <c r="C97" s="498"/>
      <c r="D97" s="45" t="s">
        <v>425</v>
      </c>
      <c r="E97" s="46" t="s">
        <v>35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100</v>
      </c>
      <c r="AI97" s="186">
        <v>18</v>
      </c>
    </row>
    <row r="98" spans="1:35" ht="15.75" hidden="1" customHeight="1" thickBot="1" x14ac:dyDescent="0.3">
      <c r="A98" s="470"/>
      <c r="B98" s="496"/>
      <c r="C98" s="499"/>
      <c r="D98" s="47" t="s">
        <v>425</v>
      </c>
      <c r="E98" s="4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100</v>
      </c>
      <c r="AI98" s="187">
        <v>18</v>
      </c>
    </row>
    <row r="99" spans="1:35" ht="15" customHeight="1" x14ac:dyDescent="0.25">
      <c r="A99" s="468">
        <v>19</v>
      </c>
      <c r="B99" s="494">
        <v>19</v>
      </c>
      <c r="C99" s="497" t="s">
        <v>0</v>
      </c>
      <c r="D99" s="43" t="s">
        <v>0</v>
      </c>
      <c r="E99" s="44" t="s">
        <v>32</v>
      </c>
      <c r="F99" s="223">
        <v>3</v>
      </c>
      <c r="G99" s="241">
        <v>2</v>
      </c>
      <c r="H99" s="241">
        <v>3</v>
      </c>
      <c r="I99" s="222">
        <v>3</v>
      </c>
      <c r="J99" s="222">
        <v>3</v>
      </c>
      <c r="K99" s="222">
        <v>4</v>
      </c>
      <c r="L99" s="236">
        <v>4</v>
      </c>
      <c r="M99" s="222">
        <v>3</v>
      </c>
      <c r="N99" s="222">
        <v>3</v>
      </c>
      <c r="O99" s="236">
        <v>4</v>
      </c>
      <c r="P99" s="236">
        <v>5</v>
      </c>
      <c r="Q99" s="236">
        <v>4</v>
      </c>
      <c r="R99" s="222">
        <v>4</v>
      </c>
      <c r="S99" s="222">
        <v>3</v>
      </c>
      <c r="T99" s="236">
        <v>5</v>
      </c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53</v>
      </c>
      <c r="AH99" s="185">
        <v>53</v>
      </c>
      <c r="AI99" s="185">
        <v>23</v>
      </c>
    </row>
    <row r="100" spans="1:35" ht="15" customHeight="1" thickBot="1" x14ac:dyDescent="0.3">
      <c r="A100" s="469"/>
      <c r="B100" s="495"/>
      <c r="C100" s="498"/>
      <c r="D100" s="45" t="s">
        <v>0</v>
      </c>
      <c r="E100" s="46" t="s">
        <v>33</v>
      </c>
      <c r="F100" s="240">
        <v>2</v>
      </c>
      <c r="G100" s="235">
        <v>2</v>
      </c>
      <c r="H100" s="235">
        <v>3</v>
      </c>
      <c r="I100" s="235">
        <v>2</v>
      </c>
      <c r="J100" s="235">
        <v>2</v>
      </c>
      <c r="K100" s="225">
        <v>4</v>
      </c>
      <c r="L100" s="225">
        <v>3</v>
      </c>
      <c r="M100" s="225">
        <v>3</v>
      </c>
      <c r="N100" s="225">
        <v>3</v>
      </c>
      <c r="O100" s="237">
        <v>4</v>
      </c>
      <c r="P100" s="237">
        <v>5</v>
      </c>
      <c r="Q100" s="237">
        <v>4</v>
      </c>
      <c r="R100" s="225">
        <v>4</v>
      </c>
      <c r="S100" s="225">
        <v>3</v>
      </c>
      <c r="T100" s="225">
        <v>4</v>
      </c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48</v>
      </c>
      <c r="AH100" s="186">
        <v>101</v>
      </c>
      <c r="AI100" s="186">
        <v>19</v>
      </c>
    </row>
    <row r="101" spans="1:35" ht="15" hidden="1" customHeight="1" x14ac:dyDescent="0.25">
      <c r="A101" s="469"/>
      <c r="B101" s="495"/>
      <c r="C101" s="498"/>
      <c r="D101" s="45" t="s">
        <v>0</v>
      </c>
      <c r="E101" s="46" t="s">
        <v>34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0</v>
      </c>
      <c r="AH101" s="186">
        <v>101</v>
      </c>
      <c r="AI101" s="186">
        <v>19</v>
      </c>
    </row>
    <row r="102" spans="1:35" ht="15.75" hidden="1" customHeight="1" x14ac:dyDescent="0.25">
      <c r="A102" s="469"/>
      <c r="B102" s="495"/>
      <c r="C102" s="498"/>
      <c r="D102" s="45" t="s">
        <v>0</v>
      </c>
      <c r="E102" s="46" t="s">
        <v>35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101</v>
      </c>
      <c r="AI102" s="186">
        <v>19</v>
      </c>
    </row>
    <row r="103" spans="1:35" ht="15.75" hidden="1" customHeight="1" thickBot="1" x14ac:dyDescent="0.3">
      <c r="A103" s="470"/>
      <c r="B103" s="496"/>
      <c r="C103" s="499"/>
      <c r="D103" s="47" t="s">
        <v>0</v>
      </c>
      <c r="E103" s="4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101</v>
      </c>
      <c r="AI103" s="187">
        <v>19</v>
      </c>
    </row>
    <row r="104" spans="1:35" ht="15" customHeight="1" x14ac:dyDescent="0.25">
      <c r="A104" s="468">
        <v>20</v>
      </c>
      <c r="B104" s="494">
        <v>20</v>
      </c>
      <c r="C104" s="497" t="s">
        <v>680</v>
      </c>
      <c r="D104" s="43" t="s">
        <v>680</v>
      </c>
      <c r="E104" s="44" t="s">
        <v>32</v>
      </c>
      <c r="F104" s="245">
        <v>2</v>
      </c>
      <c r="G104" s="241">
        <v>2</v>
      </c>
      <c r="H104" s="222">
        <v>4</v>
      </c>
      <c r="I104" s="222">
        <v>3</v>
      </c>
      <c r="J104" s="236">
        <v>4</v>
      </c>
      <c r="K104" s="238">
        <v>6</v>
      </c>
      <c r="L104" s="222">
        <v>3</v>
      </c>
      <c r="M104" s="241">
        <v>2</v>
      </c>
      <c r="N104" s="236">
        <v>4</v>
      </c>
      <c r="O104" s="236">
        <v>4</v>
      </c>
      <c r="P104" s="222">
        <v>4</v>
      </c>
      <c r="Q104" s="236">
        <v>4</v>
      </c>
      <c r="R104" s="222">
        <v>4</v>
      </c>
      <c r="S104" s="236">
        <v>4</v>
      </c>
      <c r="T104" s="236">
        <v>5</v>
      </c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55</v>
      </c>
      <c r="AH104" s="185">
        <v>55</v>
      </c>
      <c r="AI104" s="185">
        <v>30</v>
      </c>
    </row>
    <row r="105" spans="1:35" ht="15" customHeight="1" thickBot="1" x14ac:dyDescent="0.3">
      <c r="A105" s="469"/>
      <c r="B105" s="495"/>
      <c r="C105" s="498"/>
      <c r="D105" s="45" t="s">
        <v>680</v>
      </c>
      <c r="E105" s="46" t="s">
        <v>33</v>
      </c>
      <c r="F105" s="224">
        <v>3</v>
      </c>
      <c r="G105" s="225">
        <v>3</v>
      </c>
      <c r="H105" s="225">
        <v>4</v>
      </c>
      <c r="I105" s="225">
        <v>3</v>
      </c>
      <c r="J105" s="225">
        <v>3</v>
      </c>
      <c r="K105" s="235">
        <v>3</v>
      </c>
      <c r="L105" s="237">
        <v>4</v>
      </c>
      <c r="M105" s="237">
        <v>4</v>
      </c>
      <c r="N105" s="225">
        <v>3</v>
      </c>
      <c r="O105" s="225">
        <v>3</v>
      </c>
      <c r="P105" s="505">
        <v>2</v>
      </c>
      <c r="Q105" s="235">
        <v>2</v>
      </c>
      <c r="R105" s="225">
        <v>4</v>
      </c>
      <c r="S105" s="225">
        <v>3</v>
      </c>
      <c r="T105" s="235">
        <v>3</v>
      </c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47</v>
      </c>
      <c r="AH105" s="186">
        <v>102</v>
      </c>
      <c r="AI105" s="186">
        <v>20</v>
      </c>
    </row>
    <row r="106" spans="1:35" ht="15" hidden="1" customHeight="1" x14ac:dyDescent="0.25">
      <c r="A106" s="469"/>
      <c r="B106" s="495"/>
      <c r="C106" s="498"/>
      <c r="D106" s="45" t="s">
        <v>680</v>
      </c>
      <c r="E106" s="46" t="s">
        <v>34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0</v>
      </c>
      <c r="AH106" s="186">
        <v>102</v>
      </c>
      <c r="AI106" s="186">
        <v>20</v>
      </c>
    </row>
    <row r="107" spans="1:35" ht="15.75" hidden="1" customHeight="1" x14ac:dyDescent="0.25">
      <c r="A107" s="469"/>
      <c r="B107" s="495"/>
      <c r="C107" s="498"/>
      <c r="D107" s="45" t="s">
        <v>680</v>
      </c>
      <c r="E107" s="46" t="s">
        <v>35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102</v>
      </c>
      <c r="AI107" s="186">
        <v>20</v>
      </c>
    </row>
    <row r="108" spans="1:35" ht="15.75" hidden="1" customHeight="1" thickBot="1" x14ac:dyDescent="0.3">
      <c r="A108" s="470"/>
      <c r="B108" s="496"/>
      <c r="C108" s="499"/>
      <c r="D108" s="47" t="s">
        <v>680</v>
      </c>
      <c r="E108" s="4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102</v>
      </c>
      <c r="AI108" s="187">
        <v>20</v>
      </c>
    </row>
    <row r="109" spans="1:35" ht="15" customHeight="1" x14ac:dyDescent="0.25">
      <c r="A109" s="468">
        <v>21</v>
      </c>
      <c r="B109" s="494">
        <v>21</v>
      </c>
      <c r="C109" s="497" t="s">
        <v>488</v>
      </c>
      <c r="D109" s="43" t="s">
        <v>488</v>
      </c>
      <c r="E109" s="44" t="s">
        <v>32</v>
      </c>
      <c r="F109" s="223">
        <v>3</v>
      </c>
      <c r="G109" s="222">
        <v>3</v>
      </c>
      <c r="H109" s="222">
        <v>4</v>
      </c>
      <c r="I109" s="241">
        <v>2</v>
      </c>
      <c r="J109" s="222">
        <v>3</v>
      </c>
      <c r="K109" s="222">
        <v>4</v>
      </c>
      <c r="L109" s="236">
        <v>4</v>
      </c>
      <c r="M109" s="222">
        <v>3</v>
      </c>
      <c r="N109" s="222">
        <v>3</v>
      </c>
      <c r="O109" s="236">
        <v>4</v>
      </c>
      <c r="P109" s="222">
        <v>4</v>
      </c>
      <c r="Q109" s="222">
        <v>3</v>
      </c>
      <c r="R109" s="222">
        <v>4</v>
      </c>
      <c r="S109" s="222">
        <v>3</v>
      </c>
      <c r="T109" s="222">
        <v>4</v>
      </c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51</v>
      </c>
      <c r="AH109" s="185">
        <v>51</v>
      </c>
      <c r="AI109" s="185">
        <v>17</v>
      </c>
    </row>
    <row r="110" spans="1:35" ht="15" customHeight="1" thickBot="1" x14ac:dyDescent="0.3">
      <c r="A110" s="469"/>
      <c r="B110" s="495"/>
      <c r="C110" s="498"/>
      <c r="D110" s="45" t="s">
        <v>488</v>
      </c>
      <c r="E110" s="46" t="s">
        <v>33</v>
      </c>
      <c r="F110" s="224">
        <v>3</v>
      </c>
      <c r="G110" s="225">
        <v>3</v>
      </c>
      <c r="H110" s="237">
        <v>5</v>
      </c>
      <c r="I110" s="235">
        <v>2</v>
      </c>
      <c r="J110" s="225">
        <v>3</v>
      </c>
      <c r="K110" s="239">
        <v>6</v>
      </c>
      <c r="L110" s="225">
        <v>3</v>
      </c>
      <c r="M110" s="225">
        <v>3</v>
      </c>
      <c r="N110" s="225">
        <v>3</v>
      </c>
      <c r="O110" s="237">
        <v>4</v>
      </c>
      <c r="P110" s="235">
        <v>3</v>
      </c>
      <c r="Q110" s="237">
        <v>4</v>
      </c>
      <c r="R110" s="225">
        <v>4</v>
      </c>
      <c r="S110" s="225">
        <v>3</v>
      </c>
      <c r="T110" s="225">
        <v>4</v>
      </c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53</v>
      </c>
      <c r="AH110" s="186">
        <v>104</v>
      </c>
      <c r="AI110" s="186">
        <v>21</v>
      </c>
    </row>
    <row r="111" spans="1:35" ht="15" hidden="1" customHeight="1" x14ac:dyDescent="0.25">
      <c r="A111" s="469"/>
      <c r="B111" s="495"/>
      <c r="C111" s="498"/>
      <c r="D111" s="45" t="s">
        <v>488</v>
      </c>
      <c r="E111" s="46" t="s">
        <v>34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0</v>
      </c>
      <c r="AH111" s="186">
        <v>104</v>
      </c>
      <c r="AI111" s="186">
        <v>21</v>
      </c>
    </row>
    <row r="112" spans="1:35" ht="15.75" hidden="1" customHeight="1" x14ac:dyDescent="0.25">
      <c r="A112" s="469"/>
      <c r="B112" s="495"/>
      <c r="C112" s="498"/>
      <c r="D112" s="45" t="s">
        <v>488</v>
      </c>
      <c r="E112" s="46" t="s">
        <v>35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104</v>
      </c>
      <c r="AI112" s="186">
        <v>21</v>
      </c>
    </row>
    <row r="113" spans="1:35" ht="15.75" hidden="1" customHeight="1" thickBot="1" x14ac:dyDescent="0.3">
      <c r="A113" s="470"/>
      <c r="B113" s="496"/>
      <c r="C113" s="499"/>
      <c r="D113" s="47" t="s">
        <v>488</v>
      </c>
      <c r="E113" s="4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104</v>
      </c>
      <c r="AI113" s="187">
        <v>21</v>
      </c>
    </row>
    <row r="114" spans="1:35" ht="15" customHeight="1" x14ac:dyDescent="0.25">
      <c r="A114" s="468">
        <v>22</v>
      </c>
      <c r="B114" s="494">
        <v>22</v>
      </c>
      <c r="C114" s="497" t="s">
        <v>342</v>
      </c>
      <c r="D114" s="43" t="s">
        <v>342</v>
      </c>
      <c r="E114" s="44" t="s">
        <v>32</v>
      </c>
      <c r="F114" s="223">
        <v>3</v>
      </c>
      <c r="G114" s="222">
        <v>3</v>
      </c>
      <c r="H114" s="241">
        <v>3</v>
      </c>
      <c r="I114" s="222">
        <v>3</v>
      </c>
      <c r="J114" s="222">
        <v>3</v>
      </c>
      <c r="K114" s="222">
        <v>4</v>
      </c>
      <c r="L114" s="241">
        <v>2</v>
      </c>
      <c r="M114" s="236">
        <v>4</v>
      </c>
      <c r="N114" s="222">
        <v>3</v>
      </c>
      <c r="O114" s="238">
        <v>5</v>
      </c>
      <c r="P114" s="236">
        <v>5</v>
      </c>
      <c r="Q114" s="222">
        <v>3</v>
      </c>
      <c r="R114" s="222">
        <v>4</v>
      </c>
      <c r="S114" s="241">
        <v>2</v>
      </c>
      <c r="T114" s="222">
        <v>4</v>
      </c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51</v>
      </c>
      <c r="AH114" s="185">
        <v>51</v>
      </c>
      <c r="AI114" s="185">
        <v>17</v>
      </c>
    </row>
    <row r="115" spans="1:35" ht="15" customHeight="1" thickBot="1" x14ac:dyDescent="0.3">
      <c r="A115" s="469"/>
      <c r="B115" s="495"/>
      <c r="C115" s="498"/>
      <c r="D115" s="45" t="s">
        <v>342</v>
      </c>
      <c r="E115" s="46" t="s">
        <v>33</v>
      </c>
      <c r="F115" s="240">
        <v>2</v>
      </c>
      <c r="G115" s="225">
        <v>3</v>
      </c>
      <c r="H115" s="239">
        <v>7</v>
      </c>
      <c r="I115" s="225">
        <v>3</v>
      </c>
      <c r="J115" s="225">
        <v>3</v>
      </c>
      <c r="K115" s="237">
        <v>5</v>
      </c>
      <c r="L115" s="237">
        <v>4</v>
      </c>
      <c r="M115" s="225">
        <v>3</v>
      </c>
      <c r="N115" s="225">
        <v>3</v>
      </c>
      <c r="O115" s="237">
        <v>4</v>
      </c>
      <c r="P115" s="235">
        <v>3</v>
      </c>
      <c r="Q115" s="237">
        <v>4</v>
      </c>
      <c r="R115" s="225">
        <v>4</v>
      </c>
      <c r="S115" s="235">
        <v>2</v>
      </c>
      <c r="T115" s="225">
        <v>4</v>
      </c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54</v>
      </c>
      <c r="AH115" s="186">
        <v>105</v>
      </c>
      <c r="AI115" s="186">
        <v>22</v>
      </c>
    </row>
    <row r="116" spans="1:35" ht="15" hidden="1" customHeight="1" x14ac:dyDescent="0.25">
      <c r="A116" s="469"/>
      <c r="B116" s="495"/>
      <c r="C116" s="498"/>
      <c r="D116" s="45" t="s">
        <v>342</v>
      </c>
      <c r="E116" s="46" t="s">
        <v>34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0</v>
      </c>
      <c r="AH116" s="186">
        <v>105</v>
      </c>
      <c r="AI116" s="186">
        <v>22</v>
      </c>
    </row>
    <row r="117" spans="1:35" ht="15.75" hidden="1" customHeight="1" x14ac:dyDescent="0.25">
      <c r="A117" s="469"/>
      <c r="B117" s="495"/>
      <c r="C117" s="498"/>
      <c r="D117" s="45" t="s">
        <v>342</v>
      </c>
      <c r="E117" s="46" t="s">
        <v>35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105</v>
      </c>
      <c r="AI117" s="186">
        <v>22</v>
      </c>
    </row>
    <row r="118" spans="1:35" ht="15.75" hidden="1" customHeight="1" thickBot="1" x14ac:dyDescent="0.3">
      <c r="A118" s="470"/>
      <c r="B118" s="496"/>
      <c r="C118" s="499"/>
      <c r="D118" s="47" t="s">
        <v>342</v>
      </c>
      <c r="E118" s="4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105</v>
      </c>
      <c r="AI118" s="187">
        <v>22</v>
      </c>
    </row>
    <row r="119" spans="1:35" ht="15" customHeight="1" x14ac:dyDescent="0.25">
      <c r="A119" s="468">
        <v>23</v>
      </c>
      <c r="B119" s="494">
        <v>22</v>
      </c>
      <c r="C119" s="497" t="s">
        <v>17</v>
      </c>
      <c r="D119" s="43" t="s">
        <v>17</v>
      </c>
      <c r="E119" s="44" t="s">
        <v>32</v>
      </c>
      <c r="F119" s="245">
        <v>2</v>
      </c>
      <c r="G119" s="222">
        <v>3</v>
      </c>
      <c r="H119" s="222">
        <v>4</v>
      </c>
      <c r="I119" s="222">
        <v>3</v>
      </c>
      <c r="J119" s="236">
        <v>4</v>
      </c>
      <c r="K119" s="222">
        <v>4</v>
      </c>
      <c r="L119" s="222">
        <v>3</v>
      </c>
      <c r="M119" s="222">
        <v>3</v>
      </c>
      <c r="N119" s="241">
        <v>2</v>
      </c>
      <c r="O119" s="222">
        <v>3</v>
      </c>
      <c r="P119" s="241">
        <v>3</v>
      </c>
      <c r="Q119" s="222">
        <v>3</v>
      </c>
      <c r="R119" s="222">
        <v>4</v>
      </c>
      <c r="S119" s="222">
        <v>3</v>
      </c>
      <c r="T119" s="236">
        <v>5</v>
      </c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49</v>
      </c>
      <c r="AH119" s="185">
        <v>49</v>
      </c>
      <c r="AI119" s="185">
        <v>12</v>
      </c>
    </row>
    <row r="120" spans="1:35" ht="15" customHeight="1" thickBot="1" x14ac:dyDescent="0.3">
      <c r="A120" s="469"/>
      <c r="B120" s="495"/>
      <c r="C120" s="498"/>
      <c r="D120" s="45" t="s">
        <v>17</v>
      </c>
      <c r="E120" s="46" t="s">
        <v>33</v>
      </c>
      <c r="F120" s="224">
        <v>3</v>
      </c>
      <c r="G120" s="235">
        <v>2</v>
      </c>
      <c r="H120" s="225">
        <v>4</v>
      </c>
      <c r="I120" s="237">
        <v>4</v>
      </c>
      <c r="J120" s="235">
        <v>2</v>
      </c>
      <c r="K120" s="237">
        <v>5</v>
      </c>
      <c r="L120" s="237">
        <v>4</v>
      </c>
      <c r="M120" s="225">
        <v>3</v>
      </c>
      <c r="N120" s="237">
        <v>4</v>
      </c>
      <c r="O120" s="225">
        <v>3</v>
      </c>
      <c r="P120" s="225">
        <v>4</v>
      </c>
      <c r="Q120" s="225">
        <v>3</v>
      </c>
      <c r="R120" s="225">
        <v>4</v>
      </c>
      <c r="S120" s="239">
        <v>6</v>
      </c>
      <c r="T120" s="237">
        <v>5</v>
      </c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56</v>
      </c>
      <c r="AH120" s="186">
        <v>105</v>
      </c>
      <c r="AI120" s="186">
        <v>22</v>
      </c>
    </row>
    <row r="121" spans="1:35" ht="15" hidden="1" customHeight="1" x14ac:dyDescent="0.25">
      <c r="A121" s="469"/>
      <c r="B121" s="495"/>
      <c r="C121" s="498"/>
      <c r="D121" s="45" t="s">
        <v>17</v>
      </c>
      <c r="E121" s="46" t="s">
        <v>34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0</v>
      </c>
      <c r="AH121" s="186">
        <v>105</v>
      </c>
      <c r="AI121" s="186">
        <v>22</v>
      </c>
    </row>
    <row r="122" spans="1:35" ht="15.75" hidden="1" customHeight="1" x14ac:dyDescent="0.25">
      <c r="A122" s="469"/>
      <c r="B122" s="495"/>
      <c r="C122" s="498"/>
      <c r="D122" s="45" t="s">
        <v>17</v>
      </c>
      <c r="E122" s="46" t="s">
        <v>35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105</v>
      </c>
      <c r="AI122" s="186">
        <v>22</v>
      </c>
    </row>
    <row r="123" spans="1:35" ht="15.75" hidden="1" customHeight="1" thickBot="1" x14ac:dyDescent="0.3">
      <c r="A123" s="470"/>
      <c r="B123" s="496"/>
      <c r="C123" s="499"/>
      <c r="D123" s="47" t="s">
        <v>17</v>
      </c>
      <c r="E123" s="4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105</v>
      </c>
      <c r="AI123" s="187">
        <v>22</v>
      </c>
    </row>
    <row r="124" spans="1:35" ht="15" customHeight="1" x14ac:dyDescent="0.25">
      <c r="A124" s="468">
        <v>24</v>
      </c>
      <c r="B124" s="494">
        <v>22</v>
      </c>
      <c r="C124" s="497" t="s">
        <v>23</v>
      </c>
      <c r="D124" s="43" t="s">
        <v>23</v>
      </c>
      <c r="E124" s="44" t="s">
        <v>32</v>
      </c>
      <c r="F124" s="223">
        <v>3</v>
      </c>
      <c r="G124" s="241">
        <v>2</v>
      </c>
      <c r="H124" s="241">
        <v>3</v>
      </c>
      <c r="I124" s="222">
        <v>3</v>
      </c>
      <c r="J124" s="236">
        <v>4</v>
      </c>
      <c r="K124" s="236">
        <v>5</v>
      </c>
      <c r="L124" s="222">
        <v>3</v>
      </c>
      <c r="M124" s="222">
        <v>3</v>
      </c>
      <c r="N124" s="241">
        <v>2</v>
      </c>
      <c r="O124" s="222">
        <v>3</v>
      </c>
      <c r="P124" s="236">
        <v>5</v>
      </c>
      <c r="Q124" s="236">
        <v>4</v>
      </c>
      <c r="R124" s="222">
        <v>4</v>
      </c>
      <c r="S124" s="236">
        <v>4</v>
      </c>
      <c r="T124" s="222">
        <v>4</v>
      </c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52</v>
      </c>
      <c r="AH124" s="185">
        <v>52</v>
      </c>
      <c r="AI124" s="185">
        <v>20</v>
      </c>
    </row>
    <row r="125" spans="1:35" ht="15" customHeight="1" thickBot="1" x14ac:dyDescent="0.3">
      <c r="A125" s="469"/>
      <c r="B125" s="495"/>
      <c r="C125" s="498"/>
      <c r="D125" s="45" t="s">
        <v>23</v>
      </c>
      <c r="E125" s="46" t="s">
        <v>33</v>
      </c>
      <c r="F125" s="361">
        <v>5</v>
      </c>
      <c r="G125" s="225">
        <v>3</v>
      </c>
      <c r="H125" s="239">
        <v>6</v>
      </c>
      <c r="I125" s="225">
        <v>3</v>
      </c>
      <c r="J125" s="225">
        <v>3</v>
      </c>
      <c r="K125" s="225">
        <v>4</v>
      </c>
      <c r="L125" s="225">
        <v>3</v>
      </c>
      <c r="M125" s="225">
        <v>3</v>
      </c>
      <c r="N125" s="235">
        <v>2</v>
      </c>
      <c r="O125" s="225">
        <v>3</v>
      </c>
      <c r="P125" s="225">
        <v>4</v>
      </c>
      <c r="Q125" s="225">
        <v>3</v>
      </c>
      <c r="R125" s="225">
        <v>4</v>
      </c>
      <c r="S125" s="225">
        <v>3</v>
      </c>
      <c r="T125" s="225">
        <v>4</v>
      </c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53</v>
      </c>
      <c r="AH125" s="186">
        <v>105</v>
      </c>
      <c r="AI125" s="186">
        <v>22</v>
      </c>
    </row>
    <row r="126" spans="1:35" ht="15" hidden="1" customHeight="1" x14ac:dyDescent="0.25">
      <c r="A126" s="469"/>
      <c r="B126" s="495"/>
      <c r="C126" s="498"/>
      <c r="D126" s="45" t="s">
        <v>23</v>
      </c>
      <c r="E126" s="46" t="s">
        <v>34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0</v>
      </c>
      <c r="AH126" s="186">
        <v>105</v>
      </c>
      <c r="AI126" s="186">
        <v>22</v>
      </c>
    </row>
    <row r="127" spans="1:35" ht="15.75" hidden="1" customHeight="1" x14ac:dyDescent="0.25">
      <c r="A127" s="469"/>
      <c r="B127" s="495"/>
      <c r="C127" s="498"/>
      <c r="D127" s="45" t="s">
        <v>23</v>
      </c>
      <c r="E127" s="46" t="s">
        <v>35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105</v>
      </c>
      <c r="AI127" s="186">
        <v>22</v>
      </c>
    </row>
    <row r="128" spans="1:35" ht="15.75" hidden="1" customHeight="1" thickBot="1" x14ac:dyDescent="0.3">
      <c r="A128" s="470"/>
      <c r="B128" s="496"/>
      <c r="C128" s="499"/>
      <c r="D128" s="47" t="s">
        <v>23</v>
      </c>
      <c r="E128" s="4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105</v>
      </c>
      <c r="AI128" s="187">
        <v>22</v>
      </c>
    </row>
    <row r="129" spans="1:35" ht="15" customHeight="1" x14ac:dyDescent="0.25">
      <c r="A129" s="468">
        <v>25</v>
      </c>
      <c r="B129" s="494">
        <v>22</v>
      </c>
      <c r="C129" s="497" t="s">
        <v>453</v>
      </c>
      <c r="D129" s="43" t="s">
        <v>453</v>
      </c>
      <c r="E129" s="44" t="s">
        <v>32</v>
      </c>
      <c r="F129" s="223">
        <v>3</v>
      </c>
      <c r="G129" s="222">
        <v>3</v>
      </c>
      <c r="H129" s="241">
        <v>3</v>
      </c>
      <c r="I129" s="236">
        <v>4</v>
      </c>
      <c r="J129" s="222">
        <v>3</v>
      </c>
      <c r="K129" s="236">
        <v>5</v>
      </c>
      <c r="L129" s="222">
        <v>3</v>
      </c>
      <c r="M129" s="222">
        <v>3</v>
      </c>
      <c r="N129" s="222">
        <v>3</v>
      </c>
      <c r="O129" s="236">
        <v>4</v>
      </c>
      <c r="P129" s="222">
        <v>4</v>
      </c>
      <c r="Q129" s="236">
        <v>4</v>
      </c>
      <c r="R129" s="222">
        <v>4</v>
      </c>
      <c r="S129" s="241">
        <v>2</v>
      </c>
      <c r="T129" s="238">
        <v>6</v>
      </c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54</v>
      </c>
      <c r="AH129" s="185">
        <v>54</v>
      </c>
      <c r="AI129" s="185">
        <v>25</v>
      </c>
    </row>
    <row r="130" spans="1:35" ht="15" customHeight="1" thickBot="1" x14ac:dyDescent="0.3">
      <c r="A130" s="469"/>
      <c r="B130" s="495"/>
      <c r="C130" s="498"/>
      <c r="D130" s="45" t="s">
        <v>453</v>
      </c>
      <c r="E130" s="46" t="s">
        <v>33</v>
      </c>
      <c r="F130" s="224">
        <v>3</v>
      </c>
      <c r="G130" s="225">
        <v>3</v>
      </c>
      <c r="H130" s="225">
        <v>4</v>
      </c>
      <c r="I130" s="225">
        <v>3</v>
      </c>
      <c r="J130" s="225">
        <v>3</v>
      </c>
      <c r="K130" s="225">
        <v>4</v>
      </c>
      <c r="L130" s="235">
        <v>2</v>
      </c>
      <c r="M130" s="225">
        <v>3</v>
      </c>
      <c r="N130" s="225">
        <v>3</v>
      </c>
      <c r="O130" s="237">
        <v>4</v>
      </c>
      <c r="P130" s="237">
        <v>5</v>
      </c>
      <c r="Q130" s="225">
        <v>3</v>
      </c>
      <c r="R130" s="225">
        <v>4</v>
      </c>
      <c r="S130" s="225">
        <v>3</v>
      </c>
      <c r="T130" s="225">
        <v>4</v>
      </c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51</v>
      </c>
      <c r="AH130" s="186">
        <v>105</v>
      </c>
      <c r="AI130" s="186">
        <v>22</v>
      </c>
    </row>
    <row r="131" spans="1:35" ht="15" hidden="1" customHeight="1" x14ac:dyDescent="0.25">
      <c r="A131" s="469"/>
      <c r="B131" s="495"/>
      <c r="C131" s="498"/>
      <c r="D131" s="45" t="s">
        <v>453</v>
      </c>
      <c r="E131" s="46" t="s">
        <v>34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0</v>
      </c>
      <c r="AH131" s="186">
        <v>105</v>
      </c>
      <c r="AI131" s="186">
        <v>22</v>
      </c>
    </row>
    <row r="132" spans="1:35" ht="15.75" hidden="1" customHeight="1" x14ac:dyDescent="0.25">
      <c r="A132" s="469"/>
      <c r="B132" s="495"/>
      <c r="C132" s="498"/>
      <c r="D132" s="45" t="s">
        <v>453</v>
      </c>
      <c r="E132" s="46" t="s">
        <v>35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105</v>
      </c>
      <c r="AI132" s="186">
        <v>22</v>
      </c>
    </row>
    <row r="133" spans="1:35" ht="15.75" hidden="1" customHeight="1" thickBot="1" x14ac:dyDescent="0.3">
      <c r="A133" s="470"/>
      <c r="B133" s="496"/>
      <c r="C133" s="499"/>
      <c r="D133" s="47" t="s">
        <v>453</v>
      </c>
      <c r="E133" s="4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105</v>
      </c>
      <c r="AI133" s="187">
        <v>22</v>
      </c>
    </row>
    <row r="134" spans="1:35" ht="15" customHeight="1" x14ac:dyDescent="0.25">
      <c r="A134" s="468">
        <v>26</v>
      </c>
      <c r="B134" s="494">
        <v>26</v>
      </c>
      <c r="C134" s="497" t="s">
        <v>355</v>
      </c>
      <c r="D134" s="43" t="s">
        <v>355</v>
      </c>
      <c r="E134" s="44" t="s">
        <v>32</v>
      </c>
      <c r="F134" s="223">
        <v>3</v>
      </c>
      <c r="G134" s="236">
        <v>4</v>
      </c>
      <c r="H134" s="222">
        <v>4</v>
      </c>
      <c r="I134" s="241">
        <v>2</v>
      </c>
      <c r="J134" s="236">
        <v>4</v>
      </c>
      <c r="K134" s="222">
        <v>4</v>
      </c>
      <c r="L134" s="222">
        <v>3</v>
      </c>
      <c r="M134" s="222">
        <v>3</v>
      </c>
      <c r="N134" s="222">
        <v>3</v>
      </c>
      <c r="O134" s="236">
        <v>4</v>
      </c>
      <c r="P134" s="222">
        <v>4</v>
      </c>
      <c r="Q134" s="236">
        <v>4</v>
      </c>
      <c r="R134" s="222">
        <v>4</v>
      </c>
      <c r="S134" s="236">
        <v>4</v>
      </c>
      <c r="T134" s="222">
        <v>4</v>
      </c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54</v>
      </c>
      <c r="AH134" s="185">
        <v>54</v>
      </c>
      <c r="AI134" s="185">
        <v>25</v>
      </c>
    </row>
    <row r="135" spans="1:35" ht="15" customHeight="1" thickBot="1" x14ac:dyDescent="0.3">
      <c r="A135" s="469"/>
      <c r="B135" s="495"/>
      <c r="C135" s="498"/>
      <c r="D135" s="45" t="s">
        <v>355</v>
      </c>
      <c r="E135" s="46" t="s">
        <v>33</v>
      </c>
      <c r="F135" s="240">
        <v>2</v>
      </c>
      <c r="G135" s="225">
        <v>3</v>
      </c>
      <c r="H135" s="225">
        <v>4</v>
      </c>
      <c r="I135" s="237">
        <v>4</v>
      </c>
      <c r="J135" s="235">
        <v>2</v>
      </c>
      <c r="K135" s="225">
        <v>4</v>
      </c>
      <c r="L135" s="237">
        <v>4</v>
      </c>
      <c r="M135" s="235">
        <v>2</v>
      </c>
      <c r="N135" s="237">
        <v>4</v>
      </c>
      <c r="O135" s="237">
        <v>4</v>
      </c>
      <c r="P135" s="235">
        <v>3</v>
      </c>
      <c r="Q135" s="237">
        <v>4</v>
      </c>
      <c r="R135" s="225">
        <v>4</v>
      </c>
      <c r="S135" s="225">
        <v>3</v>
      </c>
      <c r="T135" s="237">
        <v>5</v>
      </c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52</v>
      </c>
      <c r="AH135" s="186">
        <v>106</v>
      </c>
      <c r="AI135" s="186">
        <v>26</v>
      </c>
    </row>
    <row r="136" spans="1:35" ht="15" hidden="1" customHeight="1" x14ac:dyDescent="0.25">
      <c r="A136" s="469"/>
      <c r="B136" s="495"/>
      <c r="C136" s="498"/>
      <c r="D136" s="45" t="s">
        <v>355</v>
      </c>
      <c r="E136" s="46" t="s">
        <v>34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0</v>
      </c>
      <c r="AH136" s="186">
        <v>106</v>
      </c>
      <c r="AI136" s="186">
        <v>26</v>
      </c>
    </row>
    <row r="137" spans="1:35" ht="15.75" hidden="1" customHeight="1" x14ac:dyDescent="0.25">
      <c r="A137" s="469"/>
      <c r="B137" s="495"/>
      <c r="C137" s="498"/>
      <c r="D137" s="45" t="s">
        <v>355</v>
      </c>
      <c r="E137" s="46" t="s">
        <v>35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106</v>
      </c>
      <c r="AI137" s="186">
        <v>26</v>
      </c>
    </row>
    <row r="138" spans="1:35" ht="15.75" hidden="1" customHeight="1" thickBot="1" x14ac:dyDescent="0.3">
      <c r="A138" s="470"/>
      <c r="B138" s="496"/>
      <c r="C138" s="499"/>
      <c r="D138" s="47" t="s">
        <v>355</v>
      </c>
      <c r="E138" s="4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106</v>
      </c>
      <c r="AI138" s="187">
        <v>26</v>
      </c>
    </row>
    <row r="139" spans="1:35" ht="15" customHeight="1" x14ac:dyDescent="0.25">
      <c r="A139" s="468">
        <v>27</v>
      </c>
      <c r="B139" s="494">
        <v>26</v>
      </c>
      <c r="C139" s="497" t="s">
        <v>378</v>
      </c>
      <c r="D139" s="43" t="s">
        <v>378</v>
      </c>
      <c r="E139" s="44" t="s">
        <v>32</v>
      </c>
      <c r="F139" s="223">
        <v>3</v>
      </c>
      <c r="G139" s="241">
        <v>2</v>
      </c>
      <c r="H139" s="222">
        <v>4</v>
      </c>
      <c r="I139" s="222">
        <v>3</v>
      </c>
      <c r="J139" s="236">
        <v>4</v>
      </c>
      <c r="K139" s="236">
        <v>5</v>
      </c>
      <c r="L139" s="222">
        <v>3</v>
      </c>
      <c r="M139" s="222">
        <v>3</v>
      </c>
      <c r="N139" s="222">
        <v>3</v>
      </c>
      <c r="O139" s="236">
        <v>4</v>
      </c>
      <c r="P139" s="241">
        <v>3</v>
      </c>
      <c r="Q139" s="236">
        <v>4</v>
      </c>
      <c r="R139" s="236">
        <v>5</v>
      </c>
      <c r="S139" s="236">
        <v>4</v>
      </c>
      <c r="T139" s="222">
        <v>4</v>
      </c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54</v>
      </c>
      <c r="AH139" s="185">
        <v>54</v>
      </c>
      <c r="AI139" s="185">
        <v>25</v>
      </c>
    </row>
    <row r="140" spans="1:35" ht="15" customHeight="1" thickBot="1" x14ac:dyDescent="0.3">
      <c r="A140" s="469"/>
      <c r="B140" s="495"/>
      <c r="C140" s="498"/>
      <c r="D140" s="45" t="s">
        <v>378</v>
      </c>
      <c r="E140" s="46" t="s">
        <v>33</v>
      </c>
      <c r="F140" s="360">
        <v>4</v>
      </c>
      <c r="G140" s="235">
        <v>2</v>
      </c>
      <c r="H140" s="235">
        <v>3</v>
      </c>
      <c r="I140" s="237">
        <v>4</v>
      </c>
      <c r="J140" s="225">
        <v>3</v>
      </c>
      <c r="K140" s="239">
        <v>6</v>
      </c>
      <c r="L140" s="225">
        <v>3</v>
      </c>
      <c r="M140" s="225">
        <v>3</v>
      </c>
      <c r="N140" s="225">
        <v>3</v>
      </c>
      <c r="O140" s="225">
        <v>3</v>
      </c>
      <c r="P140" s="235">
        <v>3</v>
      </c>
      <c r="Q140" s="225">
        <v>3</v>
      </c>
      <c r="R140" s="225">
        <v>4</v>
      </c>
      <c r="S140" s="225">
        <v>3</v>
      </c>
      <c r="T140" s="237">
        <v>5</v>
      </c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52</v>
      </c>
      <c r="AH140" s="186">
        <v>106</v>
      </c>
      <c r="AI140" s="186">
        <v>26</v>
      </c>
    </row>
    <row r="141" spans="1:35" ht="15" hidden="1" customHeight="1" x14ac:dyDescent="0.25">
      <c r="A141" s="469"/>
      <c r="B141" s="495"/>
      <c r="C141" s="498"/>
      <c r="D141" s="45" t="s">
        <v>378</v>
      </c>
      <c r="E141" s="46" t="s">
        <v>34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0</v>
      </c>
      <c r="AH141" s="186">
        <v>106</v>
      </c>
      <c r="AI141" s="186">
        <v>26</v>
      </c>
    </row>
    <row r="142" spans="1:35" ht="15.75" hidden="1" customHeight="1" x14ac:dyDescent="0.25">
      <c r="A142" s="469"/>
      <c r="B142" s="495"/>
      <c r="C142" s="498"/>
      <c r="D142" s="45" t="s">
        <v>378</v>
      </c>
      <c r="E142" s="46" t="s">
        <v>35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106</v>
      </c>
      <c r="AI142" s="186">
        <v>26</v>
      </c>
    </row>
    <row r="143" spans="1:35" ht="15.75" hidden="1" customHeight="1" thickBot="1" x14ac:dyDescent="0.3">
      <c r="A143" s="470"/>
      <c r="B143" s="496"/>
      <c r="C143" s="499"/>
      <c r="D143" s="47" t="s">
        <v>378</v>
      </c>
      <c r="E143" s="4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106</v>
      </c>
      <c r="AI143" s="187">
        <v>26</v>
      </c>
    </row>
    <row r="144" spans="1:35" ht="15" customHeight="1" x14ac:dyDescent="0.25">
      <c r="A144" s="468">
        <v>28</v>
      </c>
      <c r="B144" s="494">
        <v>28</v>
      </c>
      <c r="C144" s="497" t="s">
        <v>422</v>
      </c>
      <c r="D144" s="43" t="s">
        <v>422</v>
      </c>
      <c r="E144" s="44" t="s">
        <v>32</v>
      </c>
      <c r="F144" s="223">
        <v>3</v>
      </c>
      <c r="G144" s="222">
        <v>3</v>
      </c>
      <c r="H144" s="222">
        <v>4</v>
      </c>
      <c r="I144" s="222">
        <v>3</v>
      </c>
      <c r="J144" s="222">
        <v>3</v>
      </c>
      <c r="K144" s="238">
        <v>6</v>
      </c>
      <c r="L144" s="222">
        <v>3</v>
      </c>
      <c r="M144" s="222">
        <v>3</v>
      </c>
      <c r="N144" s="222">
        <v>3</v>
      </c>
      <c r="O144" s="236">
        <v>4</v>
      </c>
      <c r="P144" s="222">
        <v>4</v>
      </c>
      <c r="Q144" s="222">
        <v>3</v>
      </c>
      <c r="R144" s="222">
        <v>4</v>
      </c>
      <c r="S144" s="236">
        <v>4</v>
      </c>
      <c r="T144" s="222">
        <v>4</v>
      </c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54</v>
      </c>
      <c r="AH144" s="185">
        <v>54</v>
      </c>
      <c r="AI144" s="185">
        <v>25</v>
      </c>
    </row>
    <row r="145" spans="1:35" ht="15" customHeight="1" thickBot="1" x14ac:dyDescent="0.3">
      <c r="A145" s="469"/>
      <c r="B145" s="495"/>
      <c r="C145" s="498"/>
      <c r="D145" s="45" t="s">
        <v>422</v>
      </c>
      <c r="E145" s="46" t="s">
        <v>33</v>
      </c>
      <c r="F145" s="360">
        <v>4</v>
      </c>
      <c r="G145" s="225">
        <v>3</v>
      </c>
      <c r="H145" s="235">
        <v>3</v>
      </c>
      <c r="I145" s="225">
        <v>3</v>
      </c>
      <c r="J145" s="225">
        <v>3</v>
      </c>
      <c r="K145" s="225">
        <v>4</v>
      </c>
      <c r="L145" s="237">
        <v>4</v>
      </c>
      <c r="M145" s="225">
        <v>3</v>
      </c>
      <c r="N145" s="237">
        <v>4</v>
      </c>
      <c r="O145" s="237">
        <v>4</v>
      </c>
      <c r="P145" s="225">
        <v>4</v>
      </c>
      <c r="Q145" s="225">
        <v>3</v>
      </c>
      <c r="R145" s="225">
        <v>4</v>
      </c>
      <c r="S145" s="225">
        <v>3</v>
      </c>
      <c r="T145" s="225">
        <v>4</v>
      </c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53</v>
      </c>
      <c r="AH145" s="186">
        <v>107</v>
      </c>
      <c r="AI145" s="186">
        <v>28</v>
      </c>
    </row>
    <row r="146" spans="1:35" ht="15" hidden="1" customHeight="1" x14ac:dyDescent="0.25">
      <c r="A146" s="469"/>
      <c r="B146" s="495"/>
      <c r="C146" s="498"/>
      <c r="D146" s="45" t="s">
        <v>422</v>
      </c>
      <c r="E146" s="46" t="s">
        <v>34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0</v>
      </c>
      <c r="AH146" s="186">
        <v>107</v>
      </c>
      <c r="AI146" s="186">
        <v>28</v>
      </c>
    </row>
    <row r="147" spans="1:35" ht="15.75" hidden="1" customHeight="1" x14ac:dyDescent="0.25">
      <c r="A147" s="469"/>
      <c r="B147" s="495"/>
      <c r="C147" s="498"/>
      <c r="D147" s="45" t="s">
        <v>422</v>
      </c>
      <c r="E147" s="46" t="s">
        <v>35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107</v>
      </c>
      <c r="AI147" s="186">
        <v>28</v>
      </c>
    </row>
    <row r="148" spans="1:35" ht="15.75" hidden="1" customHeight="1" thickBot="1" x14ac:dyDescent="0.3">
      <c r="A148" s="470"/>
      <c r="B148" s="496"/>
      <c r="C148" s="499"/>
      <c r="D148" s="47" t="s">
        <v>422</v>
      </c>
      <c r="E148" s="4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107</v>
      </c>
      <c r="AI148" s="187">
        <v>28</v>
      </c>
    </row>
    <row r="149" spans="1:35" ht="15" customHeight="1" x14ac:dyDescent="0.25">
      <c r="A149" s="468">
        <v>29</v>
      </c>
      <c r="B149" s="494">
        <v>29</v>
      </c>
      <c r="C149" s="497" t="s">
        <v>538</v>
      </c>
      <c r="D149" s="43" t="s">
        <v>538</v>
      </c>
      <c r="E149" s="44" t="s">
        <v>32</v>
      </c>
      <c r="F149" s="362">
        <v>5</v>
      </c>
      <c r="G149" s="241">
        <v>2</v>
      </c>
      <c r="H149" s="222">
        <v>4</v>
      </c>
      <c r="I149" s="236">
        <v>4</v>
      </c>
      <c r="J149" s="236">
        <v>4</v>
      </c>
      <c r="K149" s="236">
        <v>5</v>
      </c>
      <c r="L149" s="236">
        <v>4</v>
      </c>
      <c r="M149" s="241">
        <v>2</v>
      </c>
      <c r="N149" s="222">
        <v>3</v>
      </c>
      <c r="O149" s="238">
        <v>5</v>
      </c>
      <c r="P149" s="241">
        <v>3</v>
      </c>
      <c r="Q149" s="222">
        <v>3</v>
      </c>
      <c r="R149" s="236">
        <v>5</v>
      </c>
      <c r="S149" s="222">
        <v>3</v>
      </c>
      <c r="T149" s="236">
        <v>5</v>
      </c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57</v>
      </c>
      <c r="AH149" s="185">
        <v>57</v>
      </c>
      <c r="AI149" s="185">
        <v>38</v>
      </c>
    </row>
    <row r="150" spans="1:35" ht="15" customHeight="1" thickBot="1" x14ac:dyDescent="0.3">
      <c r="A150" s="469"/>
      <c r="B150" s="495"/>
      <c r="C150" s="498"/>
      <c r="D150" s="45" t="s">
        <v>538</v>
      </c>
      <c r="E150" s="46" t="s">
        <v>33</v>
      </c>
      <c r="F150" s="240">
        <v>2</v>
      </c>
      <c r="G150" s="235">
        <v>2</v>
      </c>
      <c r="H150" s="235">
        <v>3</v>
      </c>
      <c r="I150" s="237">
        <v>4</v>
      </c>
      <c r="J150" s="235">
        <v>2</v>
      </c>
      <c r="K150" s="239">
        <v>6</v>
      </c>
      <c r="L150" s="225">
        <v>3</v>
      </c>
      <c r="M150" s="225">
        <v>3</v>
      </c>
      <c r="N150" s="225">
        <v>3</v>
      </c>
      <c r="O150" s="237">
        <v>4</v>
      </c>
      <c r="P150" s="225">
        <v>4</v>
      </c>
      <c r="Q150" s="225">
        <v>3</v>
      </c>
      <c r="R150" s="237">
        <v>5</v>
      </c>
      <c r="S150" s="225">
        <v>3</v>
      </c>
      <c r="T150" s="225">
        <v>4</v>
      </c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51</v>
      </c>
      <c r="AH150" s="186">
        <v>108</v>
      </c>
      <c r="AI150" s="186">
        <v>29</v>
      </c>
    </row>
    <row r="151" spans="1:35" ht="15" hidden="1" customHeight="1" x14ac:dyDescent="0.25">
      <c r="A151" s="469"/>
      <c r="B151" s="495"/>
      <c r="C151" s="498"/>
      <c r="D151" s="45" t="s">
        <v>538</v>
      </c>
      <c r="E151" s="46" t="s">
        <v>34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0</v>
      </c>
      <c r="AH151" s="186">
        <v>108</v>
      </c>
      <c r="AI151" s="186">
        <v>29</v>
      </c>
    </row>
    <row r="152" spans="1:35" ht="15.75" hidden="1" customHeight="1" x14ac:dyDescent="0.25">
      <c r="A152" s="469"/>
      <c r="B152" s="495"/>
      <c r="C152" s="498"/>
      <c r="D152" s="45" t="s">
        <v>538</v>
      </c>
      <c r="E152" s="4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108</v>
      </c>
      <c r="AI152" s="186">
        <v>29</v>
      </c>
    </row>
    <row r="153" spans="1:35" ht="15.75" hidden="1" customHeight="1" thickBot="1" x14ac:dyDescent="0.3">
      <c r="A153" s="470"/>
      <c r="B153" s="496"/>
      <c r="C153" s="499"/>
      <c r="D153" s="47" t="s">
        <v>538</v>
      </c>
      <c r="E153" s="4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108</v>
      </c>
      <c r="AI153" s="187">
        <v>29</v>
      </c>
    </row>
    <row r="154" spans="1:35" ht="15" customHeight="1" x14ac:dyDescent="0.25">
      <c r="A154" s="468">
        <v>30</v>
      </c>
      <c r="B154" s="494">
        <v>29</v>
      </c>
      <c r="C154" s="497" t="s">
        <v>686</v>
      </c>
      <c r="D154" s="43" t="s">
        <v>686</v>
      </c>
      <c r="E154" s="44" t="s">
        <v>32</v>
      </c>
      <c r="F154" s="245">
        <v>2</v>
      </c>
      <c r="G154" s="222">
        <v>3</v>
      </c>
      <c r="H154" s="222">
        <v>4</v>
      </c>
      <c r="I154" s="236">
        <v>4</v>
      </c>
      <c r="J154" s="222">
        <v>3</v>
      </c>
      <c r="K154" s="222">
        <v>4</v>
      </c>
      <c r="L154" s="222">
        <v>3</v>
      </c>
      <c r="M154" s="222">
        <v>3</v>
      </c>
      <c r="N154" s="222">
        <v>3</v>
      </c>
      <c r="O154" s="236">
        <v>4</v>
      </c>
      <c r="P154" s="222">
        <v>4</v>
      </c>
      <c r="Q154" s="236">
        <v>4</v>
      </c>
      <c r="R154" s="222">
        <v>4</v>
      </c>
      <c r="S154" s="241">
        <v>2</v>
      </c>
      <c r="T154" s="236">
        <v>5</v>
      </c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52</v>
      </c>
      <c r="AH154" s="185">
        <v>52</v>
      </c>
      <c r="AI154" s="185">
        <v>20</v>
      </c>
    </row>
    <row r="155" spans="1:35" ht="15" customHeight="1" thickBot="1" x14ac:dyDescent="0.3">
      <c r="A155" s="469"/>
      <c r="B155" s="495"/>
      <c r="C155" s="498"/>
      <c r="D155" s="45" t="s">
        <v>686</v>
      </c>
      <c r="E155" s="46" t="s">
        <v>33</v>
      </c>
      <c r="F155" s="240">
        <v>2</v>
      </c>
      <c r="G155" s="225">
        <v>3</v>
      </c>
      <c r="H155" s="237">
        <v>5</v>
      </c>
      <c r="I155" s="237">
        <v>4</v>
      </c>
      <c r="J155" s="235">
        <v>2</v>
      </c>
      <c r="K155" s="237">
        <v>5</v>
      </c>
      <c r="L155" s="225">
        <v>3</v>
      </c>
      <c r="M155" s="225">
        <v>3</v>
      </c>
      <c r="N155" s="235">
        <v>2</v>
      </c>
      <c r="O155" s="239">
        <v>5</v>
      </c>
      <c r="P155" s="237">
        <v>5</v>
      </c>
      <c r="Q155" s="225">
        <v>3</v>
      </c>
      <c r="R155" s="237">
        <v>5</v>
      </c>
      <c r="S155" s="225">
        <v>3</v>
      </c>
      <c r="T155" s="239">
        <v>6</v>
      </c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56</v>
      </c>
      <c r="AH155" s="186">
        <v>108</v>
      </c>
      <c r="AI155" s="186">
        <v>29</v>
      </c>
    </row>
    <row r="156" spans="1:35" ht="15" hidden="1" customHeight="1" x14ac:dyDescent="0.25">
      <c r="A156" s="469"/>
      <c r="B156" s="495"/>
      <c r="C156" s="498"/>
      <c r="D156" s="45" t="s">
        <v>686</v>
      </c>
      <c r="E156" s="46" t="s">
        <v>34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0</v>
      </c>
      <c r="AH156" s="186">
        <v>108</v>
      </c>
      <c r="AI156" s="186">
        <v>29</v>
      </c>
    </row>
    <row r="157" spans="1:35" ht="15.75" hidden="1" customHeight="1" x14ac:dyDescent="0.25">
      <c r="A157" s="469"/>
      <c r="B157" s="495"/>
      <c r="C157" s="498"/>
      <c r="D157" s="45" t="s">
        <v>686</v>
      </c>
      <c r="E157" s="4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108</v>
      </c>
      <c r="AI157" s="186">
        <v>29</v>
      </c>
    </row>
    <row r="158" spans="1:35" ht="15.75" hidden="1" customHeight="1" thickBot="1" x14ac:dyDescent="0.3">
      <c r="A158" s="470"/>
      <c r="B158" s="496"/>
      <c r="C158" s="499"/>
      <c r="D158" s="47" t="s">
        <v>686</v>
      </c>
      <c r="E158" s="4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108</v>
      </c>
      <c r="AI158" s="187">
        <v>29</v>
      </c>
    </row>
    <row r="159" spans="1:35" ht="15" customHeight="1" x14ac:dyDescent="0.25">
      <c r="A159" s="468">
        <v>31</v>
      </c>
      <c r="B159" s="494">
        <v>29</v>
      </c>
      <c r="C159" s="497" t="s">
        <v>684</v>
      </c>
      <c r="D159" s="43" t="s">
        <v>684</v>
      </c>
      <c r="E159" s="44" t="s">
        <v>32</v>
      </c>
      <c r="F159" s="223">
        <v>3</v>
      </c>
      <c r="G159" s="241">
        <v>2</v>
      </c>
      <c r="H159" s="222">
        <v>4</v>
      </c>
      <c r="I159" s="222">
        <v>3</v>
      </c>
      <c r="J159" s="222">
        <v>3</v>
      </c>
      <c r="K159" s="238">
        <v>6</v>
      </c>
      <c r="L159" s="222">
        <v>3</v>
      </c>
      <c r="M159" s="222">
        <v>3</v>
      </c>
      <c r="N159" s="222">
        <v>3</v>
      </c>
      <c r="O159" s="236">
        <v>4</v>
      </c>
      <c r="P159" s="222">
        <v>4</v>
      </c>
      <c r="Q159" s="236">
        <v>4</v>
      </c>
      <c r="R159" s="236">
        <v>5</v>
      </c>
      <c r="S159" s="222">
        <v>3</v>
      </c>
      <c r="T159" s="236">
        <v>5</v>
      </c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55</v>
      </c>
      <c r="AH159" s="185">
        <v>55</v>
      </c>
      <c r="AI159" s="185">
        <v>30</v>
      </c>
    </row>
    <row r="160" spans="1:35" ht="15" customHeight="1" thickBot="1" x14ac:dyDescent="0.3">
      <c r="A160" s="469"/>
      <c r="B160" s="495"/>
      <c r="C160" s="498"/>
      <c r="D160" s="45" t="s">
        <v>684</v>
      </c>
      <c r="E160" s="46" t="s">
        <v>33</v>
      </c>
      <c r="F160" s="360">
        <v>4</v>
      </c>
      <c r="G160" s="225">
        <v>3</v>
      </c>
      <c r="H160" s="225">
        <v>4</v>
      </c>
      <c r="I160" s="237">
        <v>4</v>
      </c>
      <c r="J160" s="237">
        <v>4</v>
      </c>
      <c r="K160" s="237">
        <v>5</v>
      </c>
      <c r="L160" s="225">
        <v>3</v>
      </c>
      <c r="M160" s="235">
        <v>2</v>
      </c>
      <c r="N160" s="235">
        <v>2</v>
      </c>
      <c r="O160" s="237">
        <v>4</v>
      </c>
      <c r="P160" s="235">
        <v>3</v>
      </c>
      <c r="Q160" s="225">
        <v>3</v>
      </c>
      <c r="R160" s="225">
        <v>4</v>
      </c>
      <c r="S160" s="225">
        <v>3</v>
      </c>
      <c r="T160" s="237">
        <v>5</v>
      </c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53</v>
      </c>
      <c r="AH160" s="186">
        <v>108</v>
      </c>
      <c r="AI160" s="186">
        <v>29</v>
      </c>
    </row>
    <row r="161" spans="1:35" ht="15" hidden="1" customHeight="1" x14ac:dyDescent="0.25">
      <c r="A161" s="469"/>
      <c r="B161" s="495"/>
      <c r="C161" s="498"/>
      <c r="D161" s="45" t="s">
        <v>684</v>
      </c>
      <c r="E161" s="46" t="s">
        <v>34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0</v>
      </c>
      <c r="AH161" s="186">
        <v>108</v>
      </c>
      <c r="AI161" s="186">
        <v>29</v>
      </c>
    </row>
    <row r="162" spans="1:35" ht="15.75" hidden="1" customHeight="1" x14ac:dyDescent="0.25">
      <c r="A162" s="469"/>
      <c r="B162" s="495"/>
      <c r="C162" s="498"/>
      <c r="D162" s="45" t="s">
        <v>684</v>
      </c>
      <c r="E162" s="4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108</v>
      </c>
      <c r="AI162" s="186">
        <v>29</v>
      </c>
    </row>
    <row r="163" spans="1:35" ht="15.75" hidden="1" customHeight="1" thickBot="1" x14ac:dyDescent="0.3">
      <c r="A163" s="470"/>
      <c r="B163" s="496"/>
      <c r="C163" s="499"/>
      <c r="D163" s="47" t="s">
        <v>684</v>
      </c>
      <c r="E163" s="4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108</v>
      </c>
      <c r="AI163" s="187">
        <v>29</v>
      </c>
    </row>
    <row r="164" spans="1:35" ht="15" customHeight="1" x14ac:dyDescent="0.25">
      <c r="A164" s="468">
        <v>32</v>
      </c>
      <c r="B164" s="494">
        <v>32</v>
      </c>
      <c r="C164" s="497" t="s">
        <v>691</v>
      </c>
      <c r="D164" s="43" t="s">
        <v>691</v>
      </c>
      <c r="E164" s="44" t="s">
        <v>32</v>
      </c>
      <c r="F164" s="223">
        <v>3</v>
      </c>
      <c r="G164" s="222">
        <v>3</v>
      </c>
      <c r="H164" s="222">
        <v>4</v>
      </c>
      <c r="I164" s="222">
        <v>3</v>
      </c>
      <c r="J164" s="222">
        <v>3</v>
      </c>
      <c r="K164" s="236">
        <v>5</v>
      </c>
      <c r="L164" s="222">
        <v>3</v>
      </c>
      <c r="M164" s="222">
        <v>3</v>
      </c>
      <c r="N164" s="236">
        <v>4</v>
      </c>
      <c r="O164" s="236">
        <v>4</v>
      </c>
      <c r="P164" s="222">
        <v>4</v>
      </c>
      <c r="Q164" s="238">
        <v>5</v>
      </c>
      <c r="R164" s="222">
        <v>4</v>
      </c>
      <c r="S164" s="222">
        <v>3</v>
      </c>
      <c r="T164" s="222">
        <v>4</v>
      </c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55</v>
      </c>
      <c r="AH164" s="185">
        <v>55</v>
      </c>
      <c r="AI164" s="185">
        <v>30</v>
      </c>
    </row>
    <row r="165" spans="1:35" ht="15" customHeight="1" thickBot="1" x14ac:dyDescent="0.3">
      <c r="A165" s="469"/>
      <c r="B165" s="495"/>
      <c r="C165" s="498"/>
      <c r="D165" s="45" t="s">
        <v>691</v>
      </c>
      <c r="E165" s="46" t="s">
        <v>33</v>
      </c>
      <c r="F165" s="360">
        <v>4</v>
      </c>
      <c r="G165" s="235">
        <v>2</v>
      </c>
      <c r="H165" s="225">
        <v>4</v>
      </c>
      <c r="I165" s="237">
        <v>4</v>
      </c>
      <c r="J165" s="237">
        <v>4</v>
      </c>
      <c r="K165" s="237">
        <v>5</v>
      </c>
      <c r="L165" s="225">
        <v>3</v>
      </c>
      <c r="M165" s="225">
        <v>3</v>
      </c>
      <c r="N165" s="225">
        <v>3</v>
      </c>
      <c r="O165" s="239">
        <v>5</v>
      </c>
      <c r="P165" s="235">
        <v>3</v>
      </c>
      <c r="Q165" s="225">
        <v>3</v>
      </c>
      <c r="R165" s="225">
        <v>4</v>
      </c>
      <c r="S165" s="225">
        <v>3</v>
      </c>
      <c r="T165" s="237">
        <v>5</v>
      </c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55</v>
      </c>
      <c r="AH165" s="186">
        <v>110</v>
      </c>
      <c r="AI165" s="186">
        <v>32</v>
      </c>
    </row>
    <row r="166" spans="1:35" ht="15" hidden="1" customHeight="1" x14ac:dyDescent="0.25">
      <c r="A166" s="469"/>
      <c r="B166" s="495"/>
      <c r="C166" s="498"/>
      <c r="D166" s="45" t="s">
        <v>691</v>
      </c>
      <c r="E166" s="46" t="s">
        <v>34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0</v>
      </c>
      <c r="AH166" s="186">
        <v>110</v>
      </c>
      <c r="AI166" s="186">
        <v>32</v>
      </c>
    </row>
    <row r="167" spans="1:35" ht="15.75" hidden="1" customHeight="1" x14ac:dyDescent="0.25">
      <c r="A167" s="469"/>
      <c r="B167" s="495"/>
      <c r="C167" s="498"/>
      <c r="D167" s="45" t="s">
        <v>691</v>
      </c>
      <c r="E167" s="4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110</v>
      </c>
      <c r="AI167" s="186">
        <v>32</v>
      </c>
    </row>
    <row r="168" spans="1:35" ht="15.75" hidden="1" customHeight="1" thickBot="1" x14ac:dyDescent="0.3">
      <c r="A168" s="470"/>
      <c r="B168" s="496"/>
      <c r="C168" s="499"/>
      <c r="D168" s="47" t="s">
        <v>691</v>
      </c>
      <c r="E168" s="4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110</v>
      </c>
      <c r="AI168" s="187">
        <v>32</v>
      </c>
    </row>
    <row r="169" spans="1:35" ht="15" customHeight="1" x14ac:dyDescent="0.25">
      <c r="A169" s="468">
        <v>33</v>
      </c>
      <c r="B169" s="494">
        <v>33</v>
      </c>
      <c r="C169" s="497" t="s">
        <v>486</v>
      </c>
      <c r="D169" s="43" t="s">
        <v>486</v>
      </c>
      <c r="E169" s="44" t="s">
        <v>32</v>
      </c>
      <c r="F169" s="245">
        <v>2</v>
      </c>
      <c r="G169" s="222">
        <v>3</v>
      </c>
      <c r="H169" s="241">
        <v>3</v>
      </c>
      <c r="I169" s="236">
        <v>4</v>
      </c>
      <c r="J169" s="241">
        <v>2</v>
      </c>
      <c r="K169" s="236">
        <v>5</v>
      </c>
      <c r="L169" s="236">
        <v>4</v>
      </c>
      <c r="M169" s="222">
        <v>3</v>
      </c>
      <c r="N169" s="236">
        <v>4</v>
      </c>
      <c r="O169" s="236">
        <v>4</v>
      </c>
      <c r="P169" s="236">
        <v>5</v>
      </c>
      <c r="Q169" s="222">
        <v>3</v>
      </c>
      <c r="R169" s="222">
        <v>4</v>
      </c>
      <c r="S169" s="236">
        <v>4</v>
      </c>
      <c r="T169" s="236">
        <v>5</v>
      </c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55</v>
      </c>
      <c r="AH169" s="185">
        <v>55</v>
      </c>
      <c r="AI169" s="185">
        <v>30</v>
      </c>
    </row>
    <row r="170" spans="1:35" ht="15" customHeight="1" thickBot="1" x14ac:dyDescent="0.3">
      <c r="A170" s="469"/>
      <c r="B170" s="495"/>
      <c r="C170" s="498"/>
      <c r="D170" s="45" t="s">
        <v>486</v>
      </c>
      <c r="E170" s="46" t="s">
        <v>33</v>
      </c>
      <c r="F170" s="224">
        <v>3</v>
      </c>
      <c r="G170" s="235">
        <v>2</v>
      </c>
      <c r="H170" s="225">
        <v>4</v>
      </c>
      <c r="I170" s="225">
        <v>3</v>
      </c>
      <c r="J170" s="225">
        <v>3</v>
      </c>
      <c r="K170" s="237">
        <v>5</v>
      </c>
      <c r="L170" s="225">
        <v>3</v>
      </c>
      <c r="M170" s="225">
        <v>3</v>
      </c>
      <c r="N170" s="237">
        <v>4</v>
      </c>
      <c r="O170" s="237">
        <v>4</v>
      </c>
      <c r="P170" s="239">
        <v>6</v>
      </c>
      <c r="Q170" s="239">
        <v>5</v>
      </c>
      <c r="R170" s="225">
        <v>4</v>
      </c>
      <c r="S170" s="225">
        <v>3</v>
      </c>
      <c r="T170" s="225">
        <v>4</v>
      </c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56</v>
      </c>
      <c r="AH170" s="186">
        <v>111</v>
      </c>
      <c r="AI170" s="186">
        <v>33</v>
      </c>
    </row>
    <row r="171" spans="1:35" ht="15" hidden="1" customHeight="1" x14ac:dyDescent="0.25">
      <c r="A171" s="469"/>
      <c r="B171" s="495"/>
      <c r="C171" s="498"/>
      <c r="D171" s="45" t="s">
        <v>486</v>
      </c>
      <c r="E171" s="46" t="s">
        <v>34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0</v>
      </c>
      <c r="AH171" s="186">
        <v>111</v>
      </c>
      <c r="AI171" s="186">
        <v>33</v>
      </c>
    </row>
    <row r="172" spans="1:35" ht="15.75" hidden="1" customHeight="1" x14ac:dyDescent="0.25">
      <c r="A172" s="469"/>
      <c r="B172" s="495"/>
      <c r="C172" s="498"/>
      <c r="D172" s="45" t="s">
        <v>486</v>
      </c>
      <c r="E172" s="4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111</v>
      </c>
      <c r="AI172" s="186">
        <v>33</v>
      </c>
    </row>
    <row r="173" spans="1:35" ht="15.75" hidden="1" customHeight="1" thickBot="1" x14ac:dyDescent="0.3">
      <c r="A173" s="470"/>
      <c r="B173" s="496"/>
      <c r="C173" s="499"/>
      <c r="D173" s="47" t="s">
        <v>486</v>
      </c>
      <c r="E173" s="4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111</v>
      </c>
      <c r="AI173" s="187">
        <v>33</v>
      </c>
    </row>
    <row r="174" spans="1:35" ht="15" customHeight="1" x14ac:dyDescent="0.25">
      <c r="A174" s="468">
        <v>34</v>
      </c>
      <c r="B174" s="494">
        <v>34</v>
      </c>
      <c r="C174" s="497" t="s">
        <v>682</v>
      </c>
      <c r="D174" s="43" t="s">
        <v>682</v>
      </c>
      <c r="E174" s="44" t="s">
        <v>32</v>
      </c>
      <c r="F174" s="359">
        <v>4</v>
      </c>
      <c r="G174" s="222">
        <v>3</v>
      </c>
      <c r="H174" s="222">
        <v>4</v>
      </c>
      <c r="I174" s="236">
        <v>4</v>
      </c>
      <c r="J174" s="222">
        <v>3</v>
      </c>
      <c r="K174" s="222">
        <v>4</v>
      </c>
      <c r="L174" s="236">
        <v>4</v>
      </c>
      <c r="M174" s="222">
        <v>3</v>
      </c>
      <c r="N174" s="222">
        <v>3</v>
      </c>
      <c r="O174" s="238">
        <v>5</v>
      </c>
      <c r="P174" s="236">
        <v>5</v>
      </c>
      <c r="Q174" s="236">
        <v>4</v>
      </c>
      <c r="R174" s="222">
        <v>4</v>
      </c>
      <c r="S174" s="241">
        <v>2</v>
      </c>
      <c r="T174" s="238">
        <v>7</v>
      </c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59</v>
      </c>
      <c r="AH174" s="185">
        <v>59</v>
      </c>
      <c r="AI174" s="185">
        <v>40</v>
      </c>
    </row>
    <row r="175" spans="1:35" ht="15" customHeight="1" thickBot="1" x14ac:dyDescent="0.3">
      <c r="A175" s="469"/>
      <c r="B175" s="495"/>
      <c r="C175" s="498"/>
      <c r="D175" s="45" t="s">
        <v>682</v>
      </c>
      <c r="E175" s="46" t="s">
        <v>33</v>
      </c>
      <c r="F175" s="224">
        <v>3</v>
      </c>
      <c r="G175" s="235">
        <v>2</v>
      </c>
      <c r="H175" s="237">
        <v>5</v>
      </c>
      <c r="I175" s="225">
        <v>3</v>
      </c>
      <c r="J175" s="225">
        <v>3</v>
      </c>
      <c r="K175" s="237">
        <v>5</v>
      </c>
      <c r="L175" s="225">
        <v>3</v>
      </c>
      <c r="M175" s="225">
        <v>3</v>
      </c>
      <c r="N175" s="225">
        <v>3</v>
      </c>
      <c r="O175" s="237">
        <v>4</v>
      </c>
      <c r="P175" s="235">
        <v>3</v>
      </c>
      <c r="Q175" s="239">
        <v>5</v>
      </c>
      <c r="R175" s="235">
        <v>3</v>
      </c>
      <c r="S175" s="235">
        <v>2</v>
      </c>
      <c r="T175" s="239">
        <v>6</v>
      </c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53</v>
      </c>
      <c r="AH175" s="186">
        <v>112</v>
      </c>
      <c r="AI175" s="186">
        <v>34</v>
      </c>
    </row>
    <row r="176" spans="1:35" ht="15" hidden="1" customHeight="1" x14ac:dyDescent="0.25">
      <c r="A176" s="469"/>
      <c r="B176" s="495"/>
      <c r="C176" s="498"/>
      <c r="D176" s="45" t="s">
        <v>682</v>
      </c>
      <c r="E176" s="46" t="s">
        <v>34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0</v>
      </c>
      <c r="AH176" s="186">
        <v>112</v>
      </c>
      <c r="AI176" s="186">
        <v>34</v>
      </c>
    </row>
    <row r="177" spans="1:35" ht="15.75" hidden="1" customHeight="1" x14ac:dyDescent="0.25">
      <c r="A177" s="469"/>
      <c r="B177" s="495"/>
      <c r="C177" s="498"/>
      <c r="D177" s="45" t="s">
        <v>682</v>
      </c>
      <c r="E177" s="4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112</v>
      </c>
      <c r="AI177" s="186">
        <v>34</v>
      </c>
    </row>
    <row r="178" spans="1:35" ht="15.75" hidden="1" customHeight="1" thickBot="1" x14ac:dyDescent="0.3">
      <c r="A178" s="470"/>
      <c r="B178" s="496"/>
      <c r="C178" s="499"/>
      <c r="D178" s="47" t="s">
        <v>682</v>
      </c>
      <c r="E178" s="4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112</v>
      </c>
      <c r="AI178" s="187">
        <v>34</v>
      </c>
    </row>
    <row r="179" spans="1:35" ht="15" customHeight="1" x14ac:dyDescent="0.25">
      <c r="A179" s="468">
        <v>35</v>
      </c>
      <c r="B179" s="494">
        <v>34</v>
      </c>
      <c r="C179" s="497" t="s">
        <v>458</v>
      </c>
      <c r="D179" s="43" t="s">
        <v>458</v>
      </c>
      <c r="E179" s="44" t="s">
        <v>32</v>
      </c>
      <c r="F179" s="223">
        <v>3</v>
      </c>
      <c r="G179" s="222">
        <v>3</v>
      </c>
      <c r="H179" s="241">
        <v>3</v>
      </c>
      <c r="I179" s="236">
        <v>4</v>
      </c>
      <c r="J179" s="241">
        <v>2</v>
      </c>
      <c r="K179" s="238">
        <v>6</v>
      </c>
      <c r="L179" s="236">
        <v>4</v>
      </c>
      <c r="M179" s="236">
        <v>4</v>
      </c>
      <c r="N179" s="222">
        <v>3</v>
      </c>
      <c r="O179" s="238">
        <v>5</v>
      </c>
      <c r="P179" s="222">
        <v>4</v>
      </c>
      <c r="Q179" s="222">
        <v>3</v>
      </c>
      <c r="R179" s="222">
        <v>4</v>
      </c>
      <c r="S179" s="222">
        <v>3</v>
      </c>
      <c r="T179" s="222">
        <v>4</v>
      </c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55</v>
      </c>
      <c r="AH179" s="185">
        <v>55</v>
      </c>
      <c r="AI179" s="185">
        <v>30</v>
      </c>
    </row>
    <row r="180" spans="1:35" ht="15" customHeight="1" thickBot="1" x14ac:dyDescent="0.3">
      <c r="A180" s="469"/>
      <c r="B180" s="495"/>
      <c r="C180" s="498"/>
      <c r="D180" s="45" t="s">
        <v>458</v>
      </c>
      <c r="E180" s="46" t="s">
        <v>33</v>
      </c>
      <c r="F180" s="240">
        <v>2</v>
      </c>
      <c r="G180" s="225">
        <v>3</v>
      </c>
      <c r="H180" s="237">
        <v>5</v>
      </c>
      <c r="I180" s="225">
        <v>3</v>
      </c>
      <c r="J180" s="237">
        <v>4</v>
      </c>
      <c r="K180" s="225">
        <v>4</v>
      </c>
      <c r="L180" s="225">
        <v>3</v>
      </c>
      <c r="M180" s="225">
        <v>3</v>
      </c>
      <c r="N180" s="225">
        <v>3</v>
      </c>
      <c r="O180" s="239">
        <v>5</v>
      </c>
      <c r="P180" s="235">
        <v>3</v>
      </c>
      <c r="Q180" s="225">
        <v>3</v>
      </c>
      <c r="R180" s="237">
        <v>5</v>
      </c>
      <c r="S180" s="237">
        <v>4</v>
      </c>
      <c r="T180" s="239">
        <v>7</v>
      </c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57</v>
      </c>
      <c r="AH180" s="186">
        <v>112</v>
      </c>
      <c r="AI180" s="186">
        <v>34</v>
      </c>
    </row>
    <row r="181" spans="1:35" ht="15" hidden="1" customHeight="1" x14ac:dyDescent="0.25">
      <c r="A181" s="469"/>
      <c r="B181" s="495"/>
      <c r="C181" s="498"/>
      <c r="D181" s="45" t="s">
        <v>458</v>
      </c>
      <c r="E181" s="46" t="s">
        <v>34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0</v>
      </c>
      <c r="AH181" s="186">
        <v>112</v>
      </c>
      <c r="AI181" s="186">
        <v>34</v>
      </c>
    </row>
    <row r="182" spans="1:35" ht="15.75" hidden="1" customHeight="1" x14ac:dyDescent="0.25">
      <c r="A182" s="469"/>
      <c r="B182" s="495"/>
      <c r="C182" s="498"/>
      <c r="D182" s="45" t="s">
        <v>458</v>
      </c>
      <c r="E182" s="4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112</v>
      </c>
      <c r="AI182" s="186">
        <v>34</v>
      </c>
    </row>
    <row r="183" spans="1:35" ht="15.75" hidden="1" customHeight="1" thickBot="1" x14ac:dyDescent="0.3">
      <c r="A183" s="470"/>
      <c r="B183" s="496"/>
      <c r="C183" s="499"/>
      <c r="D183" s="47" t="s">
        <v>458</v>
      </c>
      <c r="E183" s="4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112</v>
      </c>
      <c r="AI183" s="187">
        <v>34</v>
      </c>
    </row>
    <row r="184" spans="1:35" ht="15" customHeight="1" x14ac:dyDescent="0.25">
      <c r="A184" s="468">
        <v>36</v>
      </c>
      <c r="B184" s="494">
        <v>34</v>
      </c>
      <c r="C184" s="497" t="s">
        <v>472</v>
      </c>
      <c r="D184" s="43" t="s">
        <v>472</v>
      </c>
      <c r="E184" s="44" t="s">
        <v>32</v>
      </c>
      <c r="F184" s="223">
        <v>3</v>
      </c>
      <c r="G184" s="241">
        <v>2</v>
      </c>
      <c r="H184" s="222">
        <v>4</v>
      </c>
      <c r="I184" s="222">
        <v>3</v>
      </c>
      <c r="J184" s="222">
        <v>3</v>
      </c>
      <c r="K184" s="222">
        <v>4</v>
      </c>
      <c r="L184" s="236">
        <v>4</v>
      </c>
      <c r="M184" s="222">
        <v>3</v>
      </c>
      <c r="N184" s="222">
        <v>3</v>
      </c>
      <c r="O184" s="236">
        <v>4</v>
      </c>
      <c r="P184" s="222">
        <v>4</v>
      </c>
      <c r="Q184" s="222">
        <v>3</v>
      </c>
      <c r="R184" s="236">
        <v>5</v>
      </c>
      <c r="S184" s="236">
        <v>4</v>
      </c>
      <c r="T184" s="222">
        <v>4</v>
      </c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53</v>
      </c>
      <c r="AH184" s="185">
        <v>53</v>
      </c>
      <c r="AI184" s="185">
        <v>23</v>
      </c>
    </row>
    <row r="185" spans="1:35" ht="15" customHeight="1" thickBot="1" x14ac:dyDescent="0.3">
      <c r="A185" s="469"/>
      <c r="B185" s="495"/>
      <c r="C185" s="498"/>
      <c r="D185" s="45" t="s">
        <v>472</v>
      </c>
      <c r="E185" s="46" t="s">
        <v>33</v>
      </c>
      <c r="F185" s="224">
        <v>3</v>
      </c>
      <c r="G185" s="225">
        <v>3</v>
      </c>
      <c r="H185" s="239">
        <v>6</v>
      </c>
      <c r="I185" s="225">
        <v>3</v>
      </c>
      <c r="J185" s="225">
        <v>3</v>
      </c>
      <c r="K185" s="239">
        <v>6</v>
      </c>
      <c r="L185" s="237">
        <v>4</v>
      </c>
      <c r="M185" s="225">
        <v>3</v>
      </c>
      <c r="N185" s="225">
        <v>3</v>
      </c>
      <c r="O185" s="237">
        <v>4</v>
      </c>
      <c r="P185" s="237">
        <v>5</v>
      </c>
      <c r="Q185" s="237">
        <v>4</v>
      </c>
      <c r="R185" s="225">
        <v>4</v>
      </c>
      <c r="S185" s="225">
        <v>3</v>
      </c>
      <c r="T185" s="237">
        <v>5</v>
      </c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59</v>
      </c>
      <c r="AH185" s="186">
        <v>112</v>
      </c>
      <c r="AI185" s="186">
        <v>34</v>
      </c>
    </row>
    <row r="186" spans="1:35" ht="15" hidden="1" customHeight="1" x14ac:dyDescent="0.25">
      <c r="A186" s="469"/>
      <c r="B186" s="495"/>
      <c r="C186" s="498"/>
      <c r="D186" s="45" t="s">
        <v>472</v>
      </c>
      <c r="E186" s="46" t="s">
        <v>34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0</v>
      </c>
      <c r="AH186" s="186">
        <v>112</v>
      </c>
      <c r="AI186" s="186">
        <v>34</v>
      </c>
    </row>
    <row r="187" spans="1:35" ht="15.75" hidden="1" customHeight="1" x14ac:dyDescent="0.25">
      <c r="A187" s="469"/>
      <c r="B187" s="495"/>
      <c r="C187" s="498"/>
      <c r="D187" s="45" t="s">
        <v>472</v>
      </c>
      <c r="E187" s="4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112</v>
      </c>
      <c r="AI187" s="186">
        <v>34</v>
      </c>
    </row>
    <row r="188" spans="1:35" ht="15.75" hidden="1" customHeight="1" thickBot="1" x14ac:dyDescent="0.3">
      <c r="A188" s="470"/>
      <c r="B188" s="496"/>
      <c r="C188" s="499"/>
      <c r="D188" s="47" t="s">
        <v>472</v>
      </c>
      <c r="E188" s="4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112</v>
      </c>
      <c r="AI188" s="187">
        <v>34</v>
      </c>
    </row>
    <row r="189" spans="1:35" ht="15" customHeight="1" x14ac:dyDescent="0.25">
      <c r="A189" s="468">
        <v>37</v>
      </c>
      <c r="B189" s="494">
        <v>37</v>
      </c>
      <c r="C189" s="497" t="s">
        <v>683</v>
      </c>
      <c r="D189" s="43" t="s">
        <v>683</v>
      </c>
      <c r="E189" s="44" t="s">
        <v>32</v>
      </c>
      <c r="F189" s="359">
        <v>4</v>
      </c>
      <c r="G189" s="241">
        <v>2</v>
      </c>
      <c r="H189" s="222">
        <v>4</v>
      </c>
      <c r="I189" s="222">
        <v>3</v>
      </c>
      <c r="J189" s="222">
        <v>3</v>
      </c>
      <c r="K189" s="236">
        <v>5</v>
      </c>
      <c r="L189" s="241">
        <v>2</v>
      </c>
      <c r="M189" s="222">
        <v>3</v>
      </c>
      <c r="N189" s="222">
        <v>3</v>
      </c>
      <c r="O189" s="236">
        <v>4</v>
      </c>
      <c r="P189" s="238">
        <v>7</v>
      </c>
      <c r="Q189" s="222">
        <v>3</v>
      </c>
      <c r="R189" s="236">
        <v>5</v>
      </c>
      <c r="S189" s="222">
        <v>3</v>
      </c>
      <c r="T189" s="222">
        <v>4</v>
      </c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55</v>
      </c>
      <c r="AH189" s="185">
        <v>55</v>
      </c>
      <c r="AI189" s="185">
        <v>30</v>
      </c>
    </row>
    <row r="190" spans="1:35" ht="15" customHeight="1" thickBot="1" x14ac:dyDescent="0.3">
      <c r="A190" s="469"/>
      <c r="B190" s="495"/>
      <c r="C190" s="498"/>
      <c r="D190" s="45" t="s">
        <v>683</v>
      </c>
      <c r="E190" s="46" t="s">
        <v>33</v>
      </c>
      <c r="F190" s="224">
        <v>3</v>
      </c>
      <c r="G190" s="225">
        <v>3</v>
      </c>
      <c r="H190" s="237">
        <v>5</v>
      </c>
      <c r="I190" s="239">
        <v>5</v>
      </c>
      <c r="J190" s="225">
        <v>3</v>
      </c>
      <c r="K190" s="237">
        <v>5</v>
      </c>
      <c r="L190" s="237">
        <v>4</v>
      </c>
      <c r="M190" s="225">
        <v>3</v>
      </c>
      <c r="N190" s="237">
        <v>4</v>
      </c>
      <c r="O190" s="237">
        <v>4</v>
      </c>
      <c r="P190" s="225">
        <v>4</v>
      </c>
      <c r="Q190" s="237">
        <v>4</v>
      </c>
      <c r="R190" s="225">
        <v>4</v>
      </c>
      <c r="S190" s="225">
        <v>3</v>
      </c>
      <c r="T190" s="225">
        <v>4</v>
      </c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58</v>
      </c>
      <c r="AH190" s="186">
        <v>113</v>
      </c>
      <c r="AI190" s="186">
        <v>37</v>
      </c>
    </row>
    <row r="191" spans="1:35" ht="15" hidden="1" customHeight="1" x14ac:dyDescent="0.25">
      <c r="A191" s="469"/>
      <c r="B191" s="495"/>
      <c r="C191" s="498"/>
      <c r="D191" s="45" t="s">
        <v>683</v>
      </c>
      <c r="E191" s="46" t="s">
        <v>34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0</v>
      </c>
      <c r="AH191" s="186">
        <v>113</v>
      </c>
      <c r="AI191" s="186">
        <v>37</v>
      </c>
    </row>
    <row r="192" spans="1:35" ht="15.75" hidden="1" customHeight="1" x14ac:dyDescent="0.25">
      <c r="A192" s="469"/>
      <c r="B192" s="495"/>
      <c r="C192" s="498"/>
      <c r="D192" s="45" t="s">
        <v>683</v>
      </c>
      <c r="E192" s="4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113</v>
      </c>
      <c r="AI192" s="186">
        <v>37</v>
      </c>
    </row>
    <row r="193" spans="1:35" ht="15.75" hidden="1" customHeight="1" thickBot="1" x14ac:dyDescent="0.3">
      <c r="A193" s="470"/>
      <c r="B193" s="496"/>
      <c r="C193" s="499"/>
      <c r="D193" s="47" t="s">
        <v>683</v>
      </c>
      <c r="E193" s="4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113</v>
      </c>
      <c r="AI193" s="187">
        <v>37</v>
      </c>
    </row>
    <row r="194" spans="1:35" ht="15" customHeight="1" x14ac:dyDescent="0.25">
      <c r="A194" s="468">
        <v>38</v>
      </c>
      <c r="B194" s="494">
        <v>38</v>
      </c>
      <c r="C194" s="497" t="s">
        <v>687</v>
      </c>
      <c r="D194" s="43" t="s">
        <v>687</v>
      </c>
      <c r="E194" s="44" t="s">
        <v>32</v>
      </c>
      <c r="F194" s="359">
        <v>4</v>
      </c>
      <c r="G194" s="222">
        <v>3</v>
      </c>
      <c r="H194" s="241">
        <v>3</v>
      </c>
      <c r="I194" s="236">
        <v>4</v>
      </c>
      <c r="J194" s="222">
        <v>3</v>
      </c>
      <c r="K194" s="222">
        <v>4</v>
      </c>
      <c r="L194" s="236">
        <v>4</v>
      </c>
      <c r="M194" s="222">
        <v>3</v>
      </c>
      <c r="N194" s="222">
        <v>3</v>
      </c>
      <c r="O194" s="222">
        <v>3</v>
      </c>
      <c r="P194" s="236">
        <v>5</v>
      </c>
      <c r="Q194" s="236">
        <v>4</v>
      </c>
      <c r="R194" s="222">
        <v>4</v>
      </c>
      <c r="S194" s="222">
        <v>3</v>
      </c>
      <c r="T194" s="238">
        <v>6</v>
      </c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56</v>
      </c>
      <c r="AH194" s="185">
        <v>56</v>
      </c>
      <c r="AI194" s="185">
        <v>36</v>
      </c>
    </row>
    <row r="195" spans="1:35" ht="15" customHeight="1" thickBot="1" x14ac:dyDescent="0.3">
      <c r="A195" s="469"/>
      <c r="B195" s="495"/>
      <c r="C195" s="498"/>
      <c r="D195" s="45" t="s">
        <v>687</v>
      </c>
      <c r="E195" s="46" t="s">
        <v>33</v>
      </c>
      <c r="F195" s="224">
        <v>3</v>
      </c>
      <c r="G195" s="225">
        <v>3</v>
      </c>
      <c r="H195" s="237">
        <v>5</v>
      </c>
      <c r="I195" s="225">
        <v>3</v>
      </c>
      <c r="J195" s="225">
        <v>3</v>
      </c>
      <c r="K195" s="225">
        <v>4</v>
      </c>
      <c r="L195" s="237">
        <v>4</v>
      </c>
      <c r="M195" s="225">
        <v>3</v>
      </c>
      <c r="N195" s="225">
        <v>3</v>
      </c>
      <c r="O195" s="237">
        <v>4</v>
      </c>
      <c r="P195" s="237">
        <v>5</v>
      </c>
      <c r="Q195" s="237">
        <v>4</v>
      </c>
      <c r="R195" s="225">
        <v>4</v>
      </c>
      <c r="S195" s="237">
        <v>4</v>
      </c>
      <c r="T195" s="239">
        <v>6</v>
      </c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58</v>
      </c>
      <c r="AH195" s="186">
        <v>114</v>
      </c>
      <c r="AI195" s="186">
        <v>38</v>
      </c>
    </row>
    <row r="196" spans="1:35" ht="15" hidden="1" customHeight="1" x14ac:dyDescent="0.25">
      <c r="A196" s="469"/>
      <c r="B196" s="495"/>
      <c r="C196" s="498"/>
      <c r="D196" s="45" t="s">
        <v>687</v>
      </c>
      <c r="E196" s="46" t="s">
        <v>34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114</v>
      </c>
      <c r="AI196" s="186">
        <v>38</v>
      </c>
    </row>
    <row r="197" spans="1:35" ht="15.75" hidden="1" customHeight="1" x14ac:dyDescent="0.25">
      <c r="A197" s="469"/>
      <c r="B197" s="495"/>
      <c r="C197" s="498"/>
      <c r="D197" s="45" t="s">
        <v>687</v>
      </c>
      <c r="E197" s="4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114</v>
      </c>
      <c r="AI197" s="186">
        <v>38</v>
      </c>
    </row>
    <row r="198" spans="1:35" ht="15.75" hidden="1" customHeight="1" thickBot="1" x14ac:dyDescent="0.3">
      <c r="A198" s="470"/>
      <c r="B198" s="496"/>
      <c r="C198" s="499"/>
      <c r="D198" s="47" t="s">
        <v>687</v>
      </c>
      <c r="E198" s="4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114</v>
      </c>
      <c r="AI198" s="187">
        <v>38</v>
      </c>
    </row>
    <row r="199" spans="1:35" ht="15" customHeight="1" x14ac:dyDescent="0.25">
      <c r="A199" s="468">
        <v>39</v>
      </c>
      <c r="B199" s="494">
        <v>39</v>
      </c>
      <c r="C199" s="497" t="s">
        <v>482</v>
      </c>
      <c r="D199" s="43" t="s">
        <v>482</v>
      </c>
      <c r="E199" s="44" t="s">
        <v>32</v>
      </c>
      <c r="F199" s="223">
        <v>3</v>
      </c>
      <c r="G199" s="241">
        <v>2</v>
      </c>
      <c r="H199" s="238">
        <v>6</v>
      </c>
      <c r="I199" s="222">
        <v>3</v>
      </c>
      <c r="J199" s="222">
        <v>3</v>
      </c>
      <c r="K199" s="238">
        <v>6</v>
      </c>
      <c r="L199" s="222">
        <v>3</v>
      </c>
      <c r="M199" s="236">
        <v>4</v>
      </c>
      <c r="N199" s="238">
        <v>5</v>
      </c>
      <c r="O199" s="236">
        <v>4</v>
      </c>
      <c r="P199" s="236">
        <v>5</v>
      </c>
      <c r="Q199" s="222">
        <v>3</v>
      </c>
      <c r="R199" s="236">
        <v>5</v>
      </c>
      <c r="S199" s="222">
        <v>3</v>
      </c>
      <c r="T199" s="236">
        <v>5</v>
      </c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60</v>
      </c>
      <c r="AH199" s="185">
        <v>60</v>
      </c>
      <c r="AI199" s="185">
        <v>43</v>
      </c>
    </row>
    <row r="200" spans="1:35" ht="15" customHeight="1" thickBot="1" x14ac:dyDescent="0.3">
      <c r="A200" s="469"/>
      <c r="B200" s="495"/>
      <c r="C200" s="498"/>
      <c r="D200" s="45" t="s">
        <v>482</v>
      </c>
      <c r="E200" s="46" t="s">
        <v>33</v>
      </c>
      <c r="F200" s="240">
        <v>2</v>
      </c>
      <c r="G200" s="225">
        <v>3</v>
      </c>
      <c r="H200" s="237">
        <v>5</v>
      </c>
      <c r="I200" s="237">
        <v>4</v>
      </c>
      <c r="J200" s="225">
        <v>3</v>
      </c>
      <c r="K200" s="239">
        <v>6</v>
      </c>
      <c r="L200" s="225">
        <v>3</v>
      </c>
      <c r="M200" s="235">
        <v>2</v>
      </c>
      <c r="N200" s="225">
        <v>3</v>
      </c>
      <c r="O200" s="239">
        <v>5</v>
      </c>
      <c r="P200" s="225">
        <v>4</v>
      </c>
      <c r="Q200" s="225">
        <v>3</v>
      </c>
      <c r="R200" s="225">
        <v>4</v>
      </c>
      <c r="S200" s="225">
        <v>3</v>
      </c>
      <c r="T200" s="237">
        <v>5</v>
      </c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55</v>
      </c>
      <c r="AH200" s="186">
        <v>115</v>
      </c>
      <c r="AI200" s="186">
        <v>39</v>
      </c>
    </row>
    <row r="201" spans="1:35" ht="15" hidden="1" customHeight="1" x14ac:dyDescent="0.25">
      <c r="A201" s="469"/>
      <c r="B201" s="495"/>
      <c r="C201" s="498"/>
      <c r="D201" s="45" t="s">
        <v>482</v>
      </c>
      <c r="E201" s="46" t="s">
        <v>34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115</v>
      </c>
      <c r="AI201" s="186">
        <v>39</v>
      </c>
    </row>
    <row r="202" spans="1:35" ht="15.75" hidden="1" customHeight="1" x14ac:dyDescent="0.25">
      <c r="A202" s="469"/>
      <c r="B202" s="495"/>
      <c r="C202" s="498"/>
      <c r="D202" s="45" t="s">
        <v>482</v>
      </c>
      <c r="E202" s="4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115</v>
      </c>
      <c r="AI202" s="186">
        <v>39</v>
      </c>
    </row>
    <row r="203" spans="1:35" ht="15.75" hidden="1" customHeight="1" thickBot="1" x14ac:dyDescent="0.3">
      <c r="A203" s="470"/>
      <c r="B203" s="496"/>
      <c r="C203" s="499"/>
      <c r="D203" s="47" t="s">
        <v>482</v>
      </c>
      <c r="E203" s="4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115</v>
      </c>
      <c r="AI203" s="187">
        <v>39</v>
      </c>
    </row>
    <row r="204" spans="1:35" ht="15" customHeight="1" x14ac:dyDescent="0.25">
      <c r="A204" s="468">
        <v>40</v>
      </c>
      <c r="B204" s="494">
        <v>40</v>
      </c>
      <c r="C204" s="497" t="s">
        <v>428</v>
      </c>
      <c r="D204" s="43" t="s">
        <v>428</v>
      </c>
      <c r="E204" s="44" t="s">
        <v>32</v>
      </c>
      <c r="F204" s="223">
        <v>3</v>
      </c>
      <c r="G204" s="241">
        <v>2</v>
      </c>
      <c r="H204" s="222">
        <v>4</v>
      </c>
      <c r="I204" s="222">
        <v>3</v>
      </c>
      <c r="J204" s="238">
        <v>5</v>
      </c>
      <c r="K204" s="238">
        <v>7</v>
      </c>
      <c r="L204" s="222">
        <v>3</v>
      </c>
      <c r="M204" s="236">
        <v>4</v>
      </c>
      <c r="N204" s="222">
        <v>3</v>
      </c>
      <c r="O204" s="236">
        <v>4</v>
      </c>
      <c r="P204" s="236">
        <v>5</v>
      </c>
      <c r="Q204" s="222">
        <v>3</v>
      </c>
      <c r="R204" s="236">
        <v>5</v>
      </c>
      <c r="S204" s="222">
        <v>3</v>
      </c>
      <c r="T204" s="236">
        <v>5</v>
      </c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59</v>
      </c>
      <c r="AH204" s="185">
        <v>59</v>
      </c>
      <c r="AI204" s="185">
        <v>40</v>
      </c>
    </row>
    <row r="205" spans="1:35" ht="15" customHeight="1" thickBot="1" x14ac:dyDescent="0.3">
      <c r="A205" s="469"/>
      <c r="B205" s="495"/>
      <c r="C205" s="498"/>
      <c r="D205" s="45" t="s">
        <v>428</v>
      </c>
      <c r="E205" s="46" t="s">
        <v>33</v>
      </c>
      <c r="F205" s="224">
        <v>3</v>
      </c>
      <c r="G205" s="225">
        <v>3</v>
      </c>
      <c r="H205" s="225">
        <v>4</v>
      </c>
      <c r="I205" s="225">
        <v>3</v>
      </c>
      <c r="J205" s="225">
        <v>3</v>
      </c>
      <c r="K205" s="225">
        <v>4</v>
      </c>
      <c r="L205" s="237">
        <v>4</v>
      </c>
      <c r="M205" s="225">
        <v>3</v>
      </c>
      <c r="N205" s="237">
        <v>4</v>
      </c>
      <c r="O205" s="239">
        <v>5</v>
      </c>
      <c r="P205" s="235">
        <v>3</v>
      </c>
      <c r="Q205" s="239">
        <v>5</v>
      </c>
      <c r="R205" s="225">
        <v>4</v>
      </c>
      <c r="S205" s="225">
        <v>3</v>
      </c>
      <c r="T205" s="239">
        <v>6</v>
      </c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57</v>
      </c>
      <c r="AH205" s="186">
        <v>116</v>
      </c>
      <c r="AI205" s="186">
        <v>40</v>
      </c>
    </row>
    <row r="206" spans="1:35" ht="15" hidden="1" customHeight="1" x14ac:dyDescent="0.25">
      <c r="A206" s="469"/>
      <c r="B206" s="495"/>
      <c r="C206" s="498"/>
      <c r="D206" s="45" t="s">
        <v>428</v>
      </c>
      <c r="E206" s="46" t="s">
        <v>34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116</v>
      </c>
      <c r="AI206" s="186">
        <v>40</v>
      </c>
    </row>
    <row r="207" spans="1:35" ht="15.75" hidden="1" customHeight="1" x14ac:dyDescent="0.25">
      <c r="A207" s="469"/>
      <c r="B207" s="495"/>
      <c r="C207" s="498"/>
      <c r="D207" s="45" t="s">
        <v>428</v>
      </c>
      <c r="E207" s="4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116</v>
      </c>
      <c r="AI207" s="186">
        <v>40</v>
      </c>
    </row>
    <row r="208" spans="1:35" ht="15.75" hidden="1" customHeight="1" thickBot="1" x14ac:dyDescent="0.3">
      <c r="A208" s="470"/>
      <c r="B208" s="496"/>
      <c r="C208" s="499"/>
      <c r="D208" s="47" t="s">
        <v>428</v>
      </c>
      <c r="E208" s="4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116</v>
      </c>
      <c r="AI208" s="187">
        <v>40</v>
      </c>
    </row>
    <row r="209" spans="1:35" ht="15" customHeight="1" x14ac:dyDescent="0.25">
      <c r="A209" s="468">
        <v>41</v>
      </c>
      <c r="B209" s="494">
        <v>40</v>
      </c>
      <c r="C209" s="497" t="s">
        <v>685</v>
      </c>
      <c r="D209" s="43" t="s">
        <v>685</v>
      </c>
      <c r="E209" s="44" t="s">
        <v>32</v>
      </c>
      <c r="F209" s="223">
        <v>3</v>
      </c>
      <c r="G209" s="222">
        <v>3</v>
      </c>
      <c r="H209" s="236">
        <v>5</v>
      </c>
      <c r="I209" s="236">
        <v>4</v>
      </c>
      <c r="J209" s="222">
        <v>3</v>
      </c>
      <c r="K209" s="238">
        <v>6</v>
      </c>
      <c r="L209" s="222">
        <v>3</v>
      </c>
      <c r="M209" s="236">
        <v>4</v>
      </c>
      <c r="N209" s="222">
        <v>3</v>
      </c>
      <c r="O209" s="236">
        <v>4</v>
      </c>
      <c r="P209" s="222">
        <v>4</v>
      </c>
      <c r="Q209" s="222">
        <v>3</v>
      </c>
      <c r="R209" s="236">
        <v>5</v>
      </c>
      <c r="S209" s="236">
        <v>4</v>
      </c>
      <c r="T209" s="236">
        <v>5</v>
      </c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59</v>
      </c>
      <c r="AH209" s="185">
        <v>59</v>
      </c>
      <c r="AI209" s="185">
        <v>40</v>
      </c>
    </row>
    <row r="210" spans="1:35" ht="15" customHeight="1" thickBot="1" x14ac:dyDescent="0.3">
      <c r="A210" s="469"/>
      <c r="B210" s="495"/>
      <c r="C210" s="498"/>
      <c r="D210" s="45" t="s">
        <v>685</v>
      </c>
      <c r="E210" s="46" t="s">
        <v>33</v>
      </c>
      <c r="F210" s="224">
        <v>3</v>
      </c>
      <c r="G210" s="237">
        <v>4</v>
      </c>
      <c r="H210" s="239">
        <v>6</v>
      </c>
      <c r="I210" s="225">
        <v>3</v>
      </c>
      <c r="J210" s="225">
        <v>3</v>
      </c>
      <c r="K210" s="237">
        <v>5</v>
      </c>
      <c r="L210" s="225">
        <v>3</v>
      </c>
      <c r="M210" s="237">
        <v>4</v>
      </c>
      <c r="N210" s="237">
        <v>4</v>
      </c>
      <c r="O210" s="237">
        <v>4</v>
      </c>
      <c r="P210" s="225">
        <v>4</v>
      </c>
      <c r="Q210" s="225">
        <v>3</v>
      </c>
      <c r="R210" s="225">
        <v>4</v>
      </c>
      <c r="S210" s="235">
        <v>2</v>
      </c>
      <c r="T210" s="237">
        <v>5</v>
      </c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57</v>
      </c>
      <c r="AH210" s="186">
        <v>116</v>
      </c>
      <c r="AI210" s="186">
        <v>40</v>
      </c>
    </row>
    <row r="211" spans="1:35" ht="15" hidden="1" customHeight="1" x14ac:dyDescent="0.25">
      <c r="A211" s="469"/>
      <c r="B211" s="495"/>
      <c r="C211" s="498"/>
      <c r="D211" s="45" t="s">
        <v>685</v>
      </c>
      <c r="E211" s="46" t="s">
        <v>34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116</v>
      </c>
      <c r="AI211" s="186">
        <v>40</v>
      </c>
    </row>
    <row r="212" spans="1:35" ht="15.75" hidden="1" customHeight="1" x14ac:dyDescent="0.25">
      <c r="A212" s="469"/>
      <c r="B212" s="495"/>
      <c r="C212" s="498"/>
      <c r="D212" s="45" t="s">
        <v>685</v>
      </c>
      <c r="E212" s="4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116</v>
      </c>
      <c r="AI212" s="186">
        <v>40</v>
      </c>
    </row>
    <row r="213" spans="1:35" ht="15.75" hidden="1" customHeight="1" thickBot="1" x14ac:dyDescent="0.3">
      <c r="A213" s="470"/>
      <c r="B213" s="496"/>
      <c r="C213" s="499"/>
      <c r="D213" s="47" t="s">
        <v>685</v>
      </c>
      <c r="E213" s="4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116</v>
      </c>
      <c r="AI213" s="187">
        <v>40</v>
      </c>
    </row>
    <row r="214" spans="1:35" ht="15" customHeight="1" x14ac:dyDescent="0.25">
      <c r="A214" s="468">
        <v>42</v>
      </c>
      <c r="B214" s="494">
        <v>42</v>
      </c>
      <c r="C214" s="497" t="s">
        <v>212</v>
      </c>
      <c r="D214" s="43" t="s">
        <v>212</v>
      </c>
      <c r="E214" s="44" t="s">
        <v>32</v>
      </c>
      <c r="F214" s="245">
        <v>2</v>
      </c>
      <c r="G214" s="222">
        <v>3</v>
      </c>
      <c r="H214" s="241">
        <v>3</v>
      </c>
      <c r="I214" s="236">
        <v>4</v>
      </c>
      <c r="J214" s="236">
        <v>4</v>
      </c>
      <c r="K214" s="236">
        <v>5</v>
      </c>
      <c r="L214" s="238">
        <v>5</v>
      </c>
      <c r="M214" s="222">
        <v>3</v>
      </c>
      <c r="N214" s="222">
        <v>3</v>
      </c>
      <c r="O214" s="236">
        <v>4</v>
      </c>
      <c r="P214" s="236">
        <v>5</v>
      </c>
      <c r="Q214" s="236">
        <v>4</v>
      </c>
      <c r="R214" s="236">
        <v>5</v>
      </c>
      <c r="S214" s="222">
        <v>3</v>
      </c>
      <c r="T214" s="238">
        <v>7</v>
      </c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60</v>
      </c>
      <c r="AH214" s="185">
        <v>60</v>
      </c>
      <c r="AI214" s="185">
        <v>43</v>
      </c>
    </row>
    <row r="215" spans="1:35" ht="15" customHeight="1" thickBot="1" x14ac:dyDescent="0.3">
      <c r="A215" s="469"/>
      <c r="B215" s="495"/>
      <c r="C215" s="498"/>
      <c r="D215" s="45" t="s">
        <v>212</v>
      </c>
      <c r="E215" s="46" t="s">
        <v>33</v>
      </c>
      <c r="F215" s="224">
        <v>3</v>
      </c>
      <c r="G215" s="237">
        <v>4</v>
      </c>
      <c r="H215" s="237">
        <v>5</v>
      </c>
      <c r="I215" s="225">
        <v>3</v>
      </c>
      <c r="J215" s="235">
        <v>2</v>
      </c>
      <c r="K215" s="237">
        <v>5</v>
      </c>
      <c r="L215" s="225">
        <v>3</v>
      </c>
      <c r="M215" s="225">
        <v>3</v>
      </c>
      <c r="N215" s="225">
        <v>3</v>
      </c>
      <c r="O215" s="237">
        <v>4</v>
      </c>
      <c r="P215" s="239">
        <v>6</v>
      </c>
      <c r="Q215" s="225">
        <v>3</v>
      </c>
      <c r="R215" s="239">
        <v>6</v>
      </c>
      <c r="S215" s="235">
        <v>2</v>
      </c>
      <c r="T215" s="239">
        <v>6</v>
      </c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58</v>
      </c>
      <c r="AH215" s="186">
        <v>118</v>
      </c>
      <c r="AI215" s="186">
        <v>42</v>
      </c>
    </row>
    <row r="216" spans="1:35" ht="15" hidden="1" customHeight="1" x14ac:dyDescent="0.25">
      <c r="A216" s="469"/>
      <c r="B216" s="495"/>
      <c r="C216" s="498"/>
      <c r="D216" s="45" t="s">
        <v>212</v>
      </c>
      <c r="E216" s="46" t="s">
        <v>34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118</v>
      </c>
      <c r="AI216" s="186">
        <v>42</v>
      </c>
    </row>
    <row r="217" spans="1:35" ht="15.75" hidden="1" customHeight="1" x14ac:dyDescent="0.25">
      <c r="A217" s="469"/>
      <c r="B217" s="495"/>
      <c r="C217" s="498"/>
      <c r="D217" s="45" t="s">
        <v>212</v>
      </c>
      <c r="E217" s="4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118</v>
      </c>
      <c r="AI217" s="186">
        <v>42</v>
      </c>
    </row>
    <row r="218" spans="1:35" ht="15.75" hidden="1" customHeight="1" thickBot="1" x14ac:dyDescent="0.3">
      <c r="A218" s="470"/>
      <c r="B218" s="496"/>
      <c r="C218" s="499"/>
      <c r="D218" s="47" t="s">
        <v>212</v>
      </c>
      <c r="E218" s="4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118</v>
      </c>
      <c r="AI218" s="187">
        <v>42</v>
      </c>
    </row>
    <row r="219" spans="1:35" ht="15" customHeight="1" x14ac:dyDescent="0.25">
      <c r="A219" s="468">
        <v>43</v>
      </c>
      <c r="B219" s="494">
        <v>42</v>
      </c>
      <c r="C219" s="497" t="s">
        <v>437</v>
      </c>
      <c r="D219" s="43" t="s">
        <v>437</v>
      </c>
      <c r="E219" s="44" t="s">
        <v>32</v>
      </c>
      <c r="F219" s="223">
        <v>3</v>
      </c>
      <c r="G219" s="222">
        <v>3</v>
      </c>
      <c r="H219" s="236">
        <v>5</v>
      </c>
      <c r="I219" s="222">
        <v>3</v>
      </c>
      <c r="J219" s="236">
        <v>4</v>
      </c>
      <c r="K219" s="236">
        <v>5</v>
      </c>
      <c r="L219" s="236">
        <v>4</v>
      </c>
      <c r="M219" s="241">
        <v>2</v>
      </c>
      <c r="N219" s="222">
        <v>3</v>
      </c>
      <c r="O219" s="238">
        <v>5</v>
      </c>
      <c r="P219" s="222">
        <v>4</v>
      </c>
      <c r="Q219" s="236">
        <v>4</v>
      </c>
      <c r="R219" s="222">
        <v>4</v>
      </c>
      <c r="S219" s="238">
        <v>5</v>
      </c>
      <c r="T219" s="222">
        <v>4</v>
      </c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58</v>
      </c>
      <c r="AH219" s="185">
        <v>58</v>
      </c>
      <c r="AI219" s="185">
        <v>39</v>
      </c>
    </row>
    <row r="220" spans="1:35" ht="15" customHeight="1" thickBot="1" x14ac:dyDescent="0.3">
      <c r="A220" s="469"/>
      <c r="B220" s="495"/>
      <c r="C220" s="498"/>
      <c r="D220" s="45" t="s">
        <v>437</v>
      </c>
      <c r="E220" s="46" t="s">
        <v>33</v>
      </c>
      <c r="F220" s="224">
        <v>3</v>
      </c>
      <c r="G220" s="225">
        <v>3</v>
      </c>
      <c r="H220" s="239">
        <v>6</v>
      </c>
      <c r="I220" s="225">
        <v>3</v>
      </c>
      <c r="J220" s="237">
        <v>4</v>
      </c>
      <c r="K220" s="225">
        <v>4</v>
      </c>
      <c r="L220" s="225">
        <v>3</v>
      </c>
      <c r="M220" s="237">
        <v>4</v>
      </c>
      <c r="N220" s="239">
        <v>5</v>
      </c>
      <c r="O220" s="237">
        <v>4</v>
      </c>
      <c r="P220" s="237">
        <v>5</v>
      </c>
      <c r="Q220" s="237">
        <v>4</v>
      </c>
      <c r="R220" s="225">
        <v>4</v>
      </c>
      <c r="S220" s="237">
        <v>4</v>
      </c>
      <c r="T220" s="225">
        <v>4</v>
      </c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60</v>
      </c>
      <c r="AH220" s="186">
        <v>118</v>
      </c>
      <c r="AI220" s="186">
        <v>42</v>
      </c>
    </row>
    <row r="221" spans="1:35" ht="15" hidden="1" customHeight="1" x14ac:dyDescent="0.25">
      <c r="A221" s="469"/>
      <c r="B221" s="495"/>
      <c r="C221" s="498"/>
      <c r="D221" s="45" t="s">
        <v>437</v>
      </c>
      <c r="E221" s="46" t="s">
        <v>34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118</v>
      </c>
      <c r="AI221" s="186">
        <v>42</v>
      </c>
    </row>
    <row r="222" spans="1:35" ht="15.75" hidden="1" customHeight="1" x14ac:dyDescent="0.25">
      <c r="A222" s="469"/>
      <c r="B222" s="495"/>
      <c r="C222" s="498"/>
      <c r="D222" s="45" t="s">
        <v>437</v>
      </c>
      <c r="E222" s="4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118</v>
      </c>
      <c r="AI222" s="186">
        <v>42</v>
      </c>
    </row>
    <row r="223" spans="1:35" ht="15.75" hidden="1" customHeight="1" thickBot="1" x14ac:dyDescent="0.3">
      <c r="A223" s="470"/>
      <c r="B223" s="496"/>
      <c r="C223" s="499"/>
      <c r="D223" s="47" t="s">
        <v>437</v>
      </c>
      <c r="E223" s="4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118</v>
      </c>
      <c r="AI223" s="187">
        <v>42</v>
      </c>
    </row>
    <row r="224" spans="1:35" ht="15" customHeight="1" x14ac:dyDescent="0.25">
      <c r="A224" s="468">
        <v>44</v>
      </c>
      <c r="B224" s="494">
        <v>44</v>
      </c>
      <c r="C224" s="497" t="s">
        <v>442</v>
      </c>
      <c r="D224" s="43" t="s">
        <v>442</v>
      </c>
      <c r="E224" s="44" t="s">
        <v>32</v>
      </c>
      <c r="F224" s="245">
        <v>2</v>
      </c>
      <c r="G224" s="222">
        <v>3</v>
      </c>
      <c r="H224" s="236">
        <v>5</v>
      </c>
      <c r="I224" s="222">
        <v>3</v>
      </c>
      <c r="J224" s="238">
        <v>6</v>
      </c>
      <c r="K224" s="236">
        <v>5</v>
      </c>
      <c r="L224" s="236">
        <v>4</v>
      </c>
      <c r="M224" s="236">
        <v>4</v>
      </c>
      <c r="N224" s="236">
        <v>4</v>
      </c>
      <c r="O224" s="236">
        <v>4</v>
      </c>
      <c r="P224" s="238">
        <v>7</v>
      </c>
      <c r="Q224" s="236">
        <v>4</v>
      </c>
      <c r="R224" s="222">
        <v>4</v>
      </c>
      <c r="S224" s="236">
        <v>4</v>
      </c>
      <c r="T224" s="236">
        <v>5</v>
      </c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64</v>
      </c>
      <c r="AH224" s="185">
        <v>64</v>
      </c>
      <c r="AI224" s="185">
        <v>52</v>
      </c>
    </row>
    <row r="225" spans="1:35" ht="15" customHeight="1" thickBot="1" x14ac:dyDescent="0.3">
      <c r="A225" s="469"/>
      <c r="B225" s="495"/>
      <c r="C225" s="498"/>
      <c r="D225" s="45" t="s">
        <v>442</v>
      </c>
      <c r="E225" s="46" t="s">
        <v>33</v>
      </c>
      <c r="F225" s="224">
        <v>3</v>
      </c>
      <c r="G225" s="225">
        <v>3</v>
      </c>
      <c r="H225" s="237">
        <v>5</v>
      </c>
      <c r="I225" s="225">
        <v>3</v>
      </c>
      <c r="J225" s="237">
        <v>4</v>
      </c>
      <c r="K225" s="237">
        <v>5</v>
      </c>
      <c r="L225" s="225">
        <v>3</v>
      </c>
      <c r="M225" s="235">
        <v>2</v>
      </c>
      <c r="N225" s="225">
        <v>3</v>
      </c>
      <c r="O225" s="237">
        <v>4</v>
      </c>
      <c r="P225" s="225">
        <v>4</v>
      </c>
      <c r="Q225" s="225">
        <v>3</v>
      </c>
      <c r="R225" s="225">
        <v>4</v>
      </c>
      <c r="S225" s="225">
        <v>3</v>
      </c>
      <c r="T225" s="239">
        <v>6</v>
      </c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55</v>
      </c>
      <c r="AH225" s="186">
        <v>119</v>
      </c>
      <c r="AI225" s="186">
        <v>44</v>
      </c>
    </row>
    <row r="226" spans="1:35" ht="15" hidden="1" customHeight="1" x14ac:dyDescent="0.25">
      <c r="A226" s="469"/>
      <c r="B226" s="495"/>
      <c r="C226" s="498"/>
      <c r="D226" s="45" t="s">
        <v>442</v>
      </c>
      <c r="E226" s="46" t="s">
        <v>34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119</v>
      </c>
      <c r="AI226" s="186">
        <v>44</v>
      </c>
    </row>
    <row r="227" spans="1:35" ht="15.75" hidden="1" customHeight="1" x14ac:dyDescent="0.25">
      <c r="A227" s="469"/>
      <c r="B227" s="495"/>
      <c r="C227" s="498"/>
      <c r="D227" s="45" t="s">
        <v>442</v>
      </c>
      <c r="E227" s="4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119</v>
      </c>
      <c r="AI227" s="186">
        <v>44</v>
      </c>
    </row>
    <row r="228" spans="1:35" ht="15.75" hidden="1" customHeight="1" thickBot="1" x14ac:dyDescent="0.3">
      <c r="A228" s="470"/>
      <c r="B228" s="496"/>
      <c r="C228" s="499"/>
      <c r="D228" s="47" t="s">
        <v>442</v>
      </c>
      <c r="E228" s="4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119</v>
      </c>
      <c r="AI228" s="187">
        <v>44</v>
      </c>
    </row>
    <row r="229" spans="1:35" ht="15" customHeight="1" x14ac:dyDescent="0.25">
      <c r="A229" s="468">
        <v>45</v>
      </c>
      <c r="B229" s="494">
        <v>45</v>
      </c>
      <c r="C229" s="497" t="s">
        <v>214</v>
      </c>
      <c r="D229" s="43" t="s">
        <v>214</v>
      </c>
      <c r="E229" s="44" t="s">
        <v>32</v>
      </c>
      <c r="F229" s="223">
        <v>3</v>
      </c>
      <c r="G229" s="241">
        <v>2</v>
      </c>
      <c r="H229" s="238">
        <v>6</v>
      </c>
      <c r="I229" s="236">
        <v>4</v>
      </c>
      <c r="J229" s="222">
        <v>3</v>
      </c>
      <c r="K229" s="238">
        <v>6</v>
      </c>
      <c r="L229" s="236">
        <v>4</v>
      </c>
      <c r="M229" s="222">
        <v>3</v>
      </c>
      <c r="N229" s="241">
        <v>2</v>
      </c>
      <c r="O229" s="236">
        <v>4</v>
      </c>
      <c r="P229" s="222">
        <v>4</v>
      </c>
      <c r="Q229" s="238">
        <v>5</v>
      </c>
      <c r="R229" s="222">
        <v>4</v>
      </c>
      <c r="S229" s="222">
        <v>3</v>
      </c>
      <c r="T229" s="238">
        <v>7</v>
      </c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60</v>
      </c>
      <c r="AH229" s="185">
        <v>60</v>
      </c>
      <c r="AI229" s="185">
        <v>43</v>
      </c>
    </row>
    <row r="230" spans="1:35" ht="15" customHeight="1" thickBot="1" x14ac:dyDescent="0.3">
      <c r="A230" s="469"/>
      <c r="B230" s="495"/>
      <c r="C230" s="498"/>
      <c r="D230" s="45" t="s">
        <v>214</v>
      </c>
      <c r="E230" s="46" t="s">
        <v>33</v>
      </c>
      <c r="F230" s="360">
        <v>4</v>
      </c>
      <c r="G230" s="225">
        <v>3</v>
      </c>
      <c r="H230" s="225">
        <v>4</v>
      </c>
      <c r="I230" s="235">
        <v>2</v>
      </c>
      <c r="J230" s="237">
        <v>4</v>
      </c>
      <c r="K230" s="237">
        <v>5</v>
      </c>
      <c r="L230" s="237">
        <v>4</v>
      </c>
      <c r="M230" s="225">
        <v>3</v>
      </c>
      <c r="N230" s="237">
        <v>4</v>
      </c>
      <c r="O230" s="237">
        <v>4</v>
      </c>
      <c r="P230" s="237">
        <v>5</v>
      </c>
      <c r="Q230" s="225">
        <v>3</v>
      </c>
      <c r="R230" s="237">
        <v>5</v>
      </c>
      <c r="S230" s="225">
        <v>3</v>
      </c>
      <c r="T230" s="239">
        <v>7</v>
      </c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60</v>
      </c>
      <c r="AH230" s="186">
        <v>120</v>
      </c>
      <c r="AI230" s="186">
        <v>45</v>
      </c>
    </row>
    <row r="231" spans="1:35" ht="15" hidden="1" customHeight="1" x14ac:dyDescent="0.25">
      <c r="A231" s="469"/>
      <c r="B231" s="495"/>
      <c r="C231" s="498"/>
      <c r="D231" s="45" t="s">
        <v>214</v>
      </c>
      <c r="E231" s="46" t="s">
        <v>34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120</v>
      </c>
      <c r="AI231" s="186">
        <v>45</v>
      </c>
    </row>
    <row r="232" spans="1:35" ht="15.75" hidden="1" customHeight="1" x14ac:dyDescent="0.25">
      <c r="A232" s="469"/>
      <c r="B232" s="495"/>
      <c r="C232" s="498"/>
      <c r="D232" s="45" t="s">
        <v>214</v>
      </c>
      <c r="E232" s="4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120</v>
      </c>
      <c r="AI232" s="186">
        <v>45</v>
      </c>
    </row>
    <row r="233" spans="1:35" ht="15.75" hidden="1" customHeight="1" thickBot="1" x14ac:dyDescent="0.3">
      <c r="A233" s="470"/>
      <c r="B233" s="496"/>
      <c r="C233" s="499"/>
      <c r="D233" s="47" t="s">
        <v>214</v>
      </c>
      <c r="E233" s="4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120</v>
      </c>
      <c r="AI233" s="187">
        <v>45</v>
      </c>
    </row>
    <row r="234" spans="1:35" ht="15" customHeight="1" x14ac:dyDescent="0.25">
      <c r="A234" s="468">
        <v>46</v>
      </c>
      <c r="B234" s="494">
        <v>45</v>
      </c>
      <c r="C234" s="497" t="s">
        <v>692</v>
      </c>
      <c r="D234" s="43" t="s">
        <v>692</v>
      </c>
      <c r="E234" s="44" t="s">
        <v>32</v>
      </c>
      <c r="F234" s="223">
        <v>3</v>
      </c>
      <c r="G234" s="222">
        <v>3</v>
      </c>
      <c r="H234" s="241">
        <v>3</v>
      </c>
      <c r="I234" s="222">
        <v>3</v>
      </c>
      <c r="J234" s="222">
        <v>3</v>
      </c>
      <c r="K234" s="236">
        <v>5</v>
      </c>
      <c r="L234" s="236">
        <v>4</v>
      </c>
      <c r="M234" s="222">
        <v>3</v>
      </c>
      <c r="N234" s="236">
        <v>4</v>
      </c>
      <c r="O234" s="238">
        <v>6</v>
      </c>
      <c r="P234" s="238">
        <v>6</v>
      </c>
      <c r="Q234" s="222">
        <v>3</v>
      </c>
      <c r="R234" s="222">
        <v>4</v>
      </c>
      <c r="S234" s="222">
        <v>3</v>
      </c>
      <c r="T234" s="238">
        <v>7</v>
      </c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60</v>
      </c>
      <c r="AH234" s="185">
        <v>60</v>
      </c>
      <c r="AI234" s="185">
        <v>43</v>
      </c>
    </row>
    <row r="235" spans="1:35" ht="15" customHeight="1" thickBot="1" x14ac:dyDescent="0.3">
      <c r="A235" s="469"/>
      <c r="B235" s="495"/>
      <c r="C235" s="498"/>
      <c r="D235" s="45" t="s">
        <v>692</v>
      </c>
      <c r="E235" s="46" t="s">
        <v>33</v>
      </c>
      <c r="F235" s="360">
        <v>4</v>
      </c>
      <c r="G235" s="225">
        <v>3</v>
      </c>
      <c r="H235" s="239">
        <v>6</v>
      </c>
      <c r="I235" s="225">
        <v>3</v>
      </c>
      <c r="J235" s="237">
        <v>4</v>
      </c>
      <c r="K235" s="237">
        <v>5</v>
      </c>
      <c r="L235" s="237">
        <v>4</v>
      </c>
      <c r="M235" s="225">
        <v>3</v>
      </c>
      <c r="N235" s="225">
        <v>3</v>
      </c>
      <c r="O235" s="237">
        <v>4</v>
      </c>
      <c r="P235" s="237">
        <v>5</v>
      </c>
      <c r="Q235" s="225">
        <v>3</v>
      </c>
      <c r="R235" s="235">
        <v>3</v>
      </c>
      <c r="S235" s="239">
        <v>5</v>
      </c>
      <c r="T235" s="237">
        <v>5</v>
      </c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60</v>
      </c>
      <c r="AH235" s="186">
        <v>120</v>
      </c>
      <c r="AI235" s="186">
        <v>45</v>
      </c>
    </row>
    <row r="236" spans="1:35" ht="15" hidden="1" customHeight="1" x14ac:dyDescent="0.25">
      <c r="A236" s="469"/>
      <c r="B236" s="495"/>
      <c r="C236" s="498"/>
      <c r="D236" s="45" t="s">
        <v>692</v>
      </c>
      <c r="E236" s="46" t="s">
        <v>34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120</v>
      </c>
      <c r="AI236" s="186">
        <v>45</v>
      </c>
    </row>
    <row r="237" spans="1:35" ht="15.75" hidden="1" customHeight="1" x14ac:dyDescent="0.25">
      <c r="A237" s="469"/>
      <c r="B237" s="495"/>
      <c r="C237" s="498"/>
      <c r="D237" s="45" t="s">
        <v>692</v>
      </c>
      <c r="E237" s="4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120</v>
      </c>
      <c r="AI237" s="186">
        <v>45</v>
      </c>
    </row>
    <row r="238" spans="1:35" ht="15.75" hidden="1" customHeight="1" thickBot="1" x14ac:dyDescent="0.3">
      <c r="A238" s="470"/>
      <c r="B238" s="496"/>
      <c r="C238" s="499"/>
      <c r="D238" s="47" t="s">
        <v>692</v>
      </c>
      <c r="E238" s="4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120</v>
      </c>
      <c r="AI238" s="187">
        <v>45</v>
      </c>
    </row>
    <row r="239" spans="1:35" ht="15" customHeight="1" x14ac:dyDescent="0.25">
      <c r="A239" s="468">
        <v>47</v>
      </c>
      <c r="B239" s="494">
        <v>45</v>
      </c>
      <c r="C239" s="497" t="s">
        <v>690</v>
      </c>
      <c r="D239" s="43" t="s">
        <v>690</v>
      </c>
      <c r="E239" s="44" t="s">
        <v>32</v>
      </c>
      <c r="F239" s="223">
        <v>3</v>
      </c>
      <c r="G239" s="222">
        <v>3</v>
      </c>
      <c r="H239" s="222">
        <v>4</v>
      </c>
      <c r="I239" s="241">
        <v>2</v>
      </c>
      <c r="J239" s="236">
        <v>4</v>
      </c>
      <c r="K239" s="236">
        <v>5</v>
      </c>
      <c r="L239" s="238">
        <v>6</v>
      </c>
      <c r="M239" s="222">
        <v>3</v>
      </c>
      <c r="N239" s="236">
        <v>4</v>
      </c>
      <c r="O239" s="236">
        <v>4</v>
      </c>
      <c r="P239" s="222">
        <v>4</v>
      </c>
      <c r="Q239" s="236">
        <v>4</v>
      </c>
      <c r="R239" s="236">
        <v>5</v>
      </c>
      <c r="S239" s="222">
        <v>3</v>
      </c>
      <c r="T239" s="238">
        <v>7</v>
      </c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61</v>
      </c>
      <c r="AH239" s="185">
        <v>61</v>
      </c>
      <c r="AI239" s="185">
        <v>48</v>
      </c>
    </row>
    <row r="240" spans="1:35" ht="15" customHeight="1" thickBot="1" x14ac:dyDescent="0.3">
      <c r="A240" s="469"/>
      <c r="B240" s="495"/>
      <c r="C240" s="498"/>
      <c r="D240" s="45" t="s">
        <v>690</v>
      </c>
      <c r="E240" s="46" t="s">
        <v>33</v>
      </c>
      <c r="F240" s="360">
        <v>4</v>
      </c>
      <c r="G240" s="235">
        <v>2</v>
      </c>
      <c r="H240" s="225">
        <v>4</v>
      </c>
      <c r="I240" s="239">
        <v>5</v>
      </c>
      <c r="J240" s="225">
        <v>3</v>
      </c>
      <c r="K240" s="237">
        <v>5</v>
      </c>
      <c r="L240" s="237">
        <v>4</v>
      </c>
      <c r="M240" s="225">
        <v>3</v>
      </c>
      <c r="N240" s="237">
        <v>4</v>
      </c>
      <c r="O240" s="237">
        <v>4</v>
      </c>
      <c r="P240" s="225">
        <v>4</v>
      </c>
      <c r="Q240" s="225">
        <v>3</v>
      </c>
      <c r="R240" s="237">
        <v>5</v>
      </c>
      <c r="S240" s="237">
        <v>4</v>
      </c>
      <c r="T240" s="237">
        <v>5</v>
      </c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59</v>
      </c>
      <c r="AH240" s="186">
        <v>120</v>
      </c>
      <c r="AI240" s="186">
        <v>45</v>
      </c>
    </row>
    <row r="241" spans="1:35" ht="15" hidden="1" customHeight="1" x14ac:dyDescent="0.25">
      <c r="A241" s="469"/>
      <c r="B241" s="495"/>
      <c r="C241" s="498"/>
      <c r="D241" s="45" t="s">
        <v>690</v>
      </c>
      <c r="E241" s="46" t="s">
        <v>34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120</v>
      </c>
      <c r="AI241" s="186">
        <v>45</v>
      </c>
    </row>
    <row r="242" spans="1:35" ht="15.75" hidden="1" customHeight="1" x14ac:dyDescent="0.25">
      <c r="A242" s="469"/>
      <c r="B242" s="495"/>
      <c r="C242" s="498"/>
      <c r="D242" s="45" t="s">
        <v>690</v>
      </c>
      <c r="E242" s="4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120</v>
      </c>
      <c r="AI242" s="186">
        <v>45</v>
      </c>
    </row>
    <row r="243" spans="1:35" ht="15.75" hidden="1" customHeight="1" thickBot="1" x14ac:dyDescent="0.3">
      <c r="A243" s="470"/>
      <c r="B243" s="496"/>
      <c r="C243" s="499"/>
      <c r="D243" s="47" t="s">
        <v>690</v>
      </c>
      <c r="E243" s="4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120</v>
      </c>
      <c r="AI243" s="187">
        <v>45</v>
      </c>
    </row>
    <row r="244" spans="1:35" ht="15" customHeight="1" x14ac:dyDescent="0.25">
      <c r="A244" s="468">
        <v>48</v>
      </c>
      <c r="B244" s="494">
        <v>48</v>
      </c>
      <c r="C244" s="497" t="s">
        <v>695</v>
      </c>
      <c r="D244" s="43" t="s">
        <v>695</v>
      </c>
      <c r="E244" s="44" t="s">
        <v>32</v>
      </c>
      <c r="F244" s="223">
        <v>3</v>
      </c>
      <c r="G244" s="241">
        <v>2</v>
      </c>
      <c r="H244" s="236">
        <v>5</v>
      </c>
      <c r="I244" s="222">
        <v>3</v>
      </c>
      <c r="J244" s="222">
        <v>3</v>
      </c>
      <c r="K244" s="222">
        <v>4</v>
      </c>
      <c r="L244" s="222">
        <v>3</v>
      </c>
      <c r="M244" s="222">
        <v>3</v>
      </c>
      <c r="N244" s="222">
        <v>3</v>
      </c>
      <c r="O244" s="236">
        <v>4</v>
      </c>
      <c r="P244" s="238">
        <v>7</v>
      </c>
      <c r="Q244" s="236">
        <v>4</v>
      </c>
      <c r="R244" s="241">
        <v>3</v>
      </c>
      <c r="S244" s="236">
        <v>4</v>
      </c>
      <c r="T244" s="236">
        <v>5</v>
      </c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56</v>
      </c>
      <c r="AH244" s="185">
        <v>56</v>
      </c>
      <c r="AI244" s="185">
        <v>36</v>
      </c>
    </row>
    <row r="245" spans="1:35" ht="15" customHeight="1" thickBot="1" x14ac:dyDescent="0.3">
      <c r="A245" s="469"/>
      <c r="B245" s="495"/>
      <c r="C245" s="498"/>
      <c r="D245" s="45" t="s">
        <v>695</v>
      </c>
      <c r="E245" s="46" t="s">
        <v>33</v>
      </c>
      <c r="F245" s="360">
        <v>4</v>
      </c>
      <c r="G245" s="237">
        <v>4</v>
      </c>
      <c r="H245" s="225">
        <v>4</v>
      </c>
      <c r="I245" s="239">
        <v>5</v>
      </c>
      <c r="J245" s="237">
        <v>4</v>
      </c>
      <c r="K245" s="239">
        <v>7</v>
      </c>
      <c r="L245" s="225">
        <v>3</v>
      </c>
      <c r="M245" s="225">
        <v>3</v>
      </c>
      <c r="N245" s="237">
        <v>4</v>
      </c>
      <c r="O245" s="237">
        <v>4</v>
      </c>
      <c r="P245" s="225">
        <v>4</v>
      </c>
      <c r="Q245" s="239">
        <v>5</v>
      </c>
      <c r="R245" s="237">
        <v>5</v>
      </c>
      <c r="S245" s="225">
        <v>3</v>
      </c>
      <c r="T245" s="239">
        <v>6</v>
      </c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65</v>
      </c>
      <c r="AH245" s="186">
        <v>121</v>
      </c>
      <c r="AI245" s="186">
        <v>48</v>
      </c>
    </row>
    <row r="246" spans="1:35" ht="15" hidden="1" customHeight="1" x14ac:dyDescent="0.25">
      <c r="A246" s="469"/>
      <c r="B246" s="495"/>
      <c r="C246" s="498"/>
      <c r="D246" s="45" t="s">
        <v>695</v>
      </c>
      <c r="E246" s="46" t="s">
        <v>34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121</v>
      </c>
      <c r="AI246" s="186">
        <v>48</v>
      </c>
    </row>
    <row r="247" spans="1:35" ht="15.75" hidden="1" customHeight="1" x14ac:dyDescent="0.25">
      <c r="A247" s="469"/>
      <c r="B247" s="495"/>
      <c r="C247" s="498"/>
      <c r="D247" s="45" t="s">
        <v>695</v>
      </c>
      <c r="E247" s="4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121</v>
      </c>
      <c r="AI247" s="186">
        <v>48</v>
      </c>
    </row>
    <row r="248" spans="1:35" ht="15.75" hidden="1" customHeight="1" thickBot="1" x14ac:dyDescent="0.3">
      <c r="A248" s="470"/>
      <c r="B248" s="496"/>
      <c r="C248" s="499"/>
      <c r="D248" s="47" t="s">
        <v>695</v>
      </c>
      <c r="E248" s="4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121</v>
      </c>
      <c r="AI248" s="187">
        <v>48</v>
      </c>
    </row>
    <row r="249" spans="1:35" ht="15" customHeight="1" x14ac:dyDescent="0.25">
      <c r="A249" s="468">
        <v>49</v>
      </c>
      <c r="B249" s="494">
        <v>48</v>
      </c>
      <c r="C249" s="497" t="s">
        <v>438</v>
      </c>
      <c r="D249" s="43" t="s">
        <v>438</v>
      </c>
      <c r="E249" s="44" t="s">
        <v>32</v>
      </c>
      <c r="F249" s="223">
        <v>3</v>
      </c>
      <c r="G249" s="222">
        <v>3</v>
      </c>
      <c r="H249" s="238">
        <v>6</v>
      </c>
      <c r="I249" s="222">
        <v>3</v>
      </c>
      <c r="J249" s="236">
        <v>4</v>
      </c>
      <c r="K249" s="238">
        <v>6</v>
      </c>
      <c r="L249" s="236">
        <v>4</v>
      </c>
      <c r="M249" s="222">
        <v>3</v>
      </c>
      <c r="N249" s="222">
        <v>3</v>
      </c>
      <c r="O249" s="238">
        <v>6</v>
      </c>
      <c r="P249" s="222">
        <v>4</v>
      </c>
      <c r="Q249" s="222">
        <v>3</v>
      </c>
      <c r="R249" s="236">
        <v>5</v>
      </c>
      <c r="S249" s="241">
        <v>2</v>
      </c>
      <c r="T249" s="236">
        <v>5</v>
      </c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60</v>
      </c>
      <c r="AH249" s="185">
        <v>60</v>
      </c>
      <c r="AI249" s="185">
        <v>43</v>
      </c>
    </row>
    <row r="250" spans="1:35" ht="15" customHeight="1" thickBot="1" x14ac:dyDescent="0.3">
      <c r="A250" s="469"/>
      <c r="B250" s="495"/>
      <c r="C250" s="498"/>
      <c r="D250" s="45" t="s">
        <v>438</v>
      </c>
      <c r="E250" s="46" t="s">
        <v>33</v>
      </c>
      <c r="F250" s="224">
        <v>3</v>
      </c>
      <c r="G250" s="237">
        <v>4</v>
      </c>
      <c r="H250" s="225">
        <v>4</v>
      </c>
      <c r="I250" s="225">
        <v>3</v>
      </c>
      <c r="J250" s="225">
        <v>3</v>
      </c>
      <c r="K250" s="239">
        <v>6</v>
      </c>
      <c r="L250" s="237">
        <v>4</v>
      </c>
      <c r="M250" s="237">
        <v>4</v>
      </c>
      <c r="N250" s="237">
        <v>4</v>
      </c>
      <c r="O250" s="239">
        <v>5</v>
      </c>
      <c r="P250" s="237">
        <v>5</v>
      </c>
      <c r="Q250" s="225">
        <v>3</v>
      </c>
      <c r="R250" s="237">
        <v>5</v>
      </c>
      <c r="S250" s="225">
        <v>3</v>
      </c>
      <c r="T250" s="237">
        <v>5</v>
      </c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61</v>
      </c>
      <c r="AH250" s="186">
        <v>121</v>
      </c>
      <c r="AI250" s="186">
        <v>48</v>
      </c>
    </row>
    <row r="251" spans="1:35" ht="15" hidden="1" customHeight="1" x14ac:dyDescent="0.25">
      <c r="A251" s="469"/>
      <c r="B251" s="495"/>
      <c r="C251" s="498"/>
      <c r="D251" s="45" t="s">
        <v>438</v>
      </c>
      <c r="E251" s="46" t="s">
        <v>34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121</v>
      </c>
      <c r="AI251" s="186">
        <v>48</v>
      </c>
    </row>
    <row r="252" spans="1:35" ht="15.75" hidden="1" customHeight="1" x14ac:dyDescent="0.25">
      <c r="A252" s="469"/>
      <c r="B252" s="495"/>
      <c r="C252" s="498"/>
      <c r="D252" s="45" t="s">
        <v>438</v>
      </c>
      <c r="E252" s="4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121</v>
      </c>
      <c r="AI252" s="186">
        <v>48</v>
      </c>
    </row>
    <row r="253" spans="1:35" ht="15.75" hidden="1" customHeight="1" thickBot="1" x14ac:dyDescent="0.3">
      <c r="A253" s="470"/>
      <c r="B253" s="496"/>
      <c r="C253" s="499"/>
      <c r="D253" s="47" t="s">
        <v>438</v>
      </c>
      <c r="E253" s="4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121</v>
      </c>
      <c r="AI253" s="187">
        <v>48</v>
      </c>
    </row>
    <row r="254" spans="1:35" ht="15" customHeight="1" x14ac:dyDescent="0.25">
      <c r="A254" s="468">
        <v>50</v>
      </c>
      <c r="B254" s="494">
        <v>50</v>
      </c>
      <c r="C254" s="497" t="s">
        <v>696</v>
      </c>
      <c r="D254" s="43" t="s">
        <v>696</v>
      </c>
      <c r="E254" s="44" t="s">
        <v>32</v>
      </c>
      <c r="F254" s="223">
        <v>3</v>
      </c>
      <c r="G254" s="236">
        <v>4</v>
      </c>
      <c r="H254" s="222">
        <v>4</v>
      </c>
      <c r="I254" s="222">
        <v>3</v>
      </c>
      <c r="J254" s="222">
        <v>3</v>
      </c>
      <c r="K254" s="236">
        <v>5</v>
      </c>
      <c r="L254" s="238">
        <v>5</v>
      </c>
      <c r="M254" s="222">
        <v>3</v>
      </c>
      <c r="N254" s="236">
        <v>4</v>
      </c>
      <c r="O254" s="238">
        <v>5</v>
      </c>
      <c r="P254" s="236">
        <v>5</v>
      </c>
      <c r="Q254" s="236">
        <v>4</v>
      </c>
      <c r="R254" s="222">
        <v>4</v>
      </c>
      <c r="S254" s="222">
        <v>3</v>
      </c>
      <c r="T254" s="238">
        <v>6</v>
      </c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61</v>
      </c>
      <c r="AH254" s="185">
        <v>61</v>
      </c>
      <c r="AI254" s="185">
        <v>48</v>
      </c>
    </row>
    <row r="255" spans="1:35" ht="15" customHeight="1" thickBot="1" x14ac:dyDescent="0.3">
      <c r="A255" s="469"/>
      <c r="B255" s="495"/>
      <c r="C255" s="498"/>
      <c r="D255" s="45" t="s">
        <v>696</v>
      </c>
      <c r="E255" s="46" t="s">
        <v>33</v>
      </c>
      <c r="F255" s="360">
        <v>4</v>
      </c>
      <c r="G255" s="225">
        <v>3</v>
      </c>
      <c r="H255" s="225">
        <v>4</v>
      </c>
      <c r="I255" s="225">
        <v>3</v>
      </c>
      <c r="J255" s="225">
        <v>3</v>
      </c>
      <c r="K255" s="225">
        <v>4</v>
      </c>
      <c r="L255" s="237">
        <v>4</v>
      </c>
      <c r="M255" s="239">
        <v>6</v>
      </c>
      <c r="N255" s="239">
        <v>5</v>
      </c>
      <c r="O255" s="239">
        <v>5</v>
      </c>
      <c r="P255" s="237">
        <v>5</v>
      </c>
      <c r="Q255" s="225">
        <v>3</v>
      </c>
      <c r="R255" s="237">
        <v>5</v>
      </c>
      <c r="S255" s="225">
        <v>3</v>
      </c>
      <c r="T255" s="239">
        <v>6</v>
      </c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63</v>
      </c>
      <c r="AH255" s="186">
        <v>124</v>
      </c>
      <c r="AI255" s="186">
        <v>50</v>
      </c>
    </row>
    <row r="256" spans="1:35" ht="15" hidden="1" customHeight="1" x14ac:dyDescent="0.25">
      <c r="A256" s="469"/>
      <c r="B256" s="495"/>
      <c r="C256" s="498"/>
      <c r="D256" s="45" t="s">
        <v>696</v>
      </c>
      <c r="E256" s="46" t="s">
        <v>34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124</v>
      </c>
      <c r="AI256" s="186">
        <v>50</v>
      </c>
    </row>
    <row r="257" spans="1:35" ht="15.75" hidden="1" customHeight="1" x14ac:dyDescent="0.25">
      <c r="A257" s="469"/>
      <c r="B257" s="495"/>
      <c r="C257" s="498"/>
      <c r="D257" s="45" t="s">
        <v>696</v>
      </c>
      <c r="E257" s="4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124</v>
      </c>
      <c r="AI257" s="186">
        <v>50</v>
      </c>
    </row>
    <row r="258" spans="1:35" ht="15.75" hidden="1" customHeight="1" thickBot="1" x14ac:dyDescent="0.3">
      <c r="A258" s="470"/>
      <c r="B258" s="496"/>
      <c r="C258" s="499"/>
      <c r="D258" s="47" t="s">
        <v>696</v>
      </c>
      <c r="E258" s="4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124</v>
      </c>
      <c r="AI258" s="187">
        <v>50</v>
      </c>
    </row>
    <row r="259" spans="1:35" ht="15" customHeight="1" x14ac:dyDescent="0.25">
      <c r="A259" s="468">
        <v>51</v>
      </c>
      <c r="B259" s="494">
        <v>51</v>
      </c>
      <c r="C259" s="497" t="s">
        <v>541</v>
      </c>
      <c r="D259" s="43" t="s">
        <v>541</v>
      </c>
      <c r="E259" s="44" t="s">
        <v>32</v>
      </c>
      <c r="F259" s="245">
        <v>2</v>
      </c>
      <c r="G259" s="222">
        <v>3</v>
      </c>
      <c r="H259" s="222">
        <v>4</v>
      </c>
      <c r="I259" s="222">
        <v>3</v>
      </c>
      <c r="J259" s="236">
        <v>4</v>
      </c>
      <c r="K259" s="236">
        <v>5</v>
      </c>
      <c r="L259" s="238">
        <v>5</v>
      </c>
      <c r="M259" s="236">
        <v>4</v>
      </c>
      <c r="N259" s="236">
        <v>4</v>
      </c>
      <c r="O259" s="238">
        <v>5</v>
      </c>
      <c r="P259" s="238">
        <v>6</v>
      </c>
      <c r="Q259" s="238">
        <v>5</v>
      </c>
      <c r="R259" s="222">
        <v>4</v>
      </c>
      <c r="S259" s="222">
        <v>3</v>
      </c>
      <c r="T259" s="238">
        <v>6</v>
      </c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63</v>
      </c>
      <c r="AH259" s="185">
        <v>63</v>
      </c>
      <c r="AI259" s="185">
        <v>50</v>
      </c>
    </row>
    <row r="260" spans="1:35" ht="15" customHeight="1" thickBot="1" x14ac:dyDescent="0.3">
      <c r="A260" s="469"/>
      <c r="B260" s="495"/>
      <c r="C260" s="498"/>
      <c r="D260" s="45" t="s">
        <v>541</v>
      </c>
      <c r="E260" s="46" t="s">
        <v>33</v>
      </c>
      <c r="F260" s="361">
        <v>5</v>
      </c>
      <c r="G260" s="237">
        <v>4</v>
      </c>
      <c r="H260" s="239">
        <v>6</v>
      </c>
      <c r="I260" s="225">
        <v>3</v>
      </c>
      <c r="J260" s="225">
        <v>3</v>
      </c>
      <c r="K260" s="239">
        <v>6</v>
      </c>
      <c r="L260" s="237">
        <v>4</v>
      </c>
      <c r="M260" s="225">
        <v>3</v>
      </c>
      <c r="N260" s="225">
        <v>3</v>
      </c>
      <c r="O260" s="237">
        <v>4</v>
      </c>
      <c r="P260" s="239">
        <v>6</v>
      </c>
      <c r="Q260" s="237">
        <v>4</v>
      </c>
      <c r="R260" s="225">
        <v>4</v>
      </c>
      <c r="S260" s="225">
        <v>3</v>
      </c>
      <c r="T260" s="239">
        <v>7</v>
      </c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65</v>
      </c>
      <c r="AH260" s="186">
        <v>128</v>
      </c>
      <c r="AI260" s="186">
        <v>51</v>
      </c>
    </row>
    <row r="261" spans="1:35" ht="15" hidden="1" customHeight="1" x14ac:dyDescent="0.25">
      <c r="A261" s="469"/>
      <c r="B261" s="495"/>
      <c r="C261" s="498"/>
      <c r="D261" s="45" t="s">
        <v>541</v>
      </c>
      <c r="E261" s="46" t="s">
        <v>34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128</v>
      </c>
      <c r="AI261" s="186">
        <v>51</v>
      </c>
    </row>
    <row r="262" spans="1:35" ht="15.75" hidden="1" customHeight="1" x14ac:dyDescent="0.25">
      <c r="A262" s="469"/>
      <c r="B262" s="495"/>
      <c r="C262" s="498"/>
      <c r="D262" s="45" t="s">
        <v>541</v>
      </c>
      <c r="E262" s="4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128</v>
      </c>
      <c r="AI262" s="186">
        <v>51</v>
      </c>
    </row>
    <row r="263" spans="1:35" ht="15.75" hidden="1" customHeight="1" thickBot="1" x14ac:dyDescent="0.3">
      <c r="A263" s="470"/>
      <c r="B263" s="496"/>
      <c r="C263" s="499"/>
      <c r="D263" s="47" t="s">
        <v>541</v>
      </c>
      <c r="E263" s="4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128</v>
      </c>
      <c r="AI263" s="187">
        <v>51</v>
      </c>
    </row>
    <row r="264" spans="1:35" ht="15" customHeight="1" x14ac:dyDescent="0.25">
      <c r="A264" s="468">
        <v>52</v>
      </c>
      <c r="B264" s="494">
        <v>52</v>
      </c>
      <c r="C264" s="497" t="s">
        <v>694</v>
      </c>
      <c r="D264" s="43" t="s">
        <v>694</v>
      </c>
      <c r="E264" s="44" t="s">
        <v>32</v>
      </c>
      <c r="F264" s="223">
        <v>3</v>
      </c>
      <c r="G264" s="222">
        <v>3</v>
      </c>
      <c r="H264" s="222">
        <v>4</v>
      </c>
      <c r="I264" s="222">
        <v>3</v>
      </c>
      <c r="J264" s="236">
        <v>4</v>
      </c>
      <c r="K264" s="238">
        <v>6</v>
      </c>
      <c r="L264" s="236">
        <v>4</v>
      </c>
      <c r="M264" s="222">
        <v>3</v>
      </c>
      <c r="N264" s="236">
        <v>4</v>
      </c>
      <c r="O264" s="238">
        <v>5</v>
      </c>
      <c r="P264" s="236">
        <v>5</v>
      </c>
      <c r="Q264" s="238">
        <v>5</v>
      </c>
      <c r="R264" s="236">
        <v>5</v>
      </c>
      <c r="S264" s="222">
        <v>3</v>
      </c>
      <c r="T264" s="238">
        <v>6</v>
      </c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63</v>
      </c>
      <c r="AH264" s="185">
        <v>63</v>
      </c>
      <c r="AI264" s="185">
        <v>50</v>
      </c>
    </row>
    <row r="265" spans="1:35" ht="15" customHeight="1" x14ac:dyDescent="0.25">
      <c r="A265" s="469"/>
      <c r="B265" s="495"/>
      <c r="C265" s="498"/>
      <c r="D265" s="45" t="s">
        <v>694</v>
      </c>
      <c r="E265" s="46" t="s">
        <v>33</v>
      </c>
      <c r="F265" s="224">
        <v>3</v>
      </c>
      <c r="G265" s="225">
        <v>3</v>
      </c>
      <c r="H265" s="239">
        <v>7</v>
      </c>
      <c r="I265" s="237">
        <v>4</v>
      </c>
      <c r="J265" s="237">
        <v>4</v>
      </c>
      <c r="K265" s="239">
        <v>7</v>
      </c>
      <c r="L265" s="237">
        <v>4</v>
      </c>
      <c r="M265" s="237">
        <v>4</v>
      </c>
      <c r="N265" s="237">
        <v>4</v>
      </c>
      <c r="O265" s="237">
        <v>4</v>
      </c>
      <c r="P265" s="237">
        <v>5</v>
      </c>
      <c r="Q265" s="237">
        <v>4</v>
      </c>
      <c r="R265" s="237">
        <v>5</v>
      </c>
      <c r="S265" s="225">
        <v>3</v>
      </c>
      <c r="T265" s="239">
        <v>6</v>
      </c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67</v>
      </c>
      <c r="AH265" s="186">
        <v>130</v>
      </c>
      <c r="AI265" s="186">
        <v>52</v>
      </c>
    </row>
    <row r="266" spans="1:35" ht="15" hidden="1" customHeight="1" x14ac:dyDescent="0.25">
      <c r="A266" s="469"/>
      <c r="B266" s="495"/>
      <c r="C266" s="498"/>
      <c r="D266" s="45" t="s">
        <v>694</v>
      </c>
      <c r="E266" s="46" t="s">
        <v>34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130</v>
      </c>
      <c r="AI266" s="186">
        <v>52</v>
      </c>
    </row>
    <row r="267" spans="1:35" ht="15.75" hidden="1" customHeight="1" x14ac:dyDescent="0.25">
      <c r="A267" s="469"/>
      <c r="B267" s="495"/>
      <c r="C267" s="498"/>
      <c r="D267" s="45" t="s">
        <v>694</v>
      </c>
      <c r="E267" s="4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130</v>
      </c>
      <c r="AI267" s="186">
        <v>52</v>
      </c>
    </row>
    <row r="268" spans="1:35" ht="15.75" hidden="1" customHeight="1" thickBot="1" x14ac:dyDescent="0.3">
      <c r="A268" s="470"/>
      <c r="B268" s="496"/>
      <c r="C268" s="499"/>
      <c r="D268" s="47" t="s">
        <v>694</v>
      </c>
      <c r="E268" s="4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130</v>
      </c>
      <c r="AI268" s="187">
        <v>52</v>
      </c>
    </row>
    <row r="269" spans="1:35" ht="15" hidden="1" customHeight="1" x14ac:dyDescent="0.25">
      <c r="A269" s="468">
        <v>53</v>
      </c>
      <c r="B269" s="494" t="e">
        <v>#N/A</v>
      </c>
      <c r="C269" s="497" t="e">
        <v>#N/A</v>
      </c>
      <c r="D269" s="43" t="e">
        <v>#N/A</v>
      </c>
      <c r="E269" s="44" t="s">
        <v>32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thickBot="1" x14ac:dyDescent="0.3">
      <c r="A270" s="469"/>
      <c r="B270" s="495"/>
      <c r="C270" s="498"/>
      <c r="D270" s="45" t="e">
        <v>#N/A</v>
      </c>
      <c r="E270" s="46" t="s">
        <v>33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69"/>
      <c r="B271" s="495"/>
      <c r="C271" s="498"/>
      <c r="D271" s="45" t="e">
        <v>#N/A</v>
      </c>
      <c r="E271" s="46" t="s">
        <v>34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x14ac:dyDescent="0.25">
      <c r="A272" s="469"/>
      <c r="B272" s="495"/>
      <c r="C272" s="498"/>
      <c r="D272" s="45" t="e">
        <v>#N/A</v>
      </c>
      <c r="E272" s="4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70"/>
      <c r="B273" s="496"/>
      <c r="C273" s="499"/>
      <c r="D273" s="47" t="e">
        <v>#N/A</v>
      </c>
      <c r="E273" s="4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68">
        <v>54</v>
      </c>
      <c r="B274" s="494" t="e">
        <v>#N/A</v>
      </c>
      <c r="C274" s="497" t="e">
        <v>#N/A</v>
      </c>
      <c r="D274" s="43" t="e">
        <v>#N/A</v>
      </c>
      <c r="E274" s="44" t="s">
        <v>32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thickBot="1" x14ac:dyDescent="0.3">
      <c r="A275" s="469"/>
      <c r="B275" s="495"/>
      <c r="C275" s="498"/>
      <c r="D275" s="45" t="e">
        <v>#N/A</v>
      </c>
      <c r="E275" s="46" t="s">
        <v>33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69"/>
      <c r="B276" s="495"/>
      <c r="C276" s="498"/>
      <c r="D276" s="45" t="e">
        <v>#N/A</v>
      </c>
      <c r="E276" s="46" t="s">
        <v>34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x14ac:dyDescent="0.25">
      <c r="A277" s="469"/>
      <c r="B277" s="495"/>
      <c r="C277" s="498"/>
      <c r="D277" s="45" t="e">
        <v>#N/A</v>
      </c>
      <c r="E277" s="4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70"/>
      <c r="B278" s="496"/>
      <c r="C278" s="499"/>
      <c r="D278" s="47" t="e">
        <v>#N/A</v>
      </c>
      <c r="E278" s="4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68">
        <v>55</v>
      </c>
      <c r="B279" s="494" t="e">
        <v>#N/A</v>
      </c>
      <c r="C279" s="497" t="e">
        <v>#N/A</v>
      </c>
      <c r="D279" s="43" t="e">
        <v>#N/A</v>
      </c>
      <c r="E279" s="44" t="s">
        <v>32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thickBot="1" x14ac:dyDescent="0.3">
      <c r="A280" s="469"/>
      <c r="B280" s="495"/>
      <c r="C280" s="498"/>
      <c r="D280" s="45" t="e">
        <v>#N/A</v>
      </c>
      <c r="E280" s="46" t="s">
        <v>33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69"/>
      <c r="B281" s="495"/>
      <c r="C281" s="498"/>
      <c r="D281" s="45" t="e">
        <v>#N/A</v>
      </c>
      <c r="E281" s="46" t="s">
        <v>34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x14ac:dyDescent="0.25">
      <c r="A282" s="469"/>
      <c r="B282" s="495"/>
      <c r="C282" s="498"/>
      <c r="D282" s="45" t="e">
        <v>#N/A</v>
      </c>
      <c r="E282" s="4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70"/>
      <c r="B283" s="496"/>
      <c r="C283" s="499"/>
      <c r="D283" s="47" t="e">
        <v>#N/A</v>
      </c>
      <c r="E283" s="4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68">
        <v>56</v>
      </c>
      <c r="B284" s="494" t="e">
        <v>#N/A</v>
      </c>
      <c r="C284" s="497" t="e">
        <v>#N/A</v>
      </c>
      <c r="D284" s="43" t="e">
        <v>#N/A</v>
      </c>
      <c r="E284" s="44" t="s">
        <v>32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thickBot="1" x14ac:dyDescent="0.3">
      <c r="A285" s="469"/>
      <c r="B285" s="495"/>
      <c r="C285" s="498"/>
      <c r="D285" s="45" t="e">
        <v>#N/A</v>
      </c>
      <c r="E285" s="46" t="s">
        <v>33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69"/>
      <c r="B286" s="495"/>
      <c r="C286" s="498"/>
      <c r="D286" s="45" t="e">
        <v>#N/A</v>
      </c>
      <c r="E286" s="46" t="s">
        <v>34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x14ac:dyDescent="0.25">
      <c r="A287" s="469"/>
      <c r="B287" s="495"/>
      <c r="C287" s="498"/>
      <c r="D287" s="45" t="e">
        <v>#N/A</v>
      </c>
      <c r="E287" s="4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70"/>
      <c r="B288" s="496"/>
      <c r="C288" s="499"/>
      <c r="D288" s="47" t="e">
        <v>#N/A</v>
      </c>
      <c r="E288" s="4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68">
        <v>57</v>
      </c>
      <c r="B289" s="494" t="e">
        <v>#N/A</v>
      </c>
      <c r="C289" s="497" t="e">
        <v>#N/A</v>
      </c>
      <c r="D289" s="43" t="e">
        <v>#N/A</v>
      </c>
      <c r="E289" s="44" t="s">
        <v>32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thickBot="1" x14ac:dyDescent="0.3">
      <c r="A290" s="469"/>
      <c r="B290" s="495"/>
      <c r="C290" s="498"/>
      <c r="D290" s="45" t="e">
        <v>#N/A</v>
      </c>
      <c r="E290" s="46" t="s">
        <v>33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69"/>
      <c r="B291" s="495"/>
      <c r="C291" s="498"/>
      <c r="D291" s="45" t="e">
        <v>#N/A</v>
      </c>
      <c r="E291" s="46" t="s">
        <v>34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x14ac:dyDescent="0.25">
      <c r="A292" s="469"/>
      <c r="B292" s="495"/>
      <c r="C292" s="498"/>
      <c r="D292" s="45" t="e">
        <v>#N/A</v>
      </c>
      <c r="E292" s="4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70"/>
      <c r="B293" s="496"/>
      <c r="C293" s="499"/>
      <c r="D293" s="47" t="e">
        <v>#N/A</v>
      </c>
      <c r="E293" s="4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68">
        <v>58</v>
      </c>
      <c r="B294" s="494" t="e">
        <v>#N/A</v>
      </c>
      <c r="C294" s="497" t="e">
        <v>#N/A</v>
      </c>
      <c r="D294" s="43" t="e">
        <v>#N/A</v>
      </c>
      <c r="E294" s="44" t="s">
        <v>32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thickBot="1" x14ac:dyDescent="0.3">
      <c r="A295" s="469"/>
      <c r="B295" s="495"/>
      <c r="C295" s="498"/>
      <c r="D295" s="45" t="e">
        <v>#N/A</v>
      </c>
      <c r="E295" s="46" t="s">
        <v>33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69"/>
      <c r="B296" s="495"/>
      <c r="C296" s="498"/>
      <c r="D296" s="45" t="e">
        <v>#N/A</v>
      </c>
      <c r="E296" s="46" t="s">
        <v>34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x14ac:dyDescent="0.25">
      <c r="A297" s="469"/>
      <c r="B297" s="495"/>
      <c r="C297" s="498"/>
      <c r="D297" s="45" t="e">
        <v>#N/A</v>
      </c>
      <c r="E297" s="4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70"/>
      <c r="B298" s="496"/>
      <c r="C298" s="499"/>
      <c r="D298" s="47" t="e">
        <v>#N/A</v>
      </c>
      <c r="E298" s="4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68">
        <v>59</v>
      </c>
      <c r="B299" s="494" t="e">
        <v>#N/A</v>
      </c>
      <c r="C299" s="497" t="e">
        <v>#N/A</v>
      </c>
      <c r="D299" s="43" t="e">
        <v>#N/A</v>
      </c>
      <c r="E299" s="4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thickBot="1" x14ac:dyDescent="0.3">
      <c r="A300" s="469"/>
      <c r="B300" s="495"/>
      <c r="C300" s="498"/>
      <c r="D300" s="45" t="e">
        <v>#N/A</v>
      </c>
      <c r="E300" s="4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69"/>
      <c r="B301" s="495"/>
      <c r="C301" s="498"/>
      <c r="D301" s="45" t="e">
        <v>#N/A</v>
      </c>
      <c r="E301" s="4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x14ac:dyDescent="0.25">
      <c r="A302" s="469"/>
      <c r="B302" s="495"/>
      <c r="C302" s="498"/>
      <c r="D302" s="45" t="e">
        <v>#N/A</v>
      </c>
      <c r="E302" s="4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70"/>
      <c r="B303" s="496"/>
      <c r="C303" s="499"/>
      <c r="D303" s="47" t="e">
        <v>#N/A</v>
      </c>
      <c r="E303" s="4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68">
        <v>60</v>
      </c>
      <c r="B304" s="494" t="e">
        <v>#N/A</v>
      </c>
      <c r="C304" s="497" t="e">
        <v>#N/A</v>
      </c>
      <c r="D304" s="43" t="e">
        <v>#N/A</v>
      </c>
      <c r="E304" s="4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thickBot="1" x14ac:dyDescent="0.3">
      <c r="A305" s="469"/>
      <c r="B305" s="495"/>
      <c r="C305" s="498"/>
      <c r="D305" s="45" t="e">
        <v>#N/A</v>
      </c>
      <c r="E305" s="4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69"/>
      <c r="B306" s="495"/>
      <c r="C306" s="498"/>
      <c r="D306" s="45" t="e">
        <v>#N/A</v>
      </c>
      <c r="E306" s="4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x14ac:dyDescent="0.25">
      <c r="A307" s="469"/>
      <c r="B307" s="495"/>
      <c r="C307" s="498"/>
      <c r="D307" s="45" t="e">
        <v>#N/A</v>
      </c>
      <c r="E307" s="4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70"/>
      <c r="B308" s="496"/>
      <c r="C308" s="499"/>
      <c r="D308" s="47" t="e">
        <v>#N/A</v>
      </c>
      <c r="E308" s="4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68">
        <v>61</v>
      </c>
      <c r="B309" s="494" t="e">
        <v>#N/A</v>
      </c>
      <c r="C309" s="497" t="e">
        <v>#N/A</v>
      </c>
      <c r="D309" s="43" t="e">
        <v>#N/A</v>
      </c>
      <c r="E309" s="4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thickBot="1" x14ac:dyDescent="0.3">
      <c r="A310" s="469"/>
      <c r="B310" s="495"/>
      <c r="C310" s="498"/>
      <c r="D310" s="45" t="e">
        <v>#N/A</v>
      </c>
      <c r="E310" s="4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69"/>
      <c r="B311" s="495"/>
      <c r="C311" s="498"/>
      <c r="D311" s="45" t="e">
        <v>#N/A</v>
      </c>
      <c r="E311" s="4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x14ac:dyDescent="0.25">
      <c r="A312" s="469"/>
      <c r="B312" s="495"/>
      <c r="C312" s="498"/>
      <c r="D312" s="45" t="e">
        <v>#N/A</v>
      </c>
      <c r="E312" s="4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70"/>
      <c r="B313" s="496"/>
      <c r="C313" s="499"/>
      <c r="D313" s="47" t="e">
        <v>#N/A</v>
      </c>
      <c r="E313" s="4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68">
        <v>62</v>
      </c>
      <c r="B314" s="494" t="e">
        <v>#N/A</v>
      </c>
      <c r="C314" s="497" t="e">
        <v>#N/A</v>
      </c>
      <c r="D314" s="43" t="e">
        <v>#N/A</v>
      </c>
      <c r="E314" s="4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thickBot="1" x14ac:dyDescent="0.3">
      <c r="A315" s="469"/>
      <c r="B315" s="495"/>
      <c r="C315" s="498"/>
      <c r="D315" s="45" t="e">
        <v>#N/A</v>
      </c>
      <c r="E315" s="4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69"/>
      <c r="B316" s="495"/>
      <c r="C316" s="498"/>
      <c r="D316" s="45" t="e">
        <v>#N/A</v>
      </c>
      <c r="E316" s="4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x14ac:dyDescent="0.25">
      <c r="A317" s="469"/>
      <c r="B317" s="495"/>
      <c r="C317" s="498"/>
      <c r="D317" s="45" t="e">
        <v>#N/A</v>
      </c>
      <c r="E317" s="4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70"/>
      <c r="B318" s="496"/>
      <c r="C318" s="499"/>
      <c r="D318" s="47" t="e">
        <v>#N/A</v>
      </c>
      <c r="E318" s="4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68">
        <v>63</v>
      </c>
      <c r="B319" s="494" t="e">
        <v>#N/A</v>
      </c>
      <c r="C319" s="497" t="e">
        <v>#N/A</v>
      </c>
      <c r="D319" s="43" t="e">
        <v>#N/A</v>
      </c>
      <c r="E319" s="4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thickBot="1" x14ac:dyDescent="0.3">
      <c r="A320" s="469"/>
      <c r="B320" s="495"/>
      <c r="C320" s="498"/>
      <c r="D320" s="45" t="e">
        <v>#N/A</v>
      </c>
      <c r="E320" s="4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69"/>
      <c r="B321" s="495"/>
      <c r="C321" s="498"/>
      <c r="D321" s="45" t="e">
        <v>#N/A</v>
      </c>
      <c r="E321" s="4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x14ac:dyDescent="0.25">
      <c r="A322" s="469"/>
      <c r="B322" s="495"/>
      <c r="C322" s="498"/>
      <c r="D322" s="45" t="e">
        <v>#N/A</v>
      </c>
      <c r="E322" s="4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70"/>
      <c r="B323" s="496"/>
      <c r="C323" s="499"/>
      <c r="D323" s="47" t="e">
        <v>#N/A</v>
      </c>
      <c r="E323" s="4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68">
        <v>64</v>
      </c>
      <c r="B324" s="494" t="e">
        <v>#N/A</v>
      </c>
      <c r="C324" s="497" t="e">
        <v>#N/A</v>
      </c>
      <c r="D324" s="43" t="e">
        <v>#N/A</v>
      </c>
      <c r="E324" s="4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thickBot="1" x14ac:dyDescent="0.3">
      <c r="A325" s="469"/>
      <c r="B325" s="495"/>
      <c r="C325" s="498"/>
      <c r="D325" s="45" t="e">
        <v>#N/A</v>
      </c>
      <c r="E325" s="4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69"/>
      <c r="B326" s="495"/>
      <c r="C326" s="498"/>
      <c r="D326" s="45" t="e">
        <v>#N/A</v>
      </c>
      <c r="E326" s="4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x14ac:dyDescent="0.25">
      <c r="A327" s="469"/>
      <c r="B327" s="495"/>
      <c r="C327" s="498"/>
      <c r="D327" s="45" t="e">
        <v>#N/A</v>
      </c>
      <c r="E327" s="4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70"/>
      <c r="B328" s="496"/>
      <c r="C328" s="499"/>
      <c r="D328" s="47" t="e">
        <v>#N/A</v>
      </c>
      <c r="E328" s="4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68">
        <v>65</v>
      </c>
      <c r="B329" s="494" t="e">
        <v>#N/A</v>
      </c>
      <c r="C329" s="497" t="e">
        <v>#N/A</v>
      </c>
      <c r="D329" s="43" t="e">
        <v>#N/A</v>
      </c>
      <c r="E329" s="4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thickBot="1" x14ac:dyDescent="0.3">
      <c r="A330" s="469"/>
      <c r="B330" s="495"/>
      <c r="C330" s="498"/>
      <c r="D330" s="45" t="e">
        <v>#N/A</v>
      </c>
      <c r="E330" s="4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69"/>
      <c r="B331" s="495"/>
      <c r="C331" s="498"/>
      <c r="D331" s="45" t="e">
        <v>#N/A</v>
      </c>
      <c r="E331" s="4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x14ac:dyDescent="0.25">
      <c r="A332" s="469"/>
      <c r="B332" s="495"/>
      <c r="C332" s="498"/>
      <c r="D332" s="45" t="e">
        <v>#N/A</v>
      </c>
      <c r="E332" s="4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70"/>
      <c r="B333" s="496"/>
      <c r="C333" s="499"/>
      <c r="D333" s="47" t="e">
        <v>#N/A</v>
      </c>
      <c r="E333" s="4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68">
        <v>66</v>
      </c>
      <c r="B334" s="494" t="e">
        <v>#N/A</v>
      </c>
      <c r="C334" s="497" t="e">
        <v>#N/A</v>
      </c>
      <c r="D334" s="43" t="e">
        <v>#N/A</v>
      </c>
      <c r="E334" s="4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thickBot="1" x14ac:dyDescent="0.3">
      <c r="A335" s="469"/>
      <c r="B335" s="495"/>
      <c r="C335" s="498"/>
      <c r="D335" s="45" t="e">
        <v>#N/A</v>
      </c>
      <c r="E335" s="4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69"/>
      <c r="B336" s="495"/>
      <c r="C336" s="498"/>
      <c r="D336" s="45" t="e">
        <v>#N/A</v>
      </c>
      <c r="E336" s="4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69"/>
      <c r="B337" s="495"/>
      <c r="C337" s="498"/>
      <c r="D337" s="45" t="e">
        <v>#N/A</v>
      </c>
      <c r="E337" s="4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70"/>
      <c r="B338" s="496"/>
      <c r="C338" s="499"/>
      <c r="D338" s="47" t="e">
        <v>#N/A</v>
      </c>
      <c r="E338" s="4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68">
        <v>67</v>
      </c>
      <c r="B339" s="494" t="e">
        <v>#N/A</v>
      </c>
      <c r="C339" s="497" t="e">
        <v>#N/A</v>
      </c>
      <c r="D339" s="43" t="e">
        <v>#N/A</v>
      </c>
      <c r="E339" s="4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thickBot="1" x14ac:dyDescent="0.3">
      <c r="A340" s="469"/>
      <c r="B340" s="495"/>
      <c r="C340" s="498"/>
      <c r="D340" s="45" t="e">
        <v>#N/A</v>
      </c>
      <c r="E340" s="4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69"/>
      <c r="B341" s="495"/>
      <c r="C341" s="498"/>
      <c r="D341" s="45" t="e">
        <v>#N/A</v>
      </c>
      <c r="E341" s="4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69"/>
      <c r="B342" s="495"/>
      <c r="C342" s="498"/>
      <c r="D342" s="45" t="e">
        <v>#N/A</v>
      </c>
      <c r="E342" s="4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70"/>
      <c r="B343" s="496"/>
      <c r="C343" s="499"/>
      <c r="D343" s="47" t="e">
        <v>#N/A</v>
      </c>
      <c r="E343" s="4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68">
        <v>68</v>
      </c>
      <c r="B344" s="494" t="e">
        <v>#N/A</v>
      </c>
      <c r="C344" s="497" t="e">
        <v>#N/A</v>
      </c>
      <c r="D344" s="43" t="e">
        <v>#N/A</v>
      </c>
      <c r="E344" s="4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thickBot="1" x14ac:dyDescent="0.3">
      <c r="A345" s="469"/>
      <c r="B345" s="495"/>
      <c r="C345" s="498"/>
      <c r="D345" s="45" t="e">
        <v>#N/A</v>
      </c>
      <c r="E345" s="4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69"/>
      <c r="B346" s="495"/>
      <c r="C346" s="498"/>
      <c r="D346" s="45" t="e">
        <v>#N/A</v>
      </c>
      <c r="E346" s="4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69"/>
      <c r="B347" s="495"/>
      <c r="C347" s="498"/>
      <c r="D347" s="45" t="e">
        <v>#N/A</v>
      </c>
      <c r="E347" s="4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70"/>
      <c r="B348" s="496"/>
      <c r="C348" s="499"/>
      <c r="D348" s="47" t="e">
        <v>#N/A</v>
      </c>
      <c r="E348" s="4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68">
        <v>69</v>
      </c>
      <c r="B349" s="494" t="e">
        <v>#N/A</v>
      </c>
      <c r="C349" s="497" t="e">
        <v>#N/A</v>
      </c>
      <c r="D349" s="43" t="e">
        <v>#N/A</v>
      </c>
      <c r="E349" s="4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thickBot="1" x14ac:dyDescent="0.3">
      <c r="A350" s="469"/>
      <c r="B350" s="495"/>
      <c r="C350" s="498"/>
      <c r="D350" s="45" t="e">
        <v>#N/A</v>
      </c>
      <c r="E350" s="4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69"/>
      <c r="B351" s="495"/>
      <c r="C351" s="498"/>
      <c r="D351" s="45" t="e">
        <v>#N/A</v>
      </c>
      <c r="E351" s="4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69"/>
      <c r="B352" s="495"/>
      <c r="C352" s="498"/>
      <c r="D352" s="45" t="e">
        <v>#N/A</v>
      </c>
      <c r="E352" s="4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70"/>
      <c r="B353" s="496"/>
      <c r="C353" s="499"/>
      <c r="D353" s="47" t="e">
        <v>#N/A</v>
      </c>
      <c r="E353" s="4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68">
        <v>70</v>
      </c>
      <c r="B354" s="494" t="e">
        <v>#N/A</v>
      </c>
      <c r="C354" s="497" t="e">
        <v>#N/A</v>
      </c>
      <c r="D354" s="43" t="e">
        <v>#N/A</v>
      </c>
      <c r="E354" s="4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thickBot="1" x14ac:dyDescent="0.3">
      <c r="A355" s="469"/>
      <c r="B355" s="495"/>
      <c r="C355" s="498"/>
      <c r="D355" s="45" t="e">
        <v>#N/A</v>
      </c>
      <c r="E355" s="4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69"/>
      <c r="B356" s="495"/>
      <c r="C356" s="498"/>
      <c r="D356" s="45" t="e">
        <v>#N/A</v>
      </c>
      <c r="E356" s="4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69"/>
      <c r="B357" s="495"/>
      <c r="C357" s="498"/>
      <c r="D357" s="45" t="e">
        <v>#N/A</v>
      </c>
      <c r="E357" s="4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70"/>
      <c r="B358" s="496"/>
      <c r="C358" s="499"/>
      <c r="D358" s="47" t="e">
        <v>#N/A</v>
      </c>
      <c r="E358" s="4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68">
        <v>71</v>
      </c>
      <c r="B359" s="494" t="e">
        <v>#N/A</v>
      </c>
      <c r="C359" s="497" t="e">
        <v>#N/A</v>
      </c>
      <c r="D359" s="43" t="e">
        <v>#N/A</v>
      </c>
      <c r="E359" s="4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thickBot="1" x14ac:dyDescent="0.3">
      <c r="A360" s="469"/>
      <c r="B360" s="495"/>
      <c r="C360" s="498"/>
      <c r="D360" s="45" t="e">
        <v>#N/A</v>
      </c>
      <c r="E360" s="4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69"/>
      <c r="B361" s="495"/>
      <c r="C361" s="498"/>
      <c r="D361" s="45" t="e">
        <v>#N/A</v>
      </c>
      <c r="E361" s="4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69"/>
      <c r="B362" s="495"/>
      <c r="C362" s="498"/>
      <c r="D362" s="45" t="e">
        <v>#N/A</v>
      </c>
      <c r="E362" s="4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70"/>
      <c r="B363" s="496"/>
      <c r="C363" s="499"/>
      <c r="D363" s="47" t="e">
        <v>#N/A</v>
      </c>
      <c r="E363" s="4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68">
        <v>72</v>
      </c>
      <c r="B364" s="494" t="e">
        <v>#N/A</v>
      </c>
      <c r="C364" s="497" t="e">
        <v>#N/A</v>
      </c>
      <c r="D364" s="43" t="e">
        <v>#N/A</v>
      </c>
      <c r="E364" s="4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thickBot="1" x14ac:dyDescent="0.3">
      <c r="A365" s="469"/>
      <c r="B365" s="495"/>
      <c r="C365" s="498"/>
      <c r="D365" s="45" t="e">
        <v>#N/A</v>
      </c>
      <c r="E365" s="4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69"/>
      <c r="B366" s="495"/>
      <c r="C366" s="498"/>
      <c r="D366" s="45" t="e">
        <v>#N/A</v>
      </c>
      <c r="E366" s="4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69"/>
      <c r="B367" s="495"/>
      <c r="C367" s="498"/>
      <c r="D367" s="45" t="e">
        <v>#N/A</v>
      </c>
      <c r="E367" s="4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70"/>
      <c r="B368" s="496"/>
      <c r="C368" s="499"/>
      <c r="D368" s="47" t="e">
        <v>#N/A</v>
      </c>
      <c r="E368" s="4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68">
        <v>73</v>
      </c>
      <c r="B369" s="494" t="e">
        <v>#N/A</v>
      </c>
      <c r="C369" s="497" t="e">
        <v>#N/A</v>
      </c>
      <c r="D369" s="43" t="e">
        <v>#N/A</v>
      </c>
      <c r="E369" s="4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thickBot="1" x14ac:dyDescent="0.3">
      <c r="A370" s="469"/>
      <c r="B370" s="495"/>
      <c r="C370" s="498"/>
      <c r="D370" s="45" t="e">
        <v>#N/A</v>
      </c>
      <c r="E370" s="4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69"/>
      <c r="B371" s="495"/>
      <c r="C371" s="498"/>
      <c r="D371" s="45" t="e">
        <v>#N/A</v>
      </c>
      <c r="E371" s="4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69"/>
      <c r="B372" s="495"/>
      <c r="C372" s="498"/>
      <c r="D372" s="45" t="e">
        <v>#N/A</v>
      </c>
      <c r="E372" s="4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70"/>
      <c r="B373" s="496"/>
      <c r="C373" s="499"/>
      <c r="D373" s="47" t="e">
        <v>#N/A</v>
      </c>
      <c r="E373" s="4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68">
        <v>74</v>
      </c>
      <c r="B374" s="494" t="e">
        <v>#N/A</v>
      </c>
      <c r="C374" s="497" t="e">
        <v>#N/A</v>
      </c>
      <c r="D374" s="43" t="e">
        <v>#N/A</v>
      </c>
      <c r="E374" s="4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thickBot="1" x14ac:dyDescent="0.3">
      <c r="A375" s="469"/>
      <c r="B375" s="495"/>
      <c r="C375" s="498"/>
      <c r="D375" s="45" t="e">
        <v>#N/A</v>
      </c>
      <c r="E375" s="4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69"/>
      <c r="B376" s="495"/>
      <c r="C376" s="498"/>
      <c r="D376" s="45" t="e">
        <v>#N/A</v>
      </c>
      <c r="E376" s="4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69"/>
      <c r="B377" s="495"/>
      <c r="C377" s="498"/>
      <c r="D377" s="45" t="e">
        <v>#N/A</v>
      </c>
      <c r="E377" s="4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70"/>
      <c r="B378" s="496"/>
      <c r="C378" s="499"/>
      <c r="D378" s="47" t="e">
        <v>#N/A</v>
      </c>
      <c r="E378" s="4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68">
        <v>75</v>
      </c>
      <c r="B379" s="494" t="e">
        <v>#N/A</v>
      </c>
      <c r="C379" s="497" t="e">
        <v>#N/A</v>
      </c>
      <c r="D379" s="43" t="e">
        <v>#N/A</v>
      </c>
      <c r="E379" s="4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thickBot="1" x14ac:dyDescent="0.3">
      <c r="A380" s="469"/>
      <c r="B380" s="495"/>
      <c r="C380" s="498"/>
      <c r="D380" s="45" t="e">
        <v>#N/A</v>
      </c>
      <c r="E380" s="4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69"/>
      <c r="B381" s="495"/>
      <c r="C381" s="498"/>
      <c r="D381" s="45" t="e">
        <v>#N/A</v>
      </c>
      <c r="E381" s="4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69"/>
      <c r="B382" s="495"/>
      <c r="C382" s="498"/>
      <c r="D382" s="45" t="e">
        <v>#N/A</v>
      </c>
      <c r="E382" s="4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70"/>
      <c r="B383" s="496"/>
      <c r="C383" s="499"/>
      <c r="D383" s="47" t="e">
        <v>#N/A</v>
      </c>
      <c r="E383" s="4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68">
        <v>76</v>
      </c>
      <c r="B384" s="494" t="e">
        <v>#N/A</v>
      </c>
      <c r="C384" s="497" t="e">
        <v>#N/A</v>
      </c>
      <c r="D384" s="43" t="e">
        <v>#N/A</v>
      </c>
      <c r="E384" s="4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thickBot="1" x14ac:dyDescent="0.3">
      <c r="A385" s="469"/>
      <c r="B385" s="495"/>
      <c r="C385" s="498"/>
      <c r="D385" s="45" t="e">
        <v>#N/A</v>
      </c>
      <c r="E385" s="4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69"/>
      <c r="B386" s="495"/>
      <c r="C386" s="498"/>
      <c r="D386" s="45" t="e">
        <v>#N/A</v>
      </c>
      <c r="E386" s="4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69"/>
      <c r="B387" s="495"/>
      <c r="C387" s="498"/>
      <c r="D387" s="45" t="e">
        <v>#N/A</v>
      </c>
      <c r="E387" s="4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70"/>
      <c r="B388" s="496"/>
      <c r="C388" s="499"/>
      <c r="D388" s="47" t="e">
        <v>#N/A</v>
      </c>
      <c r="E388" s="4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68">
        <v>77</v>
      </c>
      <c r="B389" s="494" t="e">
        <v>#N/A</v>
      </c>
      <c r="C389" s="497" t="e">
        <v>#N/A</v>
      </c>
      <c r="D389" s="43" t="e">
        <v>#N/A</v>
      </c>
      <c r="E389" s="4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thickBot="1" x14ac:dyDescent="0.3">
      <c r="A390" s="469"/>
      <c r="B390" s="495"/>
      <c r="C390" s="498"/>
      <c r="D390" s="45" t="e">
        <v>#N/A</v>
      </c>
      <c r="E390" s="4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69"/>
      <c r="B391" s="495"/>
      <c r="C391" s="498"/>
      <c r="D391" s="45" t="e">
        <v>#N/A</v>
      </c>
      <c r="E391" s="4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69"/>
      <c r="B392" s="495"/>
      <c r="C392" s="498"/>
      <c r="D392" s="45" t="e">
        <v>#N/A</v>
      </c>
      <c r="E392" s="4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70"/>
      <c r="B393" s="496"/>
      <c r="C393" s="499"/>
      <c r="D393" s="47" t="e">
        <v>#N/A</v>
      </c>
      <c r="E393" s="4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68">
        <v>78</v>
      </c>
      <c r="B394" s="494" t="e">
        <v>#N/A</v>
      </c>
      <c r="C394" s="497" t="e">
        <v>#N/A</v>
      </c>
      <c r="D394" s="43" t="e">
        <v>#N/A</v>
      </c>
      <c r="E394" s="4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thickBot="1" x14ac:dyDescent="0.3">
      <c r="A395" s="469"/>
      <c r="B395" s="495"/>
      <c r="C395" s="498"/>
      <c r="D395" s="45" t="e">
        <v>#N/A</v>
      </c>
      <c r="E395" s="4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69"/>
      <c r="B396" s="495"/>
      <c r="C396" s="498"/>
      <c r="D396" s="45" t="e">
        <v>#N/A</v>
      </c>
      <c r="E396" s="4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69"/>
      <c r="B397" s="495"/>
      <c r="C397" s="498"/>
      <c r="D397" s="45" t="e">
        <v>#N/A</v>
      </c>
      <c r="E397" s="4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70"/>
      <c r="B398" s="496"/>
      <c r="C398" s="499"/>
      <c r="D398" s="47" t="e">
        <v>#N/A</v>
      </c>
      <c r="E398" s="4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68">
        <v>79</v>
      </c>
      <c r="B399" s="494" t="e">
        <v>#N/A</v>
      </c>
      <c r="C399" s="497" t="e">
        <v>#N/A</v>
      </c>
      <c r="D399" s="43" t="e">
        <v>#N/A</v>
      </c>
      <c r="E399" s="4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thickBot="1" x14ac:dyDescent="0.3">
      <c r="A400" s="469"/>
      <c r="B400" s="495"/>
      <c r="C400" s="498"/>
      <c r="D400" s="45" t="e">
        <v>#N/A</v>
      </c>
      <c r="E400" s="4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69"/>
      <c r="B401" s="495"/>
      <c r="C401" s="498"/>
      <c r="D401" s="45" t="e">
        <v>#N/A</v>
      </c>
      <c r="E401" s="4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69"/>
      <c r="B402" s="495"/>
      <c r="C402" s="498"/>
      <c r="D402" s="45" t="e">
        <v>#N/A</v>
      </c>
      <c r="E402" s="4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70"/>
      <c r="B403" s="496"/>
      <c r="C403" s="499"/>
      <c r="D403" s="47" t="e">
        <v>#N/A</v>
      </c>
      <c r="E403" s="4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68">
        <v>80</v>
      </c>
      <c r="B404" s="494" t="e">
        <v>#N/A</v>
      </c>
      <c r="C404" s="497" t="e">
        <v>#N/A</v>
      </c>
      <c r="D404" s="43" t="e">
        <v>#N/A</v>
      </c>
      <c r="E404" s="4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thickBot="1" x14ac:dyDescent="0.3">
      <c r="A405" s="469"/>
      <c r="B405" s="495"/>
      <c r="C405" s="498"/>
      <c r="D405" s="45" t="e">
        <v>#N/A</v>
      </c>
      <c r="E405" s="4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69"/>
      <c r="B406" s="495"/>
      <c r="C406" s="498"/>
      <c r="D406" s="45" t="e">
        <v>#N/A</v>
      </c>
      <c r="E406" s="4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69"/>
      <c r="B407" s="495"/>
      <c r="C407" s="498"/>
      <c r="D407" s="45" t="e">
        <v>#N/A</v>
      </c>
      <c r="E407" s="4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70"/>
      <c r="B408" s="496"/>
      <c r="C408" s="499"/>
      <c r="D408" s="47" t="e">
        <v>#N/A</v>
      </c>
      <c r="E408" s="4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68" t="s">
        <v>40</v>
      </c>
      <c r="B409" s="494" t="e">
        <v>#N/A</v>
      </c>
      <c r="C409" s="497" t="e">
        <v>#N/A</v>
      </c>
      <c r="D409" s="43" t="e">
        <v>#N/A</v>
      </c>
      <c r="E409" s="44" t="s">
        <v>32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thickBot="1" x14ac:dyDescent="0.3">
      <c r="A410" s="469"/>
      <c r="B410" s="495"/>
      <c r="C410" s="498"/>
      <c r="D410" s="45" t="e">
        <v>#N/A</v>
      </c>
      <c r="E410" s="46" t="s">
        <v>33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69"/>
      <c r="B411" s="495"/>
      <c r="C411" s="498"/>
      <c r="D411" s="45" t="e">
        <v>#N/A</v>
      </c>
      <c r="E411" s="4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x14ac:dyDescent="0.25">
      <c r="A412" s="469"/>
      <c r="B412" s="495"/>
      <c r="C412" s="498"/>
      <c r="D412" s="45" t="e">
        <v>#N/A</v>
      </c>
      <c r="E412" s="4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70"/>
      <c r="B413" s="496"/>
      <c r="C413" s="499"/>
      <c r="D413" s="47" t="e">
        <v>#N/A</v>
      </c>
      <c r="E413" s="4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68" t="s">
        <v>41</v>
      </c>
      <c r="B414" s="494" t="e">
        <v>#N/A</v>
      </c>
      <c r="C414" s="497" t="e">
        <v>#N/A</v>
      </c>
      <c r="D414" s="43" t="e">
        <v>#N/A</v>
      </c>
      <c r="E414" s="44" t="s">
        <v>32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thickBot="1" x14ac:dyDescent="0.3">
      <c r="A415" s="469"/>
      <c r="B415" s="495"/>
      <c r="C415" s="498"/>
      <c r="D415" s="45" t="e">
        <v>#N/A</v>
      </c>
      <c r="E415" s="4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69"/>
      <c r="B416" s="495"/>
      <c r="C416" s="498"/>
      <c r="D416" s="45" t="e">
        <v>#N/A</v>
      </c>
      <c r="E416" s="4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x14ac:dyDescent="0.25">
      <c r="A417" s="469"/>
      <c r="B417" s="495"/>
      <c r="C417" s="498"/>
      <c r="D417" s="45" t="e">
        <v>#N/A</v>
      </c>
      <c r="E417" s="4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70"/>
      <c r="B418" s="496"/>
      <c r="C418" s="499"/>
      <c r="D418" s="47" t="e">
        <v>#N/A</v>
      </c>
      <c r="E418" s="4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68" t="s">
        <v>42</v>
      </c>
      <c r="B419" s="494" t="e">
        <v>#N/A</v>
      </c>
      <c r="C419" s="497" t="e">
        <v>#N/A</v>
      </c>
      <c r="D419" s="43" t="e">
        <v>#N/A</v>
      </c>
      <c r="E419" s="4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thickBot="1" x14ac:dyDescent="0.3">
      <c r="A420" s="469"/>
      <c r="B420" s="495"/>
      <c r="C420" s="498"/>
      <c r="D420" s="45" t="e">
        <v>#N/A</v>
      </c>
      <c r="E420" s="4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69"/>
      <c r="B421" s="495"/>
      <c r="C421" s="498"/>
      <c r="D421" s="45" t="e">
        <v>#N/A</v>
      </c>
      <c r="E421" s="4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x14ac:dyDescent="0.25">
      <c r="A422" s="469"/>
      <c r="B422" s="495"/>
      <c r="C422" s="498"/>
      <c r="D422" s="45" t="e">
        <v>#N/A</v>
      </c>
      <c r="E422" s="4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70"/>
      <c r="B423" s="496"/>
      <c r="C423" s="499"/>
      <c r="D423" s="47" t="e">
        <v>#N/A</v>
      </c>
      <c r="E423" s="4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68" t="s">
        <v>43</v>
      </c>
      <c r="B424" s="494" t="e">
        <v>#N/A</v>
      </c>
      <c r="C424" s="497" t="e">
        <v>#N/A</v>
      </c>
      <c r="D424" s="43" t="e">
        <v>#N/A</v>
      </c>
      <c r="E424" s="4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thickBot="1" x14ac:dyDescent="0.3">
      <c r="A425" s="469"/>
      <c r="B425" s="495"/>
      <c r="C425" s="498"/>
      <c r="D425" s="45" t="e">
        <v>#N/A</v>
      </c>
      <c r="E425" s="4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69"/>
      <c r="B426" s="495"/>
      <c r="C426" s="498"/>
      <c r="D426" s="45" t="e">
        <v>#N/A</v>
      </c>
      <c r="E426" s="4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x14ac:dyDescent="0.25">
      <c r="A427" s="469"/>
      <c r="B427" s="495"/>
      <c r="C427" s="498"/>
      <c r="D427" s="45" t="e">
        <v>#N/A</v>
      </c>
      <c r="E427" s="4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70"/>
      <c r="B428" s="496"/>
      <c r="C428" s="499"/>
      <c r="D428" s="47" t="e">
        <v>#N/A</v>
      </c>
      <c r="E428" s="4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68" t="s">
        <v>44</v>
      </c>
      <c r="B429" s="494" t="e">
        <v>#N/A</v>
      </c>
      <c r="C429" s="497" t="e">
        <v>#N/A</v>
      </c>
      <c r="D429" s="43" t="e">
        <v>#N/A</v>
      </c>
      <c r="E429" s="4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thickBot="1" x14ac:dyDescent="0.3">
      <c r="A430" s="469"/>
      <c r="B430" s="495"/>
      <c r="C430" s="498"/>
      <c r="D430" s="45" t="e">
        <v>#N/A</v>
      </c>
      <c r="E430" s="4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69"/>
      <c r="B431" s="495"/>
      <c r="C431" s="498"/>
      <c r="D431" s="45" t="e">
        <v>#N/A</v>
      </c>
      <c r="E431" s="4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69"/>
      <c r="B432" s="495"/>
      <c r="C432" s="498"/>
      <c r="D432" s="45" t="e">
        <v>#N/A</v>
      </c>
      <c r="E432" s="4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70"/>
      <c r="B433" s="496"/>
      <c r="C433" s="499"/>
      <c r="D433" s="47" t="e">
        <v>#N/A</v>
      </c>
      <c r="E433" s="4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68" t="s">
        <v>45</v>
      </c>
      <c r="B434" s="494" t="e">
        <v>#N/A</v>
      </c>
      <c r="C434" s="497" t="e">
        <v>#N/A</v>
      </c>
      <c r="D434" s="43" t="e">
        <v>#N/A</v>
      </c>
      <c r="E434" s="4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thickBot="1" x14ac:dyDescent="0.3">
      <c r="A435" s="469"/>
      <c r="B435" s="495"/>
      <c r="C435" s="498"/>
      <c r="D435" s="45" t="e">
        <v>#N/A</v>
      </c>
      <c r="E435" s="4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69"/>
      <c r="B436" s="495"/>
      <c r="C436" s="498"/>
      <c r="D436" s="45" t="e">
        <v>#N/A</v>
      </c>
      <c r="E436" s="4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69"/>
      <c r="B437" s="495"/>
      <c r="C437" s="498"/>
      <c r="D437" s="45" t="e">
        <v>#N/A</v>
      </c>
      <c r="E437" s="4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70"/>
      <c r="B438" s="496"/>
      <c r="C438" s="499"/>
      <c r="D438" s="47" t="e">
        <v>#N/A</v>
      </c>
      <c r="E438" s="4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68" t="s">
        <v>46</v>
      </c>
      <c r="B439" s="494" t="e">
        <v>#N/A</v>
      </c>
      <c r="C439" s="497" t="e">
        <v>#N/A</v>
      </c>
      <c r="D439" s="43" t="e">
        <v>#N/A</v>
      </c>
      <c r="E439" s="4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thickBot="1" x14ac:dyDescent="0.3">
      <c r="A440" s="469"/>
      <c r="B440" s="495"/>
      <c r="C440" s="498"/>
      <c r="D440" s="45" t="e">
        <v>#N/A</v>
      </c>
      <c r="E440" s="4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69"/>
      <c r="B441" s="495"/>
      <c r="C441" s="498"/>
      <c r="D441" s="45" t="e">
        <v>#N/A</v>
      </c>
      <c r="E441" s="4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69"/>
      <c r="B442" s="495"/>
      <c r="C442" s="498"/>
      <c r="D442" s="45" t="e">
        <v>#N/A</v>
      </c>
      <c r="E442" s="4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70"/>
      <c r="B443" s="496"/>
      <c r="C443" s="499"/>
      <c r="D443" s="47" t="e">
        <v>#N/A</v>
      </c>
      <c r="E443" s="4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68" t="s">
        <v>47</v>
      </c>
      <c r="B444" s="494" t="e">
        <v>#N/A</v>
      </c>
      <c r="C444" s="497" t="e">
        <v>#N/A</v>
      </c>
      <c r="D444" s="43" t="e">
        <v>#N/A</v>
      </c>
      <c r="E444" s="4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69"/>
      <c r="B445" s="495"/>
      <c r="C445" s="498"/>
      <c r="D445" s="45" t="e">
        <v>#N/A</v>
      </c>
      <c r="E445" s="4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69"/>
      <c r="B446" s="495"/>
      <c r="C446" s="498"/>
      <c r="D446" s="45" t="e">
        <v>#N/A</v>
      </c>
      <c r="E446" s="4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69"/>
      <c r="B447" s="495"/>
      <c r="C447" s="498"/>
      <c r="D447" s="45" t="e">
        <v>#N/A</v>
      </c>
      <c r="E447" s="4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70"/>
      <c r="B448" s="496"/>
      <c r="C448" s="499"/>
      <c r="D448" s="47" t="e">
        <v>#N/A</v>
      </c>
      <c r="E448" s="48" t="s">
        <v>36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6"/>
      <c r="G449" s="356"/>
      <c r="H449" s="356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  <c r="S449" s="356"/>
      <c r="T449" s="356"/>
      <c r="U449" s="356"/>
      <c r="V449" s="356"/>
      <c r="W449" s="356"/>
      <c r="X449" s="356"/>
      <c r="Y449" s="356"/>
      <c r="Z449" s="357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8"/>
      <c r="Z450" s="355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8"/>
      <c r="Z451" s="355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8"/>
      <c r="Z452" s="355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8"/>
      <c r="Z453" s="355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8"/>
      <c r="Z454" s="355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8"/>
      <c r="Z455" s="355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8"/>
      <c r="Z456" s="355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8"/>
      <c r="Z457" s="355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8"/>
      <c r="Z458" s="355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8"/>
      <c r="Z459" s="355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8"/>
      <c r="Z460" s="355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8"/>
      <c r="Z461" s="355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8"/>
      <c r="Z462" s="355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8"/>
      <c r="Z463" s="355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8"/>
      <c r="Z464" s="355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8"/>
      <c r="Z465" s="355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8"/>
      <c r="Z466" s="355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8"/>
      <c r="Z467" s="355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8"/>
      <c r="Z468" s="355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8"/>
      <c r="Z469" s="355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8"/>
      <c r="Z470" s="355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8"/>
      <c r="Z471" s="355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8"/>
      <c r="Z472" s="355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8"/>
      <c r="Z473" s="355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8"/>
      <c r="Z474" s="355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8"/>
      <c r="Z475" s="355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8"/>
      <c r="Z476" s="355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8"/>
      <c r="Z477" s="355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8"/>
      <c r="Z478" s="355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8"/>
      <c r="Z479" s="355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8"/>
      <c r="Z480" s="355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8"/>
      <c r="Z481" s="355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8"/>
      <c r="Z482" s="355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8"/>
      <c r="Z483" s="355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8"/>
      <c r="Z484" s="355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8"/>
      <c r="Z485" s="355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8"/>
      <c r="Z486" s="355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8"/>
      <c r="Z487" s="355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8"/>
      <c r="Z488" s="355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8"/>
      <c r="Z489" s="355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8"/>
      <c r="Z490" s="355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8"/>
      <c r="Z491" s="355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8"/>
      <c r="Z492" s="355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8"/>
      <c r="Z493" s="355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8"/>
      <c r="Z494" s="355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8"/>
      <c r="Z495" s="355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8"/>
      <c r="Z496" s="355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8"/>
      <c r="Z497" s="355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8"/>
      <c r="Z498" s="355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8"/>
      <c r="Z499" s="355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8"/>
      <c r="Z500" s="355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8"/>
      <c r="Z501" s="355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8"/>
      <c r="Z502" s="355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8"/>
      <c r="Z503" s="355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8"/>
      <c r="Z504" s="355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8"/>
      <c r="Z505" s="355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8"/>
      <c r="Z506" s="355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8"/>
      <c r="Z507" s="355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8"/>
      <c r="Z508" s="355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8"/>
      <c r="Z509" s="355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8"/>
      <c r="Z510" s="355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8"/>
      <c r="Z511" s="355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8"/>
      <c r="Z512" s="355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8"/>
      <c r="Z513" s="355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8"/>
      <c r="Z514" s="355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8"/>
      <c r="Z515" s="355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8"/>
      <c r="Z516" s="355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8"/>
      <c r="Z517" s="355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8"/>
      <c r="Z518" s="355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8"/>
      <c r="Z519" s="355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8"/>
      <c r="Z520" s="355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8"/>
      <c r="Z521" s="355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8"/>
      <c r="Z522" s="355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8"/>
      <c r="Z523" s="355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8"/>
      <c r="Z524" s="355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8"/>
      <c r="Z525" s="355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8"/>
      <c r="Z526" s="355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8"/>
      <c r="Z527" s="355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8"/>
      <c r="Z528" s="355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8"/>
      <c r="Z529" s="355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8"/>
      <c r="Z530" s="355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8"/>
      <c r="Z531" s="355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8"/>
      <c r="Z532" s="355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8"/>
      <c r="Z533" s="355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8"/>
      <c r="Z534" s="355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8"/>
      <c r="Z535" s="355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8"/>
      <c r="Z536" s="355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8"/>
      <c r="Z537" s="355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8"/>
      <c r="Z538" s="355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8"/>
      <c r="Z539" s="355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8"/>
      <c r="Z540" s="355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8"/>
      <c r="Z541" s="355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8"/>
      <c r="Z542" s="355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8"/>
      <c r="Z543" s="355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8"/>
      <c r="Z544" s="355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8"/>
      <c r="Z545" s="355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8"/>
      <c r="Z546" s="355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8"/>
      <c r="Z547" s="355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8"/>
      <c r="Z548" s="355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8"/>
      <c r="Z549" s="355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8"/>
      <c r="Z550" s="355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8"/>
      <c r="Z551" s="355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8"/>
      <c r="Z552" s="355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8"/>
      <c r="Z553" s="355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8"/>
      <c r="Z554" s="355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8"/>
      <c r="Z555" s="355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8"/>
      <c r="Z556" s="355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8"/>
      <c r="Z557" s="355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8"/>
      <c r="Z558" s="355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8"/>
      <c r="Z559" s="355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8"/>
      <c r="Z560" s="355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8"/>
      <c r="Z561" s="355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8"/>
      <c r="Z562" s="355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8"/>
      <c r="Z563" s="355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8"/>
      <c r="Z564" s="355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8"/>
      <c r="Z565" s="355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8"/>
      <c r="Z566" s="355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8"/>
      <c r="Z567" s="355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8"/>
      <c r="Z568" s="355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8"/>
      <c r="Z569" s="355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8"/>
      <c r="Z570" s="355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8"/>
      <c r="Z571" s="355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8"/>
      <c r="Z572" s="355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8"/>
      <c r="Z573" s="355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8"/>
      <c r="Z574" s="355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8"/>
      <c r="Z575" s="355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8"/>
      <c r="Z576" s="355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8"/>
      <c r="Z577" s="355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8"/>
      <c r="Z578" s="355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8"/>
      <c r="Z579" s="355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8"/>
      <c r="Z580" s="355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8"/>
      <c r="Z581" s="355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8"/>
      <c r="Z582" s="355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8"/>
      <c r="Z583" s="355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8"/>
      <c r="Z584" s="355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8"/>
      <c r="Z585" s="355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8"/>
      <c r="Z586" s="355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8"/>
      <c r="Z587" s="355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8"/>
      <c r="Z588" s="355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8"/>
      <c r="Z589" s="355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8"/>
      <c r="Z590" s="355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8"/>
      <c r="Z591" s="355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8"/>
      <c r="Z592" s="355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8"/>
      <c r="Z593" s="355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8"/>
      <c r="Z594" s="355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8"/>
      <c r="Z595" s="355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8"/>
      <c r="Z596" s="355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8"/>
      <c r="Z597" s="355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8"/>
      <c r="Z598" s="355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8"/>
      <c r="Z599" s="355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8"/>
      <c r="Z600" s="355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8"/>
      <c r="Z601" s="355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8"/>
      <c r="Z602" s="355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8"/>
      <c r="Z603" s="355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8"/>
      <c r="Z604" s="355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8"/>
      <c r="Z605" s="355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8"/>
      <c r="Z606" s="355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8"/>
      <c r="Z607" s="355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8"/>
      <c r="Z608" s="355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8"/>
      <c r="Z609" s="355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8"/>
      <c r="Z610" s="355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8"/>
      <c r="Z611" s="355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8"/>
      <c r="Z612" s="355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8"/>
      <c r="Z613" s="355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8"/>
      <c r="Z614" s="355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8"/>
      <c r="Z615" s="355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8"/>
      <c r="Z616" s="355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8"/>
      <c r="Z617" s="355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8"/>
      <c r="Z618" s="355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8"/>
      <c r="Z619" s="355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8"/>
      <c r="Z620" s="355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8"/>
      <c r="Z621" s="355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8"/>
      <c r="Z622" s="355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8"/>
      <c r="Z623" s="355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8"/>
      <c r="Z624" s="355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8"/>
      <c r="Z625" s="355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8"/>
      <c r="Z626" s="355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8"/>
      <c r="Z627" s="355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8"/>
      <c r="Z628" s="355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8"/>
      <c r="Z629" s="355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8"/>
      <c r="Z630" s="355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8"/>
      <c r="Z631" s="355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8"/>
      <c r="Z632" s="355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8"/>
      <c r="Z633" s="355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8"/>
      <c r="Z634" s="355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8"/>
      <c r="Z635" s="355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8"/>
      <c r="Z636" s="355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8"/>
      <c r="Z637" s="355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8"/>
      <c r="Z638" s="355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8"/>
      <c r="Z639" s="355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8"/>
      <c r="Z640" s="355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8"/>
      <c r="Z641" s="355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8"/>
      <c r="Z642" s="355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8"/>
      <c r="Z643" s="355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8"/>
      <c r="Z644" s="355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8"/>
      <c r="Z645" s="355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8"/>
      <c r="Z646" s="355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8"/>
      <c r="Z647" s="355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8"/>
      <c r="Z648" s="355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8"/>
      <c r="Z649" s="355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8"/>
      <c r="Z650" s="355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8"/>
      <c r="Z651" s="355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8"/>
      <c r="Z652" s="355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8"/>
      <c r="Z653" s="355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8"/>
      <c r="Z654" s="355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8"/>
      <c r="Z655" s="355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8"/>
      <c r="Z656" s="355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8"/>
      <c r="Z657" s="355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8"/>
      <c r="Z658" s="355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8"/>
      <c r="Z659" s="355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8"/>
      <c r="Z660" s="355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8"/>
      <c r="Z661" s="355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8"/>
      <c r="Z662" s="355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8"/>
      <c r="Z663" s="355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8"/>
      <c r="Z664" s="355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8"/>
      <c r="Z665" s="355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8"/>
      <c r="Z666" s="355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8"/>
      <c r="Z667" s="355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8"/>
      <c r="Z668" s="355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8"/>
      <c r="Z669" s="355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8"/>
      <c r="Z670" s="355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8"/>
      <c r="Z671" s="355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8"/>
      <c r="Z672" s="355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8"/>
      <c r="Z673" s="355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8"/>
      <c r="Z674" s="355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8"/>
      <c r="Z675" s="355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8"/>
      <c r="Z676" s="355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8"/>
      <c r="Z677" s="355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8"/>
      <c r="Z678" s="355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8"/>
      <c r="Z679" s="355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8"/>
      <c r="Z680" s="355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8"/>
      <c r="Z681" s="355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8"/>
      <c r="Z682" s="355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8"/>
      <c r="Z683" s="355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8"/>
      <c r="Z684" s="355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8"/>
      <c r="Z685" s="355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8"/>
      <c r="Z686" s="355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8"/>
      <c r="Z687" s="355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8"/>
      <c r="Z688" s="355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8"/>
      <c r="Z689" s="355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8"/>
      <c r="Z690" s="355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8"/>
      <c r="Z691" s="355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8"/>
      <c r="Z692" s="355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8"/>
      <c r="Z693" s="355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8"/>
      <c r="Z694" s="355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8"/>
      <c r="Z695" s="355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8"/>
      <c r="Z696" s="355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8"/>
      <c r="Z697" s="355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8"/>
      <c r="Z698" s="355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8"/>
      <c r="Z699" s="355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8"/>
      <c r="Z700" s="355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8"/>
      <c r="Z701" s="355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8"/>
      <c r="Z702" s="355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8"/>
      <c r="Z703" s="355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8"/>
      <c r="Z704" s="355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8"/>
      <c r="Z705" s="355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8"/>
      <c r="Z706" s="355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8"/>
      <c r="Z707" s="355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8"/>
      <c r="Z708" s="355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8"/>
      <c r="Z709" s="355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8"/>
      <c r="Z710" s="355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8"/>
      <c r="Z711" s="355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8"/>
      <c r="Z712" s="355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8"/>
      <c r="Z713" s="355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8"/>
      <c r="Z714" s="355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8"/>
      <c r="Z715" s="355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8"/>
      <c r="Z716" s="355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8"/>
      <c r="Z717" s="355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8"/>
      <c r="Z718" s="355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8"/>
      <c r="Z719" s="355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8"/>
      <c r="Z720" s="355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8"/>
      <c r="Z721" s="355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8"/>
      <c r="Z722" s="355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8"/>
      <c r="Z723" s="355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8"/>
      <c r="Z724" s="355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8"/>
      <c r="Z725" s="355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8"/>
      <c r="Z726" s="355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8"/>
      <c r="Z727" s="355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8"/>
      <c r="Z728" s="355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8"/>
      <c r="Z729" s="355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8"/>
      <c r="Z730" s="355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8"/>
      <c r="Z731" s="355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8"/>
      <c r="Z732" s="355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8"/>
      <c r="Z733" s="355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8"/>
      <c r="Z734" s="355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8"/>
      <c r="Z735" s="355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8"/>
      <c r="Z736" s="355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8"/>
      <c r="Z737" s="355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8"/>
      <c r="Z738" s="355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8"/>
      <c r="Z739" s="355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8"/>
      <c r="Z740" s="355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8"/>
      <c r="Z741" s="355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8"/>
      <c r="Z742" s="355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8"/>
      <c r="Z743" s="355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8"/>
      <c r="Z744" s="355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8"/>
      <c r="Z745" s="355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8"/>
      <c r="Z746" s="355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8"/>
      <c r="Z747" s="355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8"/>
      <c r="Z748" s="355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8"/>
      <c r="Z749" s="355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8"/>
      <c r="Z750" s="355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8"/>
      <c r="Z751" s="355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8"/>
      <c r="Z752" s="355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8"/>
      <c r="Z753" s="355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8"/>
      <c r="Z754" s="355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8"/>
      <c r="Z755" s="355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8"/>
      <c r="Z756" s="355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8"/>
      <c r="Z757" s="355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8"/>
      <c r="Z758" s="355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8"/>
      <c r="Z759" s="355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8"/>
      <c r="Z760" s="355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8"/>
      <c r="Z761" s="355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8"/>
      <c r="Z762" s="355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8"/>
      <c r="Z763" s="355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8"/>
      <c r="Z764" s="355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8"/>
      <c r="Z765" s="355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8"/>
      <c r="Z766" s="355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8"/>
      <c r="Z767" s="355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8"/>
      <c r="Z768" s="355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8"/>
      <c r="Z769" s="355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8"/>
      <c r="Z770" s="355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8"/>
      <c r="Z771" s="355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8"/>
      <c r="Z772" s="355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8"/>
      <c r="Z773" s="355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8"/>
      <c r="Z774" s="355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8"/>
      <c r="Z775" s="355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8"/>
      <c r="Z776" s="355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8"/>
      <c r="Z777" s="355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8"/>
      <c r="Z778" s="355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8"/>
      <c r="Z779" s="355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8"/>
      <c r="Z780" s="355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8"/>
      <c r="Z781" s="355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8"/>
      <c r="Z782" s="355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8"/>
      <c r="Z783" s="355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8"/>
      <c r="Z784" s="355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8"/>
      <c r="Z785" s="355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8"/>
      <c r="Z786" s="355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8"/>
      <c r="Z787" s="355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8"/>
      <c r="Z788" s="355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8"/>
      <c r="Z789" s="355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8"/>
      <c r="Z790" s="355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8"/>
      <c r="Z791" s="355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8"/>
      <c r="Z792" s="355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8"/>
      <c r="Z793" s="355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8"/>
      <c r="Z794" s="355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8"/>
      <c r="Z795" s="355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8"/>
      <c r="Z796" s="355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8"/>
      <c r="Z797" s="355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8"/>
      <c r="Z798" s="355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8"/>
      <c r="Z799" s="355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8"/>
      <c r="Z800" s="355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8"/>
      <c r="Z801" s="355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8"/>
      <c r="Z802" s="355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8"/>
      <c r="Z803" s="355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8"/>
      <c r="Z804" s="355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8"/>
      <c r="Z805" s="355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8"/>
      <c r="Z806" s="355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8"/>
      <c r="Z807" s="355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8"/>
      <c r="Z808" s="355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8"/>
      <c r="Z809" s="355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8"/>
      <c r="Z810" s="355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8"/>
      <c r="Z811" s="355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8"/>
      <c r="Z812" s="355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8"/>
      <c r="Z813" s="355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8"/>
      <c r="Z814" s="355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8"/>
      <c r="Z815" s="355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8"/>
      <c r="Z816" s="355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8"/>
      <c r="Z817" s="355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8"/>
      <c r="Z818" s="355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8"/>
      <c r="Z819" s="355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8"/>
      <c r="Z820" s="355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8"/>
      <c r="Z821" s="355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8"/>
      <c r="Z822" s="355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8"/>
      <c r="Z823" s="355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8"/>
      <c r="Z824" s="355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8"/>
      <c r="Z825" s="355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8"/>
      <c r="Z826" s="355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8"/>
      <c r="Z827" s="355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8"/>
      <c r="Z828" s="355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8"/>
      <c r="Z829" s="355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8"/>
      <c r="Z830" s="355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8"/>
      <c r="Z831" s="355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8"/>
      <c r="Z832" s="355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8"/>
      <c r="Z833" s="355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8"/>
      <c r="Z834" s="355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8"/>
      <c r="Z835" s="355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8"/>
      <c r="Z836" s="355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8"/>
      <c r="Z837" s="355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8"/>
      <c r="Z838" s="355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8"/>
      <c r="Z839" s="355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8"/>
      <c r="Z840" s="355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8"/>
      <c r="Z841" s="355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8"/>
      <c r="Z842" s="355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8"/>
      <c r="Z843" s="355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8"/>
      <c r="Z844" s="355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8"/>
      <c r="Z845" s="355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8"/>
      <c r="Z846" s="355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8"/>
      <c r="Z847" s="355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8"/>
      <c r="Z848" s="355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8"/>
      <c r="Z849" s="355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8"/>
      <c r="Z850" s="355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8"/>
      <c r="Z851" s="355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8"/>
      <c r="Z852" s="355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8"/>
      <c r="Z853" s="355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8"/>
      <c r="Z854" s="355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8"/>
      <c r="Z855" s="355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8"/>
      <c r="Z856" s="355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8"/>
      <c r="Z857" s="355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8"/>
      <c r="Z858" s="355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8"/>
      <c r="Z859" s="355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8"/>
      <c r="Z860" s="355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8"/>
      <c r="Z861" s="355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8"/>
      <c r="Z862" s="355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8"/>
      <c r="Z863" s="355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8"/>
      <c r="Z864" s="355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8"/>
      <c r="Z865" s="355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8"/>
      <c r="Z866" s="355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8"/>
      <c r="Z867" s="355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8"/>
      <c r="Z868" s="355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8"/>
      <c r="Z869" s="355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8"/>
      <c r="Z870" s="355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8"/>
      <c r="Z871" s="355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8"/>
      <c r="Z872" s="355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8"/>
      <c r="Z873" s="355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8"/>
      <c r="Z874" s="355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8"/>
      <c r="Z875" s="355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8"/>
      <c r="Z876" s="355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8"/>
      <c r="Z877" s="355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8"/>
      <c r="Z878" s="355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8"/>
      <c r="Z879" s="355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8"/>
      <c r="Z880" s="355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8"/>
      <c r="Z881" s="355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8"/>
      <c r="Z882" s="355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8"/>
      <c r="Z883" s="355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8"/>
      <c r="Z884" s="355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8"/>
      <c r="Z885" s="355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8"/>
      <c r="Z886" s="355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8"/>
      <c r="Z887" s="355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8"/>
      <c r="Z888" s="355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8"/>
      <c r="Z889" s="355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8"/>
      <c r="Z890" s="355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8"/>
      <c r="Z891" s="355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8"/>
      <c r="Z892" s="355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8"/>
      <c r="Z893" s="355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8"/>
      <c r="Z894" s="355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8"/>
      <c r="Z895" s="355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8"/>
      <c r="Z896" s="355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8"/>
      <c r="Z897" s="355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8"/>
      <c r="Z898" s="355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8"/>
      <c r="Z899" s="355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8"/>
      <c r="Z900" s="355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8"/>
      <c r="Z901" s="355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8"/>
      <c r="Z902" s="355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8"/>
      <c r="Z903" s="355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8"/>
      <c r="Z904" s="355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8"/>
      <c r="Z905" s="355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8"/>
      <c r="Z906" s="355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8"/>
      <c r="Z907" s="355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8"/>
      <c r="Z908" s="355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8"/>
      <c r="Z909" s="355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8"/>
      <c r="Z910" s="355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8"/>
      <c r="Z911" s="355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8"/>
      <c r="Z912" s="355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8"/>
      <c r="Z913" s="355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8"/>
      <c r="Z914" s="355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8"/>
      <c r="Z915" s="355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8"/>
      <c r="Z916" s="355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8"/>
      <c r="Z917" s="355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8"/>
      <c r="Z918" s="355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8"/>
      <c r="Z919" s="355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8"/>
      <c r="Z920" s="355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8"/>
      <c r="Z921" s="355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8"/>
      <c r="Z922" s="355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8"/>
      <c r="Z923" s="355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8"/>
      <c r="Z924" s="355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8"/>
      <c r="Z925" s="355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8"/>
      <c r="Z926" s="355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8"/>
      <c r="Z927" s="355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8"/>
      <c r="Z928" s="355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8"/>
      <c r="Z929" s="355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8"/>
      <c r="Z930" s="355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8"/>
      <c r="Z931" s="355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8"/>
      <c r="Z932" s="355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8"/>
      <c r="Z933" s="355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8"/>
      <c r="Z934" s="355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8"/>
      <c r="Z935" s="355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8"/>
      <c r="Z936" s="355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8"/>
      <c r="Z937" s="355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8"/>
      <c r="Z938" s="355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8"/>
      <c r="Z939" s="355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8"/>
      <c r="Z940" s="355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8"/>
      <c r="Z941" s="355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8"/>
      <c r="Z942" s="355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8"/>
      <c r="Z943" s="355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8"/>
      <c r="Z944" s="355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8"/>
      <c r="Z945" s="355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8"/>
      <c r="Z946" s="355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8"/>
      <c r="Z947" s="355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8"/>
      <c r="Z948" s="355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8"/>
      <c r="Z949" s="355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8"/>
      <c r="Z950" s="355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8"/>
      <c r="Z951" s="355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8"/>
      <c r="Z952" s="355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8"/>
      <c r="Z953" s="355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8"/>
      <c r="Z954" s="355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8"/>
      <c r="Z955" s="355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8"/>
      <c r="Z956" s="355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8"/>
      <c r="Z957" s="355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8"/>
      <c r="Z958" s="355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8"/>
      <c r="Z959" s="355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8"/>
      <c r="Z960" s="355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8"/>
      <c r="Z961" s="355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8"/>
      <c r="Z962" s="355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8"/>
      <c r="Z963" s="355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8"/>
      <c r="Z964" s="355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8"/>
      <c r="Z965" s="355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8"/>
      <c r="Z966" s="355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8"/>
      <c r="Z967" s="355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8"/>
      <c r="Z968" s="355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8"/>
      <c r="Z969" s="355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8"/>
      <c r="Z970" s="355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8"/>
      <c r="Z971" s="355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8"/>
      <c r="Z972" s="355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8"/>
      <c r="Z973" s="355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8"/>
      <c r="Z974" s="355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8"/>
      <c r="Z975" s="355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8"/>
      <c r="Z976" s="355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8"/>
      <c r="Z977" s="355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8"/>
      <c r="Z978" s="355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8"/>
      <c r="Z979" s="355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8"/>
      <c r="Z980" s="355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8"/>
      <c r="Z981" s="355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8"/>
      <c r="Z982" s="355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8"/>
      <c r="Z983" s="355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8"/>
      <c r="Z984" s="355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8"/>
      <c r="Z985" s="355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8"/>
      <c r="Z986" s="355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8"/>
      <c r="Z987" s="355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8"/>
      <c r="Z988" s="355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8"/>
      <c r="Z989" s="355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8"/>
      <c r="Z990" s="355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8"/>
      <c r="Z991" s="355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8"/>
      <c r="Z992" s="355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8"/>
      <c r="Z993" s="355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8"/>
      <c r="Z994" s="355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8"/>
      <c r="Z995" s="355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8"/>
      <c r="Z996" s="355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8"/>
      <c r="Z997" s="355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8"/>
      <c r="Z998" s="355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8"/>
      <c r="Z999" s="355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8"/>
      <c r="Z1000" s="355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4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workbookViewId="0">
      <pane ySplit="1" topLeftCell="A126" activePane="bottomLeft" state="frozen"/>
      <selection pane="bottomLeft" activeCell="AN93" sqref="AN93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8:200" s="60" customFormat="1" ht="81" customHeight="1" x14ac:dyDescent="0.25">
      <c r="H1" s="286" t="s">
        <v>235</v>
      </c>
      <c r="I1" s="286" t="s">
        <v>236</v>
      </c>
      <c r="J1" s="285" t="s">
        <v>32</v>
      </c>
      <c r="K1" s="285" t="s">
        <v>33</v>
      </c>
      <c r="L1" s="285" t="s">
        <v>34</v>
      </c>
      <c r="M1" s="285" t="s">
        <v>35</v>
      </c>
      <c r="N1" s="285" t="s">
        <v>36</v>
      </c>
      <c r="O1" s="350" t="s">
        <v>517</v>
      </c>
      <c r="P1" s="350" t="s">
        <v>516</v>
      </c>
      <c r="Q1" s="350" t="s">
        <v>520</v>
      </c>
      <c r="R1" s="351" t="s">
        <v>522</v>
      </c>
      <c r="S1" s="339" t="s">
        <v>401</v>
      </c>
      <c r="T1" s="285" t="s">
        <v>225</v>
      </c>
      <c r="U1" s="339" t="s">
        <v>400</v>
      </c>
      <c r="V1" s="285" t="s">
        <v>226</v>
      </c>
      <c r="W1" s="339" t="s">
        <v>399</v>
      </c>
      <c r="X1" s="285" t="s">
        <v>227</v>
      </c>
      <c r="Y1" s="286" t="s">
        <v>237</v>
      </c>
      <c r="Z1" s="286" t="s">
        <v>238</v>
      </c>
      <c r="AA1" s="286" t="s">
        <v>239</v>
      </c>
      <c r="AB1" s="286" t="s">
        <v>240</v>
      </c>
      <c r="AC1" s="286" t="s">
        <v>241</v>
      </c>
      <c r="AD1" s="286" t="s">
        <v>242</v>
      </c>
      <c r="AE1" s="286" t="s">
        <v>243</v>
      </c>
      <c r="AF1" s="286" t="s">
        <v>244</v>
      </c>
      <c r="AG1" s="349" t="s">
        <v>515</v>
      </c>
      <c r="AH1" s="350" t="s">
        <v>514</v>
      </c>
      <c r="AI1" s="350" t="s">
        <v>518</v>
      </c>
      <c r="AJ1" s="350" t="s">
        <v>519</v>
      </c>
      <c r="AK1" s="351" t="s">
        <v>523</v>
      </c>
      <c r="AL1" s="286" t="s">
        <v>318</v>
      </c>
      <c r="AM1" s="285" t="s">
        <v>228</v>
      </c>
      <c r="AN1" s="329" t="s">
        <v>325</v>
      </c>
      <c r="AO1" s="329" t="s">
        <v>326</v>
      </c>
      <c r="AP1" s="286" t="s">
        <v>116</v>
      </c>
      <c r="AQ1" s="64" t="s">
        <v>785</v>
      </c>
      <c r="AR1" s="64" t="s">
        <v>786</v>
      </c>
      <c r="AS1" s="64" t="s">
        <v>787</v>
      </c>
      <c r="AT1" s="64" t="s">
        <v>788</v>
      </c>
      <c r="AU1" s="64" t="s">
        <v>789</v>
      </c>
      <c r="AV1" s="64" t="s">
        <v>790</v>
      </c>
      <c r="AW1" s="64" t="s">
        <v>791</v>
      </c>
      <c r="AX1" s="64" t="s">
        <v>792</v>
      </c>
      <c r="AY1" s="64" t="s">
        <v>793</v>
      </c>
      <c r="AZ1" s="64" t="s">
        <v>794</v>
      </c>
      <c r="BA1" s="64" t="s">
        <v>795</v>
      </c>
      <c r="BB1" s="64" t="s">
        <v>796</v>
      </c>
      <c r="BC1" s="64" t="s">
        <v>797</v>
      </c>
      <c r="BD1" s="64" t="s">
        <v>798</v>
      </c>
      <c r="BE1" s="64" t="s">
        <v>799</v>
      </c>
      <c r="BF1" s="64" t="s">
        <v>800</v>
      </c>
      <c r="BG1" s="64" t="s">
        <v>801</v>
      </c>
      <c r="BH1" s="64" t="s">
        <v>802</v>
      </c>
      <c r="BI1" s="64" t="s">
        <v>803</v>
      </c>
      <c r="BJ1" s="64" t="s">
        <v>804</v>
      </c>
      <c r="BK1" s="64" t="s">
        <v>805</v>
      </c>
      <c r="BL1" s="64" t="s">
        <v>806</v>
      </c>
      <c r="BM1" s="64" t="s">
        <v>807</v>
      </c>
      <c r="BN1" s="64" t="s">
        <v>808</v>
      </c>
      <c r="BO1" s="64" t="s">
        <v>809</v>
      </c>
      <c r="BP1" s="64" t="s">
        <v>810</v>
      </c>
      <c r="BQ1" s="64" t="s">
        <v>811</v>
      </c>
      <c r="BR1" s="64" t="s">
        <v>812</v>
      </c>
      <c r="BS1" s="64" t="s">
        <v>813</v>
      </c>
      <c r="BT1" s="64" t="s">
        <v>814</v>
      </c>
      <c r="BU1" s="64" t="s">
        <v>815</v>
      </c>
      <c r="BV1" s="64" t="s">
        <v>816</v>
      </c>
      <c r="BW1" s="64" t="s">
        <v>817</v>
      </c>
      <c r="BX1" s="64" t="s">
        <v>818</v>
      </c>
      <c r="BY1" s="64" t="s">
        <v>819</v>
      </c>
      <c r="BZ1" s="64" t="s">
        <v>820</v>
      </c>
      <c r="CA1" s="64" t="s">
        <v>821</v>
      </c>
      <c r="CB1" s="64" t="s">
        <v>822</v>
      </c>
      <c r="CC1" s="64" t="s">
        <v>823</v>
      </c>
      <c r="CD1" s="64" t="s">
        <v>824</v>
      </c>
      <c r="CE1" s="64" t="s">
        <v>825</v>
      </c>
      <c r="CF1" s="64" t="s">
        <v>826</v>
      </c>
      <c r="CG1" s="64" t="s">
        <v>827</v>
      </c>
      <c r="CH1" s="64" t="s">
        <v>828</v>
      </c>
      <c r="CI1" s="64" t="s">
        <v>829</v>
      </c>
      <c r="CJ1" s="64" t="s">
        <v>830</v>
      </c>
      <c r="CK1" s="64" t="s">
        <v>831</v>
      </c>
      <c r="CL1" s="64" t="s">
        <v>832</v>
      </c>
      <c r="CM1" s="64" t="s">
        <v>833</v>
      </c>
      <c r="CN1" s="64" t="s">
        <v>834</v>
      </c>
      <c r="CO1" s="64" t="s">
        <v>835</v>
      </c>
      <c r="CP1" s="64" t="s">
        <v>836</v>
      </c>
      <c r="CQ1" s="64" t="s">
        <v>837</v>
      </c>
      <c r="CR1" s="64" t="s">
        <v>838</v>
      </c>
      <c r="CS1" s="64" t="s">
        <v>839</v>
      </c>
      <c r="CT1" s="64" t="s">
        <v>840</v>
      </c>
      <c r="CU1" s="64" t="s">
        <v>841</v>
      </c>
      <c r="CV1" s="64" t="s">
        <v>842</v>
      </c>
      <c r="CW1" s="64" t="s">
        <v>843</v>
      </c>
      <c r="CX1" s="64" t="s">
        <v>844</v>
      </c>
      <c r="CY1" s="64" t="s">
        <v>845</v>
      </c>
      <c r="CZ1" s="64" t="s">
        <v>846</v>
      </c>
      <c r="DA1" s="64" t="s">
        <v>847</v>
      </c>
      <c r="DB1" s="64" t="s">
        <v>848</v>
      </c>
      <c r="DC1" s="64" t="s">
        <v>849</v>
      </c>
      <c r="DD1" s="64" t="s">
        <v>850</v>
      </c>
      <c r="DE1" s="64" t="s">
        <v>851</v>
      </c>
      <c r="DF1" s="64" t="s">
        <v>852</v>
      </c>
      <c r="DG1" s="64" t="s">
        <v>853</v>
      </c>
      <c r="DH1" s="64" t="s">
        <v>854</v>
      </c>
      <c r="DI1" s="64" t="s">
        <v>855</v>
      </c>
      <c r="DJ1" s="64" t="s">
        <v>856</v>
      </c>
      <c r="DK1" s="64" t="s">
        <v>857</v>
      </c>
      <c r="DL1" s="64" t="s">
        <v>858</v>
      </c>
      <c r="DM1" s="64" t="s">
        <v>859</v>
      </c>
      <c r="DN1" s="64" t="s">
        <v>860</v>
      </c>
      <c r="DO1" s="64" t="s">
        <v>861</v>
      </c>
      <c r="DP1" s="64" t="s">
        <v>862</v>
      </c>
      <c r="DQ1" s="64" t="s">
        <v>863</v>
      </c>
      <c r="DR1" s="64" t="s">
        <v>864</v>
      </c>
      <c r="DS1" s="64" t="s">
        <v>865</v>
      </c>
      <c r="DT1" s="32" t="s">
        <v>66</v>
      </c>
      <c r="DU1" s="32"/>
      <c r="DV1" s="32"/>
      <c r="DY1" s="75" t="s">
        <v>866</v>
      </c>
      <c r="DZ1" s="75" t="s">
        <v>867</v>
      </c>
      <c r="EA1" s="75" t="s">
        <v>868</v>
      </c>
      <c r="EB1" s="75" t="s">
        <v>869</v>
      </c>
      <c r="EC1" s="75" t="s">
        <v>870</v>
      </c>
      <c r="ED1" s="75" t="s">
        <v>871</v>
      </c>
      <c r="EE1" s="75" t="s">
        <v>872</v>
      </c>
      <c r="EF1" s="75" t="s">
        <v>873</v>
      </c>
      <c r="EG1" s="75" t="s">
        <v>874</v>
      </c>
      <c r="EH1" s="75" t="s">
        <v>875</v>
      </c>
      <c r="EI1" s="75" t="s">
        <v>876</v>
      </c>
      <c r="EJ1" s="75" t="s">
        <v>877</v>
      </c>
      <c r="EK1" s="75" t="s">
        <v>878</v>
      </c>
      <c r="EL1" s="75" t="s">
        <v>879</v>
      </c>
      <c r="EM1" s="75" t="s">
        <v>880</v>
      </c>
      <c r="EN1" s="75" t="s">
        <v>881</v>
      </c>
      <c r="EO1" s="75" t="s">
        <v>882</v>
      </c>
      <c r="EP1" s="75" t="s">
        <v>883</v>
      </c>
      <c r="EQ1" s="75" t="s">
        <v>884</v>
      </c>
      <c r="ER1" s="75" t="s">
        <v>885</v>
      </c>
      <c r="ES1" s="75" t="s">
        <v>886</v>
      </c>
      <c r="ET1" s="75" t="s">
        <v>887</v>
      </c>
      <c r="EU1" s="75" t="s">
        <v>888</v>
      </c>
      <c r="EV1" s="75" t="s">
        <v>889</v>
      </c>
      <c r="EW1" s="75" t="s">
        <v>890</v>
      </c>
      <c r="EX1" s="75" t="s">
        <v>891</v>
      </c>
      <c r="EY1" s="75" t="s">
        <v>892</v>
      </c>
      <c r="EZ1" s="75" t="s">
        <v>893</v>
      </c>
      <c r="FA1" s="75" t="s">
        <v>894</v>
      </c>
      <c r="FB1" s="75" t="s">
        <v>895</v>
      </c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8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4</v>
      </c>
      <c r="CV2" s="62">
        <v>3</v>
      </c>
      <c r="CW2" s="62">
        <v>3</v>
      </c>
      <c r="CX2" s="62">
        <v>4</v>
      </c>
      <c r="CY2" s="62">
        <v>3</v>
      </c>
      <c r="CZ2" s="62">
        <v>3</v>
      </c>
      <c r="DA2" s="62">
        <v>3</v>
      </c>
      <c r="DB2" s="62">
        <v>3</v>
      </c>
      <c r="DC2" s="62">
        <v>4</v>
      </c>
      <c r="DD2" s="62">
        <v>3</v>
      </c>
      <c r="DE2" s="62">
        <v>4</v>
      </c>
      <c r="DF2" s="62">
        <v>3</v>
      </c>
      <c r="DG2" s="62">
        <v>4</v>
      </c>
      <c r="DH2" s="62" t="s">
        <v>56</v>
      </c>
      <c r="DI2" s="62" t="s">
        <v>56</v>
      </c>
      <c r="DJ2" s="62" t="s">
        <v>56</v>
      </c>
      <c r="DK2" s="62" t="s">
        <v>56</v>
      </c>
      <c r="DL2" s="62" t="s">
        <v>56</v>
      </c>
      <c r="DM2" s="62" t="s">
        <v>56</v>
      </c>
      <c r="DN2" s="62" t="s">
        <v>56</v>
      </c>
      <c r="DO2" s="62" t="s">
        <v>56</v>
      </c>
      <c r="DP2" s="62" t="s">
        <v>56</v>
      </c>
      <c r="DQ2" s="62" t="s">
        <v>56</v>
      </c>
      <c r="DR2" s="62" t="s">
        <v>56</v>
      </c>
      <c r="DS2" s="62" t="s">
        <v>56</v>
      </c>
      <c r="DT2" s="32" t="s">
        <v>25</v>
      </c>
      <c r="DY2" s="76">
        <v>3</v>
      </c>
      <c r="DZ2" s="76">
        <v>3</v>
      </c>
      <c r="EA2" s="76">
        <v>4</v>
      </c>
      <c r="EB2" s="76">
        <v>3</v>
      </c>
      <c r="EC2" s="76">
        <v>3</v>
      </c>
      <c r="ED2" s="76">
        <v>4</v>
      </c>
      <c r="EE2" s="76">
        <v>3</v>
      </c>
      <c r="EF2" s="76">
        <v>3</v>
      </c>
      <c r="EG2" s="76">
        <v>3</v>
      </c>
      <c r="EH2" s="76">
        <v>3</v>
      </c>
      <c r="EI2" s="76">
        <v>4</v>
      </c>
      <c r="EJ2" s="76">
        <v>3</v>
      </c>
      <c r="EK2" s="76">
        <v>4</v>
      </c>
      <c r="EL2" s="76">
        <v>3</v>
      </c>
      <c r="EM2" s="76">
        <v>4</v>
      </c>
      <c r="EN2" s="76">
        <v>3</v>
      </c>
      <c r="EO2" s="76">
        <v>3</v>
      </c>
      <c r="EP2" s="76">
        <v>4</v>
      </c>
      <c r="EQ2" s="76">
        <v>3</v>
      </c>
      <c r="ER2" s="76">
        <v>3</v>
      </c>
      <c r="ES2" s="76">
        <v>4</v>
      </c>
      <c r="ET2" s="76">
        <v>3</v>
      </c>
      <c r="EU2" s="76">
        <v>3</v>
      </c>
      <c r="EV2" s="76">
        <v>3</v>
      </c>
      <c r="EW2" s="76">
        <v>3</v>
      </c>
      <c r="EX2" s="76">
        <v>4</v>
      </c>
      <c r="EY2" s="76">
        <v>3</v>
      </c>
      <c r="EZ2" s="76">
        <v>4</v>
      </c>
      <c r="FA2" s="76">
        <v>3</v>
      </c>
      <c r="FB2" s="76">
        <v>4</v>
      </c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8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398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0</v>
      </c>
      <c r="EO3" s="76">
        <v>0</v>
      </c>
      <c r="EP3" s="76">
        <v>0</v>
      </c>
      <c r="EQ3" s="76">
        <v>0</v>
      </c>
      <c r="ER3" s="76">
        <v>0</v>
      </c>
      <c r="ES3" s="76">
        <v>0</v>
      </c>
      <c r="ET3" s="76">
        <v>0</v>
      </c>
      <c r="EU3" s="76">
        <v>0</v>
      </c>
      <c r="EV3" s="76">
        <v>0</v>
      </c>
      <c r="EW3" s="76">
        <v>0</v>
      </c>
      <c r="EX3" s="76">
        <v>0</v>
      </c>
      <c r="EY3" s="76">
        <v>0</v>
      </c>
      <c r="EZ3" s="76">
        <v>0</v>
      </c>
      <c r="FA3" s="76">
        <v>0</v>
      </c>
      <c r="FB3" s="76">
        <v>0</v>
      </c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8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61</v>
      </c>
      <c r="CT4" s="62">
        <v>61</v>
      </c>
      <c r="CU4" s="62">
        <v>57</v>
      </c>
      <c r="CV4" s="62">
        <v>67</v>
      </c>
      <c r="CW4" s="62">
        <v>57</v>
      </c>
      <c r="CX4" s="62">
        <v>41</v>
      </c>
      <c r="CY4" s="62">
        <v>57</v>
      </c>
      <c r="CZ4" s="62">
        <v>79</v>
      </c>
      <c r="DA4" s="62">
        <v>59</v>
      </c>
      <c r="DB4" s="62">
        <v>27</v>
      </c>
      <c r="DC4" s="62">
        <v>50</v>
      </c>
      <c r="DD4" s="62">
        <v>62</v>
      </c>
      <c r="DE4" s="62">
        <v>66</v>
      </c>
      <c r="DF4" s="62">
        <v>70</v>
      </c>
      <c r="DG4" s="62">
        <v>44</v>
      </c>
      <c r="DH4" s="62">
        <v>0</v>
      </c>
      <c r="DI4" s="62">
        <v>0</v>
      </c>
      <c r="DJ4" s="62">
        <v>0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60</v>
      </c>
      <c r="DY4" s="76">
        <v>35</v>
      </c>
      <c r="DZ4" s="76">
        <v>33</v>
      </c>
      <c r="EA4" s="76">
        <v>34</v>
      </c>
      <c r="EB4" s="76">
        <v>33</v>
      </c>
      <c r="EC4" s="76">
        <v>25</v>
      </c>
      <c r="ED4" s="76">
        <v>20</v>
      </c>
      <c r="EE4" s="76">
        <v>26</v>
      </c>
      <c r="EF4" s="76">
        <v>36</v>
      </c>
      <c r="EG4" s="76">
        <v>31</v>
      </c>
      <c r="EH4" s="76">
        <v>11</v>
      </c>
      <c r="EI4" s="76">
        <v>26</v>
      </c>
      <c r="EJ4" s="76">
        <v>31</v>
      </c>
      <c r="EK4" s="76">
        <v>34</v>
      </c>
      <c r="EL4" s="76">
        <v>31</v>
      </c>
      <c r="EM4" s="76">
        <v>21</v>
      </c>
      <c r="EN4" s="76">
        <v>26</v>
      </c>
      <c r="EO4" s="76">
        <v>28</v>
      </c>
      <c r="EP4" s="76">
        <v>23</v>
      </c>
      <c r="EQ4" s="76">
        <v>34</v>
      </c>
      <c r="ER4" s="76">
        <v>32</v>
      </c>
      <c r="ES4" s="76">
        <v>21</v>
      </c>
      <c r="ET4" s="76">
        <v>31</v>
      </c>
      <c r="EU4" s="76">
        <v>43</v>
      </c>
      <c r="EV4" s="76">
        <v>28</v>
      </c>
      <c r="EW4" s="76">
        <v>16</v>
      </c>
      <c r="EX4" s="76">
        <v>24</v>
      </c>
      <c r="EY4" s="76">
        <v>31</v>
      </c>
      <c r="EZ4" s="76">
        <v>32</v>
      </c>
      <c r="FA4" s="76">
        <v>39</v>
      </c>
      <c r="FB4" s="76">
        <v>23</v>
      </c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8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229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8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230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8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1</v>
      </c>
      <c r="DD7" s="62">
        <v>0</v>
      </c>
      <c r="DE7" s="62">
        <v>1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231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1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1</v>
      </c>
      <c r="EY7" s="76">
        <v>0</v>
      </c>
      <c r="EZ7" s="76">
        <v>0</v>
      </c>
      <c r="FA7" s="76">
        <v>0</v>
      </c>
      <c r="FB7" s="76">
        <v>0</v>
      </c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8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33</v>
      </c>
      <c r="CT8" s="62">
        <v>47</v>
      </c>
      <c r="CU8" s="62">
        <v>22</v>
      </c>
      <c r="CV8" s="62">
        <v>17</v>
      </c>
      <c r="CW8" s="62">
        <v>21</v>
      </c>
      <c r="CX8" s="62">
        <v>16</v>
      </c>
      <c r="CY8" s="62">
        <v>12</v>
      </c>
      <c r="CZ8" s="62">
        <v>17</v>
      </c>
      <c r="DA8" s="62">
        <v>26</v>
      </c>
      <c r="DB8" s="62">
        <v>0</v>
      </c>
      <c r="DC8" s="62">
        <v>24</v>
      </c>
      <c r="DD8" s="62">
        <v>8</v>
      </c>
      <c r="DE8" s="62">
        <v>17</v>
      </c>
      <c r="DF8" s="62">
        <v>21</v>
      </c>
      <c r="DG8" s="62">
        <v>6</v>
      </c>
      <c r="DH8" s="62">
        <v>0</v>
      </c>
      <c r="DI8" s="62">
        <v>0</v>
      </c>
      <c r="DJ8" s="62">
        <v>0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61</v>
      </c>
      <c r="DY8" s="76">
        <v>14</v>
      </c>
      <c r="DZ8" s="76">
        <v>23</v>
      </c>
      <c r="EA8" s="76">
        <v>13</v>
      </c>
      <c r="EB8" s="76">
        <v>8</v>
      </c>
      <c r="EC8" s="76">
        <v>9</v>
      </c>
      <c r="ED8" s="76">
        <v>7</v>
      </c>
      <c r="EE8" s="76">
        <v>6</v>
      </c>
      <c r="EF8" s="76">
        <v>10</v>
      </c>
      <c r="EG8" s="76">
        <v>14</v>
      </c>
      <c r="EH8" s="76">
        <v>0</v>
      </c>
      <c r="EI8" s="76">
        <v>11</v>
      </c>
      <c r="EJ8" s="76">
        <v>2</v>
      </c>
      <c r="EK8" s="76">
        <v>7</v>
      </c>
      <c r="EL8" s="76">
        <v>10</v>
      </c>
      <c r="EM8" s="76">
        <v>3</v>
      </c>
      <c r="EN8" s="76">
        <v>19</v>
      </c>
      <c r="EO8" s="76">
        <v>24</v>
      </c>
      <c r="EP8" s="76">
        <v>9</v>
      </c>
      <c r="EQ8" s="76">
        <v>9</v>
      </c>
      <c r="ER8" s="76">
        <v>12</v>
      </c>
      <c r="ES8" s="76">
        <v>9</v>
      </c>
      <c r="ET8" s="76">
        <v>6</v>
      </c>
      <c r="EU8" s="76">
        <v>7</v>
      </c>
      <c r="EV8" s="76">
        <v>12</v>
      </c>
      <c r="EW8" s="76">
        <v>0</v>
      </c>
      <c r="EX8" s="76">
        <v>13</v>
      </c>
      <c r="EY8" s="76">
        <v>6</v>
      </c>
      <c r="EZ8" s="76">
        <v>10</v>
      </c>
      <c r="FA8" s="76">
        <v>11</v>
      </c>
      <c r="FB8" s="76">
        <v>3</v>
      </c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8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1</v>
      </c>
      <c r="DD9" s="62">
        <v>0</v>
      </c>
      <c r="DE9" s="62">
        <v>1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62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1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1</v>
      </c>
      <c r="EY9" s="76">
        <v>0</v>
      </c>
      <c r="EZ9" s="76">
        <v>0</v>
      </c>
      <c r="FA9" s="76">
        <v>0</v>
      </c>
      <c r="FB9" s="76">
        <v>0</v>
      </c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8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20</v>
      </c>
      <c r="CT10" s="62">
        <v>10</v>
      </c>
      <c r="CU10" s="62">
        <v>23</v>
      </c>
      <c r="CV10" s="62">
        <v>29</v>
      </c>
      <c r="CW10" s="62">
        <v>35</v>
      </c>
      <c r="CX10" s="62">
        <v>35</v>
      </c>
      <c r="CY10" s="62">
        <v>41</v>
      </c>
      <c r="CZ10" s="62">
        <v>20</v>
      </c>
      <c r="DA10" s="62">
        <v>30</v>
      </c>
      <c r="DB10" s="62">
        <v>66</v>
      </c>
      <c r="DC10" s="62">
        <v>30</v>
      </c>
      <c r="DD10" s="62">
        <v>37</v>
      </c>
      <c r="DE10" s="62">
        <v>30</v>
      </c>
      <c r="DF10" s="62">
        <v>22</v>
      </c>
      <c r="DG10" s="62">
        <v>37</v>
      </c>
      <c r="DH10" s="62">
        <v>0</v>
      </c>
      <c r="DI10" s="62">
        <v>0</v>
      </c>
      <c r="DJ10" s="62">
        <v>0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63</v>
      </c>
      <c r="DY10" s="76">
        <v>8</v>
      </c>
      <c r="DZ10" s="76">
        <v>3</v>
      </c>
      <c r="EA10" s="76">
        <v>8</v>
      </c>
      <c r="EB10" s="76">
        <v>17</v>
      </c>
      <c r="EC10" s="76">
        <v>22</v>
      </c>
      <c r="ED10" s="76">
        <v>18</v>
      </c>
      <c r="EE10" s="76">
        <v>21</v>
      </c>
      <c r="EF10" s="76">
        <v>12</v>
      </c>
      <c r="EG10" s="76">
        <v>13</v>
      </c>
      <c r="EH10" s="76">
        <v>33</v>
      </c>
      <c r="EI10" s="76">
        <v>16</v>
      </c>
      <c r="EJ10" s="76">
        <v>21</v>
      </c>
      <c r="EK10" s="76">
        <v>14</v>
      </c>
      <c r="EL10" s="76">
        <v>15</v>
      </c>
      <c r="EM10" s="76">
        <v>19</v>
      </c>
      <c r="EN10" s="76">
        <v>12</v>
      </c>
      <c r="EO10" s="76">
        <v>7</v>
      </c>
      <c r="EP10" s="76">
        <v>15</v>
      </c>
      <c r="EQ10" s="76">
        <v>12</v>
      </c>
      <c r="ER10" s="76">
        <v>13</v>
      </c>
      <c r="ES10" s="76">
        <v>17</v>
      </c>
      <c r="ET10" s="76">
        <v>20</v>
      </c>
      <c r="EU10" s="76">
        <v>8</v>
      </c>
      <c r="EV10" s="76">
        <v>17</v>
      </c>
      <c r="EW10" s="76">
        <v>33</v>
      </c>
      <c r="EX10" s="76">
        <v>14</v>
      </c>
      <c r="EY10" s="76">
        <v>16</v>
      </c>
      <c r="EZ10" s="76">
        <v>16</v>
      </c>
      <c r="FA10" s="76">
        <v>7</v>
      </c>
      <c r="FB10" s="76">
        <v>18</v>
      </c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8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4</v>
      </c>
      <c r="CT11" s="62">
        <v>0</v>
      </c>
      <c r="CU11" s="62">
        <v>16</v>
      </c>
      <c r="CV11" s="62">
        <v>5</v>
      </c>
      <c r="CW11" s="62">
        <v>5</v>
      </c>
      <c r="CX11" s="62">
        <v>26</v>
      </c>
      <c r="CY11" s="62">
        <v>8</v>
      </c>
      <c r="CZ11" s="62">
        <v>2</v>
      </c>
      <c r="DA11" s="62">
        <v>3</v>
      </c>
      <c r="DB11" s="62">
        <v>25</v>
      </c>
      <c r="DC11" s="62">
        <v>13</v>
      </c>
      <c r="DD11" s="62">
        <v>11</v>
      </c>
      <c r="DE11" s="62">
        <v>4</v>
      </c>
      <c r="DF11" s="62">
        <v>5</v>
      </c>
      <c r="DG11" s="62">
        <v>31</v>
      </c>
      <c r="DH11" s="62">
        <v>0</v>
      </c>
      <c r="DI11" s="62">
        <v>0</v>
      </c>
      <c r="DJ11" s="62">
        <v>0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64</v>
      </c>
      <c r="DY11" s="76">
        <v>2</v>
      </c>
      <c r="DZ11" s="76">
        <v>0</v>
      </c>
      <c r="EA11" s="76">
        <v>4</v>
      </c>
      <c r="EB11" s="76">
        <v>1</v>
      </c>
      <c r="EC11" s="76">
        <v>3</v>
      </c>
      <c r="ED11" s="76">
        <v>14</v>
      </c>
      <c r="EE11" s="76">
        <v>6</v>
      </c>
      <c r="EF11" s="76">
        <v>1</v>
      </c>
      <c r="EG11" s="76">
        <v>1</v>
      </c>
      <c r="EH11" s="76">
        <v>15</v>
      </c>
      <c r="EI11" s="76">
        <v>6</v>
      </c>
      <c r="EJ11" s="76">
        <v>5</v>
      </c>
      <c r="EK11" s="76">
        <v>3</v>
      </c>
      <c r="EL11" s="76">
        <v>3</v>
      </c>
      <c r="EM11" s="76">
        <v>16</v>
      </c>
      <c r="EN11" s="76">
        <v>2</v>
      </c>
      <c r="EO11" s="76">
        <v>0</v>
      </c>
      <c r="EP11" s="76">
        <v>12</v>
      </c>
      <c r="EQ11" s="76">
        <v>4</v>
      </c>
      <c r="ER11" s="76">
        <v>2</v>
      </c>
      <c r="ES11" s="76">
        <v>12</v>
      </c>
      <c r="ET11" s="76">
        <v>2</v>
      </c>
      <c r="EU11" s="76">
        <v>1</v>
      </c>
      <c r="EV11" s="76">
        <v>2</v>
      </c>
      <c r="EW11" s="76">
        <v>10</v>
      </c>
      <c r="EX11" s="76">
        <v>7</v>
      </c>
      <c r="EY11" s="76">
        <v>6</v>
      </c>
      <c r="EZ11" s="76">
        <v>1</v>
      </c>
      <c r="FA11" s="76">
        <v>2</v>
      </c>
      <c r="FB11" s="76">
        <v>15</v>
      </c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8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3</v>
      </c>
      <c r="CT12" s="62">
        <v>0</v>
      </c>
      <c r="CU12" s="62">
        <v>13</v>
      </c>
      <c r="CV12" s="62">
        <v>5</v>
      </c>
      <c r="CW12" s="62">
        <v>4</v>
      </c>
      <c r="CX12" s="62">
        <v>21</v>
      </c>
      <c r="CY12" s="62">
        <v>7</v>
      </c>
      <c r="CZ12" s="62">
        <v>0</v>
      </c>
      <c r="DA12" s="62">
        <v>3</v>
      </c>
      <c r="DB12" s="62">
        <v>20</v>
      </c>
      <c r="DC12" s="62">
        <v>9</v>
      </c>
      <c r="DD12" s="62">
        <v>11</v>
      </c>
      <c r="DE12" s="62">
        <v>3</v>
      </c>
      <c r="DF12" s="62">
        <v>4</v>
      </c>
      <c r="DG12" s="62">
        <v>21</v>
      </c>
      <c r="DH12" s="62">
        <v>0</v>
      </c>
      <c r="DI12" s="62">
        <v>0</v>
      </c>
      <c r="DJ12" s="62">
        <v>0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105</v>
      </c>
      <c r="DY12" s="76">
        <v>1</v>
      </c>
      <c r="DZ12" s="76">
        <v>0</v>
      </c>
      <c r="EA12" s="76">
        <v>4</v>
      </c>
      <c r="EB12" s="76">
        <v>1</v>
      </c>
      <c r="EC12" s="76">
        <v>2</v>
      </c>
      <c r="ED12" s="76">
        <v>12</v>
      </c>
      <c r="EE12" s="76">
        <v>5</v>
      </c>
      <c r="EF12" s="76">
        <v>0</v>
      </c>
      <c r="EG12" s="76">
        <v>1</v>
      </c>
      <c r="EH12" s="76">
        <v>10</v>
      </c>
      <c r="EI12" s="76">
        <v>3</v>
      </c>
      <c r="EJ12" s="76">
        <v>5</v>
      </c>
      <c r="EK12" s="76">
        <v>2</v>
      </c>
      <c r="EL12" s="76">
        <v>3</v>
      </c>
      <c r="EM12" s="76">
        <v>10</v>
      </c>
      <c r="EN12" s="76">
        <v>2</v>
      </c>
      <c r="EO12" s="76">
        <v>0</v>
      </c>
      <c r="EP12" s="76">
        <v>9</v>
      </c>
      <c r="EQ12" s="76">
        <v>4</v>
      </c>
      <c r="ER12" s="76">
        <v>2</v>
      </c>
      <c r="ES12" s="76">
        <v>9</v>
      </c>
      <c r="ET12" s="76">
        <v>2</v>
      </c>
      <c r="EU12" s="76">
        <v>0</v>
      </c>
      <c r="EV12" s="76">
        <v>2</v>
      </c>
      <c r="EW12" s="76">
        <v>10</v>
      </c>
      <c r="EX12" s="76">
        <v>6</v>
      </c>
      <c r="EY12" s="76">
        <v>6</v>
      </c>
      <c r="EZ12" s="76">
        <v>1</v>
      </c>
      <c r="FA12" s="76">
        <v>1</v>
      </c>
      <c r="FB12" s="76">
        <v>11</v>
      </c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8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1</v>
      </c>
      <c r="CT13" s="62">
        <v>0</v>
      </c>
      <c r="CU13" s="62">
        <v>3</v>
      </c>
      <c r="CV13" s="62">
        <v>0</v>
      </c>
      <c r="CW13" s="62">
        <v>1</v>
      </c>
      <c r="CX13" s="62">
        <v>4</v>
      </c>
      <c r="CY13" s="62">
        <v>1</v>
      </c>
      <c r="CZ13" s="62">
        <v>1</v>
      </c>
      <c r="DA13" s="62">
        <v>0</v>
      </c>
      <c r="DB13" s="62">
        <v>5</v>
      </c>
      <c r="DC13" s="62">
        <v>4</v>
      </c>
      <c r="DD13" s="62">
        <v>0</v>
      </c>
      <c r="DE13" s="62">
        <v>1</v>
      </c>
      <c r="DF13" s="62">
        <v>1</v>
      </c>
      <c r="DG13" s="62">
        <v>10</v>
      </c>
      <c r="DH13" s="62">
        <v>0</v>
      </c>
      <c r="DI13" s="62">
        <v>0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106</v>
      </c>
      <c r="DY13" s="76">
        <v>1</v>
      </c>
      <c r="DZ13" s="76">
        <v>0</v>
      </c>
      <c r="EA13" s="76">
        <v>0</v>
      </c>
      <c r="EB13" s="76">
        <v>0</v>
      </c>
      <c r="EC13" s="76">
        <v>1</v>
      </c>
      <c r="ED13" s="76">
        <v>2</v>
      </c>
      <c r="EE13" s="76">
        <v>1</v>
      </c>
      <c r="EF13" s="76">
        <v>0</v>
      </c>
      <c r="EG13" s="76">
        <v>0</v>
      </c>
      <c r="EH13" s="76">
        <v>5</v>
      </c>
      <c r="EI13" s="76">
        <v>3</v>
      </c>
      <c r="EJ13" s="76">
        <v>0</v>
      </c>
      <c r="EK13" s="76">
        <v>1</v>
      </c>
      <c r="EL13" s="76">
        <v>0</v>
      </c>
      <c r="EM13" s="76">
        <v>6</v>
      </c>
      <c r="EN13" s="76">
        <v>0</v>
      </c>
      <c r="EO13" s="76">
        <v>0</v>
      </c>
      <c r="EP13" s="76">
        <v>3</v>
      </c>
      <c r="EQ13" s="76">
        <v>0</v>
      </c>
      <c r="ER13" s="76">
        <v>0</v>
      </c>
      <c r="ES13" s="76">
        <v>2</v>
      </c>
      <c r="ET13" s="76">
        <v>0</v>
      </c>
      <c r="EU13" s="76">
        <v>1</v>
      </c>
      <c r="EV13" s="76">
        <v>0</v>
      </c>
      <c r="EW13" s="76">
        <v>0</v>
      </c>
      <c r="EX13" s="76">
        <v>1</v>
      </c>
      <c r="EY13" s="76">
        <v>0</v>
      </c>
      <c r="EZ13" s="76">
        <v>0</v>
      </c>
      <c r="FA13" s="76">
        <v>1</v>
      </c>
      <c r="FB13" s="76">
        <v>4</v>
      </c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8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1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0</v>
      </c>
      <c r="DF14" s="62">
        <v>1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717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1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1</v>
      </c>
      <c r="FB14" s="76">
        <v>0</v>
      </c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8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1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3</v>
      </c>
      <c r="DC15" s="62">
        <v>1</v>
      </c>
      <c r="DD15" s="62">
        <v>0</v>
      </c>
      <c r="DE15" s="62">
        <v>1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742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3</v>
      </c>
      <c r="EI15" s="76">
        <v>0</v>
      </c>
      <c r="EJ15" s="76">
        <v>0</v>
      </c>
      <c r="EK15" s="76">
        <v>1</v>
      </c>
      <c r="EL15" s="76">
        <v>0</v>
      </c>
      <c r="EM15" s="76">
        <v>0</v>
      </c>
      <c r="EN15" s="76">
        <v>0</v>
      </c>
      <c r="EO15" s="76">
        <v>0</v>
      </c>
      <c r="EP15" s="76">
        <v>1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1</v>
      </c>
      <c r="EY15" s="76">
        <v>0</v>
      </c>
      <c r="EZ15" s="76">
        <v>0</v>
      </c>
      <c r="FA15" s="76">
        <v>0</v>
      </c>
      <c r="FB15" s="76">
        <v>0</v>
      </c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8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0</v>
      </c>
      <c r="CV16" s="62">
        <v>0</v>
      </c>
      <c r="CW16" s="62">
        <v>0</v>
      </c>
      <c r="CX16" s="62">
        <v>1</v>
      </c>
      <c r="CY16" s="62">
        <v>0</v>
      </c>
      <c r="CZ16" s="62">
        <v>1</v>
      </c>
      <c r="DA16" s="62">
        <v>0</v>
      </c>
      <c r="DB16" s="62">
        <v>0</v>
      </c>
      <c r="DC16" s="62">
        <v>0</v>
      </c>
      <c r="DD16" s="62">
        <v>0</v>
      </c>
      <c r="DE16" s="62">
        <v>0</v>
      </c>
      <c r="DF16" s="62">
        <v>0</v>
      </c>
      <c r="DG16" s="62">
        <v>0</v>
      </c>
      <c r="DH16" s="62">
        <v>0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107</v>
      </c>
      <c r="DY16" s="76">
        <v>0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0</v>
      </c>
      <c r="EF16" s="76">
        <v>1</v>
      </c>
      <c r="EG16" s="76">
        <v>0</v>
      </c>
      <c r="EH16" s="76">
        <v>0</v>
      </c>
      <c r="EI16" s="76">
        <v>0</v>
      </c>
      <c r="EJ16" s="76">
        <v>0</v>
      </c>
      <c r="EK16" s="76">
        <v>0</v>
      </c>
      <c r="EL16" s="76">
        <v>0</v>
      </c>
      <c r="EM16" s="76">
        <v>0</v>
      </c>
      <c r="EN16" s="76">
        <v>0</v>
      </c>
      <c r="EO16" s="76">
        <v>0</v>
      </c>
      <c r="EP16" s="76">
        <v>0</v>
      </c>
      <c r="EQ16" s="76">
        <v>0</v>
      </c>
      <c r="ER16" s="76">
        <v>0</v>
      </c>
      <c r="ES16" s="76">
        <v>1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0</v>
      </c>
      <c r="EZ16" s="76">
        <v>0</v>
      </c>
      <c r="FA16" s="76">
        <v>0</v>
      </c>
      <c r="FB16" s="76">
        <v>0</v>
      </c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896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897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56</v>
      </c>
      <c r="CT19" s="62">
        <v>54</v>
      </c>
      <c r="CU19" s="62">
        <v>53</v>
      </c>
      <c r="CV19" s="62">
        <v>61</v>
      </c>
      <c r="CW19" s="62">
        <v>51</v>
      </c>
      <c r="CX19" s="62">
        <v>37</v>
      </c>
      <c r="CY19" s="62">
        <v>52</v>
      </c>
      <c r="CZ19" s="62">
        <v>70</v>
      </c>
      <c r="DA19" s="62">
        <v>52</v>
      </c>
      <c r="DB19" s="62">
        <v>24</v>
      </c>
      <c r="DC19" s="62">
        <v>45</v>
      </c>
      <c r="DD19" s="62">
        <v>57</v>
      </c>
      <c r="DE19" s="62">
        <v>62</v>
      </c>
      <c r="DF19" s="62">
        <v>60</v>
      </c>
      <c r="DG19" s="62">
        <v>44</v>
      </c>
      <c r="DH19" s="62">
        <v>0</v>
      </c>
      <c r="DI19" s="62">
        <v>0</v>
      </c>
      <c r="DJ19" s="62">
        <v>0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92</v>
      </c>
      <c r="DY19" s="76">
        <v>33</v>
      </c>
      <c r="DZ19" s="76">
        <v>29</v>
      </c>
      <c r="EA19" s="76">
        <v>32</v>
      </c>
      <c r="EB19" s="76">
        <v>32</v>
      </c>
      <c r="EC19" s="76">
        <v>23</v>
      </c>
      <c r="ED19" s="76">
        <v>19</v>
      </c>
      <c r="EE19" s="76">
        <v>24</v>
      </c>
      <c r="EF19" s="76">
        <v>34</v>
      </c>
      <c r="EG19" s="76">
        <v>27</v>
      </c>
      <c r="EH19" s="76">
        <v>11</v>
      </c>
      <c r="EI19" s="76">
        <v>23</v>
      </c>
      <c r="EJ19" s="76">
        <v>27</v>
      </c>
      <c r="EK19" s="76">
        <v>32</v>
      </c>
      <c r="EL19" s="76">
        <v>27</v>
      </c>
      <c r="EM19" s="76">
        <v>21</v>
      </c>
      <c r="EN19" s="76">
        <v>23</v>
      </c>
      <c r="EO19" s="76">
        <v>25</v>
      </c>
      <c r="EP19" s="76">
        <v>21</v>
      </c>
      <c r="EQ19" s="76">
        <v>29</v>
      </c>
      <c r="ER19" s="76">
        <v>28</v>
      </c>
      <c r="ES19" s="76">
        <v>18</v>
      </c>
      <c r="ET19" s="76">
        <v>28</v>
      </c>
      <c r="EU19" s="76">
        <v>36</v>
      </c>
      <c r="EV19" s="76">
        <v>25</v>
      </c>
      <c r="EW19" s="76">
        <v>13</v>
      </c>
      <c r="EX19" s="76">
        <v>22</v>
      </c>
      <c r="EY19" s="76">
        <v>30</v>
      </c>
      <c r="EZ19" s="76">
        <v>30</v>
      </c>
      <c r="FA19" s="76">
        <v>33</v>
      </c>
      <c r="FB19" s="76">
        <v>23</v>
      </c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32</v>
      </c>
      <c r="CT20" s="62">
        <v>41</v>
      </c>
      <c r="CU20" s="62">
        <v>19</v>
      </c>
      <c r="CV20" s="62">
        <v>17</v>
      </c>
      <c r="CW20" s="62">
        <v>18</v>
      </c>
      <c r="CX20" s="62">
        <v>15</v>
      </c>
      <c r="CY20" s="62">
        <v>12</v>
      </c>
      <c r="CZ20" s="62">
        <v>17</v>
      </c>
      <c r="DA20" s="62">
        <v>25</v>
      </c>
      <c r="DB20" s="62">
        <v>0</v>
      </c>
      <c r="DC20" s="62">
        <v>24</v>
      </c>
      <c r="DD20" s="62">
        <v>8</v>
      </c>
      <c r="DE20" s="62">
        <v>17</v>
      </c>
      <c r="DF20" s="62">
        <v>21</v>
      </c>
      <c r="DG20" s="62">
        <v>6</v>
      </c>
      <c r="DH20" s="62">
        <v>0</v>
      </c>
      <c r="DI20" s="62">
        <v>0</v>
      </c>
      <c r="DJ20" s="62">
        <v>0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93</v>
      </c>
      <c r="DY20" s="76">
        <v>14</v>
      </c>
      <c r="DZ20" s="76">
        <v>21</v>
      </c>
      <c r="EA20" s="76">
        <v>11</v>
      </c>
      <c r="EB20" s="76">
        <v>8</v>
      </c>
      <c r="EC20" s="76">
        <v>7</v>
      </c>
      <c r="ED20" s="76">
        <v>7</v>
      </c>
      <c r="EE20" s="76">
        <v>6</v>
      </c>
      <c r="EF20" s="76">
        <v>10</v>
      </c>
      <c r="EG20" s="76">
        <v>13</v>
      </c>
      <c r="EH20" s="76">
        <v>0</v>
      </c>
      <c r="EI20" s="76">
        <v>11</v>
      </c>
      <c r="EJ20" s="76">
        <v>2</v>
      </c>
      <c r="EK20" s="76">
        <v>7</v>
      </c>
      <c r="EL20" s="76">
        <v>10</v>
      </c>
      <c r="EM20" s="76">
        <v>3</v>
      </c>
      <c r="EN20" s="76">
        <v>18</v>
      </c>
      <c r="EO20" s="76">
        <v>20</v>
      </c>
      <c r="EP20" s="76">
        <v>8</v>
      </c>
      <c r="EQ20" s="76">
        <v>9</v>
      </c>
      <c r="ER20" s="76">
        <v>11</v>
      </c>
      <c r="ES20" s="76">
        <v>8</v>
      </c>
      <c r="ET20" s="76">
        <v>6</v>
      </c>
      <c r="EU20" s="76">
        <v>7</v>
      </c>
      <c r="EV20" s="76">
        <v>12</v>
      </c>
      <c r="EW20" s="76">
        <v>0</v>
      </c>
      <c r="EX20" s="76">
        <v>13</v>
      </c>
      <c r="EY20" s="76">
        <v>6</v>
      </c>
      <c r="EZ20" s="76">
        <v>10</v>
      </c>
      <c r="FA20" s="76">
        <v>11</v>
      </c>
      <c r="FB20" s="76">
        <v>3</v>
      </c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1</v>
      </c>
      <c r="DD21" s="62">
        <v>0</v>
      </c>
      <c r="DE21" s="62">
        <v>1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94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1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1</v>
      </c>
      <c r="EY21" s="76">
        <v>0</v>
      </c>
      <c r="EZ21" s="76">
        <v>0</v>
      </c>
      <c r="FA21" s="76">
        <v>0</v>
      </c>
      <c r="FB21" s="76">
        <v>0</v>
      </c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13</v>
      </c>
      <c r="CT22" s="62">
        <v>9</v>
      </c>
      <c r="CU22" s="62">
        <v>20</v>
      </c>
      <c r="CV22" s="62">
        <v>22</v>
      </c>
      <c r="CW22" s="62">
        <v>31</v>
      </c>
      <c r="CX22" s="62">
        <v>31</v>
      </c>
      <c r="CY22" s="62">
        <v>36</v>
      </c>
      <c r="CZ22" s="62">
        <v>16</v>
      </c>
      <c r="DA22" s="62">
        <v>24</v>
      </c>
      <c r="DB22" s="62">
        <v>62</v>
      </c>
      <c r="DC22" s="62">
        <v>26</v>
      </c>
      <c r="DD22" s="62">
        <v>31</v>
      </c>
      <c r="DE22" s="62">
        <v>23</v>
      </c>
      <c r="DF22" s="62">
        <v>19</v>
      </c>
      <c r="DG22" s="62">
        <v>31</v>
      </c>
      <c r="DH22" s="62">
        <v>0</v>
      </c>
      <c r="DI22" s="62">
        <v>0</v>
      </c>
      <c r="DJ22" s="62">
        <v>0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95</v>
      </c>
      <c r="DY22" s="76">
        <v>4</v>
      </c>
      <c r="DZ22" s="76">
        <v>2</v>
      </c>
      <c r="EA22" s="76">
        <v>6</v>
      </c>
      <c r="EB22" s="76">
        <v>12</v>
      </c>
      <c r="EC22" s="76">
        <v>19</v>
      </c>
      <c r="ED22" s="76">
        <v>15</v>
      </c>
      <c r="EE22" s="76">
        <v>18</v>
      </c>
      <c r="EF22" s="76">
        <v>8</v>
      </c>
      <c r="EG22" s="76">
        <v>11</v>
      </c>
      <c r="EH22" s="76">
        <v>31</v>
      </c>
      <c r="EI22" s="76">
        <v>13</v>
      </c>
      <c r="EJ22" s="76">
        <v>19</v>
      </c>
      <c r="EK22" s="76">
        <v>12</v>
      </c>
      <c r="EL22" s="76">
        <v>13</v>
      </c>
      <c r="EM22" s="76">
        <v>17</v>
      </c>
      <c r="EN22" s="76">
        <v>9</v>
      </c>
      <c r="EO22" s="76">
        <v>7</v>
      </c>
      <c r="EP22" s="76">
        <v>14</v>
      </c>
      <c r="EQ22" s="76">
        <v>10</v>
      </c>
      <c r="ER22" s="76">
        <v>12</v>
      </c>
      <c r="ES22" s="76">
        <v>16</v>
      </c>
      <c r="ET22" s="76">
        <v>18</v>
      </c>
      <c r="EU22" s="76">
        <v>8</v>
      </c>
      <c r="EV22" s="76">
        <v>13</v>
      </c>
      <c r="EW22" s="76">
        <v>31</v>
      </c>
      <c r="EX22" s="76">
        <v>13</v>
      </c>
      <c r="EY22" s="76">
        <v>12</v>
      </c>
      <c r="EZ22" s="76">
        <v>11</v>
      </c>
      <c r="FA22" s="76">
        <v>6</v>
      </c>
      <c r="FB22" s="76">
        <v>14</v>
      </c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3</v>
      </c>
      <c r="CT23" s="62">
        <v>0</v>
      </c>
      <c r="CU23" s="62">
        <v>10</v>
      </c>
      <c r="CV23" s="62">
        <v>4</v>
      </c>
      <c r="CW23" s="62">
        <v>3</v>
      </c>
      <c r="CX23" s="62">
        <v>18</v>
      </c>
      <c r="CY23" s="62">
        <v>3</v>
      </c>
      <c r="CZ23" s="62">
        <v>0</v>
      </c>
      <c r="DA23" s="62">
        <v>3</v>
      </c>
      <c r="DB23" s="62">
        <v>16</v>
      </c>
      <c r="DC23" s="62">
        <v>5</v>
      </c>
      <c r="DD23" s="62">
        <v>8</v>
      </c>
      <c r="DE23" s="62">
        <v>1</v>
      </c>
      <c r="DF23" s="62">
        <v>3</v>
      </c>
      <c r="DG23" s="62">
        <v>15</v>
      </c>
      <c r="DH23" s="62">
        <v>0</v>
      </c>
      <c r="DI23" s="62">
        <v>0</v>
      </c>
      <c r="DJ23" s="62">
        <v>0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109</v>
      </c>
      <c r="DY23" s="76">
        <v>1</v>
      </c>
      <c r="DZ23" s="76">
        <v>0</v>
      </c>
      <c r="EA23" s="76">
        <v>3</v>
      </c>
      <c r="EB23" s="76">
        <v>0</v>
      </c>
      <c r="EC23" s="76">
        <v>2</v>
      </c>
      <c r="ED23" s="76">
        <v>10</v>
      </c>
      <c r="EE23" s="76">
        <v>3</v>
      </c>
      <c r="EF23" s="76">
        <v>0</v>
      </c>
      <c r="EG23" s="76">
        <v>1</v>
      </c>
      <c r="EH23" s="76">
        <v>8</v>
      </c>
      <c r="EI23" s="76">
        <v>2</v>
      </c>
      <c r="EJ23" s="76">
        <v>4</v>
      </c>
      <c r="EK23" s="76">
        <v>0</v>
      </c>
      <c r="EL23" s="76">
        <v>2</v>
      </c>
      <c r="EM23" s="76">
        <v>6</v>
      </c>
      <c r="EN23" s="76">
        <v>2</v>
      </c>
      <c r="EO23" s="76">
        <v>0</v>
      </c>
      <c r="EP23" s="76">
        <v>7</v>
      </c>
      <c r="EQ23" s="76">
        <v>4</v>
      </c>
      <c r="ER23" s="76">
        <v>1</v>
      </c>
      <c r="ES23" s="76">
        <v>8</v>
      </c>
      <c r="ET23" s="76">
        <v>0</v>
      </c>
      <c r="EU23" s="76">
        <v>0</v>
      </c>
      <c r="EV23" s="76">
        <v>2</v>
      </c>
      <c r="EW23" s="76">
        <v>8</v>
      </c>
      <c r="EX23" s="76">
        <v>3</v>
      </c>
      <c r="EY23" s="76">
        <v>4</v>
      </c>
      <c r="EZ23" s="76">
        <v>1</v>
      </c>
      <c r="FA23" s="76">
        <v>1</v>
      </c>
      <c r="FB23" s="76">
        <v>9</v>
      </c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3</v>
      </c>
      <c r="CT24" s="62">
        <v>0</v>
      </c>
      <c r="CU24" s="62">
        <v>12</v>
      </c>
      <c r="CV24" s="62">
        <v>4</v>
      </c>
      <c r="CW24" s="62">
        <v>4</v>
      </c>
      <c r="CX24" s="62">
        <v>21</v>
      </c>
      <c r="CY24" s="62">
        <v>4</v>
      </c>
      <c r="CZ24" s="62">
        <v>1</v>
      </c>
      <c r="DA24" s="62">
        <v>3</v>
      </c>
      <c r="DB24" s="62">
        <v>18</v>
      </c>
      <c r="DC24" s="62">
        <v>8</v>
      </c>
      <c r="DD24" s="62">
        <v>8</v>
      </c>
      <c r="DE24" s="62">
        <v>1</v>
      </c>
      <c r="DF24" s="62">
        <v>4</v>
      </c>
      <c r="DG24" s="62">
        <v>23</v>
      </c>
      <c r="DH24" s="62">
        <v>0</v>
      </c>
      <c r="DI24" s="62">
        <v>0</v>
      </c>
      <c r="DJ24" s="62">
        <v>0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96</v>
      </c>
      <c r="DY24" s="76">
        <v>1</v>
      </c>
      <c r="DZ24" s="76">
        <v>0</v>
      </c>
      <c r="EA24" s="76">
        <v>3</v>
      </c>
      <c r="EB24" s="76">
        <v>0</v>
      </c>
      <c r="EC24" s="76">
        <v>3</v>
      </c>
      <c r="ED24" s="76">
        <v>11</v>
      </c>
      <c r="EE24" s="76">
        <v>4</v>
      </c>
      <c r="EF24" s="76">
        <v>0</v>
      </c>
      <c r="EG24" s="76">
        <v>1</v>
      </c>
      <c r="EH24" s="76">
        <v>10</v>
      </c>
      <c r="EI24" s="76">
        <v>5</v>
      </c>
      <c r="EJ24" s="76">
        <v>4</v>
      </c>
      <c r="EK24" s="76">
        <v>0</v>
      </c>
      <c r="EL24" s="76">
        <v>2</v>
      </c>
      <c r="EM24" s="76">
        <v>11</v>
      </c>
      <c r="EN24" s="76">
        <v>2</v>
      </c>
      <c r="EO24" s="76">
        <v>0</v>
      </c>
      <c r="EP24" s="76">
        <v>9</v>
      </c>
      <c r="EQ24" s="76">
        <v>4</v>
      </c>
      <c r="ER24" s="76">
        <v>1</v>
      </c>
      <c r="ES24" s="76">
        <v>10</v>
      </c>
      <c r="ET24" s="76">
        <v>0</v>
      </c>
      <c r="EU24" s="76">
        <v>1</v>
      </c>
      <c r="EV24" s="76">
        <v>2</v>
      </c>
      <c r="EW24" s="76">
        <v>8</v>
      </c>
      <c r="EX24" s="76">
        <v>3</v>
      </c>
      <c r="EY24" s="76">
        <v>4</v>
      </c>
      <c r="EZ24" s="76">
        <v>1</v>
      </c>
      <c r="FA24" s="76">
        <v>2</v>
      </c>
      <c r="FB24" s="76">
        <v>12</v>
      </c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0</v>
      </c>
      <c r="CU25" s="62">
        <v>2</v>
      </c>
      <c r="CV25" s="62">
        <v>0</v>
      </c>
      <c r="CW25" s="62">
        <v>1</v>
      </c>
      <c r="CX25" s="62">
        <v>3</v>
      </c>
      <c r="CY25" s="62">
        <v>1</v>
      </c>
      <c r="CZ25" s="62">
        <v>1</v>
      </c>
      <c r="DA25" s="62">
        <v>0</v>
      </c>
      <c r="DB25" s="62">
        <v>2</v>
      </c>
      <c r="DC25" s="62">
        <v>3</v>
      </c>
      <c r="DD25" s="62">
        <v>0</v>
      </c>
      <c r="DE25" s="62">
        <v>0</v>
      </c>
      <c r="DF25" s="62">
        <v>1</v>
      </c>
      <c r="DG25" s="62">
        <v>8</v>
      </c>
      <c r="DH25" s="62">
        <v>0</v>
      </c>
      <c r="DI25" s="62">
        <v>0</v>
      </c>
      <c r="DJ25" s="62">
        <v>0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108</v>
      </c>
      <c r="DY25" s="76">
        <v>0</v>
      </c>
      <c r="DZ25" s="76">
        <v>0</v>
      </c>
      <c r="EA25" s="76">
        <v>0</v>
      </c>
      <c r="EB25" s="76">
        <v>0</v>
      </c>
      <c r="EC25" s="76">
        <v>1</v>
      </c>
      <c r="ED25" s="76">
        <v>1</v>
      </c>
      <c r="EE25" s="76">
        <v>1</v>
      </c>
      <c r="EF25" s="76">
        <v>0</v>
      </c>
      <c r="EG25" s="76">
        <v>0</v>
      </c>
      <c r="EH25" s="76">
        <v>2</v>
      </c>
      <c r="EI25" s="76">
        <v>3</v>
      </c>
      <c r="EJ25" s="76">
        <v>0</v>
      </c>
      <c r="EK25" s="76">
        <v>0</v>
      </c>
      <c r="EL25" s="76">
        <v>0</v>
      </c>
      <c r="EM25" s="76">
        <v>5</v>
      </c>
      <c r="EN25" s="76">
        <v>0</v>
      </c>
      <c r="EO25" s="76">
        <v>0</v>
      </c>
      <c r="EP25" s="76">
        <v>2</v>
      </c>
      <c r="EQ25" s="76">
        <v>0</v>
      </c>
      <c r="ER25" s="76">
        <v>0</v>
      </c>
      <c r="ES25" s="76">
        <v>2</v>
      </c>
      <c r="ET25" s="76">
        <v>0</v>
      </c>
      <c r="EU25" s="76">
        <v>1</v>
      </c>
      <c r="EV25" s="76">
        <v>0</v>
      </c>
      <c r="EW25" s="76">
        <v>0</v>
      </c>
      <c r="EX25" s="76">
        <v>0</v>
      </c>
      <c r="EY25" s="76">
        <v>0</v>
      </c>
      <c r="EZ25" s="76">
        <v>0</v>
      </c>
      <c r="FA25" s="76">
        <v>1</v>
      </c>
      <c r="FB25" s="76">
        <v>3</v>
      </c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0</v>
      </c>
      <c r="CZ26" s="62">
        <v>0</v>
      </c>
      <c r="DA26" s="62">
        <v>0</v>
      </c>
      <c r="DB26" s="62">
        <v>0</v>
      </c>
      <c r="DC26" s="62">
        <v>0</v>
      </c>
      <c r="DD26" s="62">
        <v>0</v>
      </c>
      <c r="DE26" s="62">
        <v>0</v>
      </c>
      <c r="DF26" s="62">
        <v>0</v>
      </c>
      <c r="DG26" s="62">
        <v>0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110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0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5</v>
      </c>
      <c r="CT27" s="62">
        <v>7</v>
      </c>
      <c r="CU27" s="62">
        <v>4</v>
      </c>
      <c r="CV27" s="62">
        <v>6</v>
      </c>
      <c r="CW27" s="62">
        <v>6</v>
      </c>
      <c r="CX27" s="62">
        <v>4</v>
      </c>
      <c r="CY27" s="62">
        <v>5</v>
      </c>
      <c r="CZ27" s="62">
        <v>9</v>
      </c>
      <c r="DA27" s="62">
        <v>7</v>
      </c>
      <c r="DB27" s="62">
        <v>3</v>
      </c>
      <c r="DC27" s="62">
        <v>5</v>
      </c>
      <c r="DD27" s="62">
        <v>5</v>
      </c>
      <c r="DE27" s="62">
        <v>4</v>
      </c>
      <c r="DF27" s="62">
        <v>10</v>
      </c>
      <c r="DG27" s="62">
        <v>0</v>
      </c>
      <c r="DH27" s="62">
        <v>0</v>
      </c>
      <c r="DI27" s="62">
        <v>0</v>
      </c>
      <c r="DJ27" s="62">
        <v>0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97</v>
      </c>
      <c r="DY27" s="76">
        <v>2</v>
      </c>
      <c r="DZ27" s="76">
        <v>4</v>
      </c>
      <c r="EA27" s="76">
        <v>2</v>
      </c>
      <c r="EB27" s="76">
        <v>1</v>
      </c>
      <c r="EC27" s="76">
        <v>2</v>
      </c>
      <c r="ED27" s="76">
        <v>1</v>
      </c>
      <c r="EE27" s="76">
        <v>2</v>
      </c>
      <c r="EF27" s="76">
        <v>2</v>
      </c>
      <c r="EG27" s="76">
        <v>4</v>
      </c>
      <c r="EH27" s="76">
        <v>0</v>
      </c>
      <c r="EI27" s="76">
        <v>3</v>
      </c>
      <c r="EJ27" s="76">
        <v>4</v>
      </c>
      <c r="EK27" s="76">
        <v>2</v>
      </c>
      <c r="EL27" s="76">
        <v>4</v>
      </c>
      <c r="EM27" s="76">
        <v>0</v>
      </c>
      <c r="EN27" s="76">
        <v>3</v>
      </c>
      <c r="EO27" s="76">
        <v>3</v>
      </c>
      <c r="EP27" s="76">
        <v>2</v>
      </c>
      <c r="EQ27" s="76">
        <v>5</v>
      </c>
      <c r="ER27" s="76">
        <v>4</v>
      </c>
      <c r="ES27" s="76">
        <v>3</v>
      </c>
      <c r="ET27" s="76">
        <v>3</v>
      </c>
      <c r="EU27" s="76">
        <v>7</v>
      </c>
      <c r="EV27" s="76">
        <v>3</v>
      </c>
      <c r="EW27" s="76">
        <v>3</v>
      </c>
      <c r="EX27" s="76">
        <v>2</v>
      </c>
      <c r="EY27" s="76">
        <v>1</v>
      </c>
      <c r="EZ27" s="76">
        <v>2</v>
      </c>
      <c r="FA27" s="76">
        <v>6</v>
      </c>
      <c r="FB27" s="76">
        <v>0</v>
      </c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1</v>
      </c>
      <c r="CT28" s="62">
        <v>6</v>
      </c>
      <c r="CU28" s="62">
        <v>3</v>
      </c>
      <c r="CV28" s="62">
        <v>0</v>
      </c>
      <c r="CW28" s="62">
        <v>3</v>
      </c>
      <c r="CX28" s="62">
        <v>1</v>
      </c>
      <c r="CY28" s="62">
        <v>0</v>
      </c>
      <c r="CZ28" s="62">
        <v>0</v>
      </c>
      <c r="DA28" s="62">
        <v>1</v>
      </c>
      <c r="DB28" s="62">
        <v>0</v>
      </c>
      <c r="DC28" s="62">
        <v>0</v>
      </c>
      <c r="DD28" s="62">
        <v>0</v>
      </c>
      <c r="DE28" s="62">
        <v>0</v>
      </c>
      <c r="DF28" s="62">
        <v>0</v>
      </c>
      <c r="DG28" s="62">
        <v>0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98</v>
      </c>
      <c r="DY28" s="76">
        <v>0</v>
      </c>
      <c r="DZ28" s="76">
        <v>2</v>
      </c>
      <c r="EA28" s="76">
        <v>2</v>
      </c>
      <c r="EB28" s="76">
        <v>0</v>
      </c>
      <c r="EC28" s="76">
        <v>2</v>
      </c>
      <c r="ED28" s="76">
        <v>0</v>
      </c>
      <c r="EE28" s="76">
        <v>0</v>
      </c>
      <c r="EF28" s="76">
        <v>0</v>
      </c>
      <c r="EG28" s="76">
        <v>1</v>
      </c>
      <c r="EH28" s="76">
        <v>0</v>
      </c>
      <c r="EI28" s="76">
        <v>0</v>
      </c>
      <c r="EJ28" s="76">
        <v>0</v>
      </c>
      <c r="EK28" s="76">
        <v>0</v>
      </c>
      <c r="EL28" s="76">
        <v>0</v>
      </c>
      <c r="EM28" s="76">
        <v>0</v>
      </c>
      <c r="EN28" s="76">
        <v>1</v>
      </c>
      <c r="EO28" s="76">
        <v>4</v>
      </c>
      <c r="EP28" s="76">
        <v>1</v>
      </c>
      <c r="EQ28" s="76">
        <v>0</v>
      </c>
      <c r="ER28" s="76">
        <v>1</v>
      </c>
      <c r="ES28" s="76">
        <v>1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0</v>
      </c>
      <c r="FA28" s="76">
        <v>0</v>
      </c>
      <c r="FB28" s="76">
        <v>0</v>
      </c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99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7</v>
      </c>
      <c r="CT30" s="62">
        <v>1</v>
      </c>
      <c r="CU30" s="62">
        <v>3</v>
      </c>
      <c r="CV30" s="62">
        <v>7</v>
      </c>
      <c r="CW30" s="62">
        <v>4</v>
      </c>
      <c r="CX30" s="62">
        <v>4</v>
      </c>
      <c r="CY30" s="62">
        <v>5</v>
      </c>
      <c r="CZ30" s="62">
        <v>4</v>
      </c>
      <c r="DA30" s="62">
        <v>6</v>
      </c>
      <c r="DB30" s="62">
        <v>4</v>
      </c>
      <c r="DC30" s="62">
        <v>4</v>
      </c>
      <c r="DD30" s="62">
        <v>6</v>
      </c>
      <c r="DE30" s="62">
        <v>7</v>
      </c>
      <c r="DF30" s="62">
        <v>3</v>
      </c>
      <c r="DG30" s="62">
        <v>6</v>
      </c>
      <c r="DH30" s="62">
        <v>0</v>
      </c>
      <c r="DI30" s="62">
        <v>0</v>
      </c>
      <c r="DJ30" s="62">
        <v>0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100</v>
      </c>
      <c r="DY30" s="76">
        <v>4</v>
      </c>
      <c r="DZ30" s="76">
        <v>1</v>
      </c>
      <c r="EA30" s="76">
        <v>2</v>
      </c>
      <c r="EB30" s="76">
        <v>5</v>
      </c>
      <c r="EC30" s="76">
        <v>3</v>
      </c>
      <c r="ED30" s="76">
        <v>3</v>
      </c>
      <c r="EE30" s="76">
        <v>3</v>
      </c>
      <c r="EF30" s="76">
        <v>4</v>
      </c>
      <c r="EG30" s="76">
        <v>2</v>
      </c>
      <c r="EH30" s="76">
        <v>2</v>
      </c>
      <c r="EI30" s="76">
        <v>3</v>
      </c>
      <c r="EJ30" s="76">
        <v>2</v>
      </c>
      <c r="EK30" s="76">
        <v>2</v>
      </c>
      <c r="EL30" s="76">
        <v>2</v>
      </c>
      <c r="EM30" s="76">
        <v>2</v>
      </c>
      <c r="EN30" s="76">
        <v>3</v>
      </c>
      <c r="EO30" s="76">
        <v>0</v>
      </c>
      <c r="EP30" s="76">
        <v>1</v>
      </c>
      <c r="EQ30" s="76">
        <v>2</v>
      </c>
      <c r="ER30" s="76">
        <v>1</v>
      </c>
      <c r="ES30" s="76">
        <v>1</v>
      </c>
      <c r="ET30" s="76">
        <v>2</v>
      </c>
      <c r="EU30" s="76">
        <v>0</v>
      </c>
      <c r="EV30" s="76">
        <v>4</v>
      </c>
      <c r="EW30" s="76">
        <v>2</v>
      </c>
      <c r="EX30" s="76">
        <v>1</v>
      </c>
      <c r="EY30" s="76">
        <v>4</v>
      </c>
      <c r="EZ30" s="76">
        <v>5</v>
      </c>
      <c r="FA30" s="76">
        <v>1</v>
      </c>
      <c r="FB30" s="76">
        <v>4</v>
      </c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0</v>
      </c>
      <c r="CU31" s="62">
        <v>3</v>
      </c>
      <c r="CV31" s="62">
        <v>1</v>
      </c>
      <c r="CW31" s="62">
        <v>1</v>
      </c>
      <c r="CX31" s="62">
        <v>3</v>
      </c>
      <c r="CY31" s="62">
        <v>4</v>
      </c>
      <c r="CZ31" s="62">
        <v>0</v>
      </c>
      <c r="DA31" s="62">
        <v>0</v>
      </c>
      <c r="DB31" s="62">
        <v>4</v>
      </c>
      <c r="DC31" s="62">
        <v>4</v>
      </c>
      <c r="DD31" s="62">
        <v>3</v>
      </c>
      <c r="DE31" s="62">
        <v>2</v>
      </c>
      <c r="DF31" s="62">
        <v>1</v>
      </c>
      <c r="DG31" s="62">
        <v>6</v>
      </c>
      <c r="DH31" s="62">
        <v>0</v>
      </c>
      <c r="DI31" s="62">
        <v>0</v>
      </c>
      <c r="DJ31" s="62">
        <v>0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111</v>
      </c>
      <c r="DY31" s="76">
        <v>0</v>
      </c>
      <c r="DZ31" s="76">
        <v>0</v>
      </c>
      <c r="EA31" s="76">
        <v>1</v>
      </c>
      <c r="EB31" s="76">
        <v>1</v>
      </c>
      <c r="EC31" s="76">
        <v>0</v>
      </c>
      <c r="ED31" s="76">
        <v>2</v>
      </c>
      <c r="EE31" s="76">
        <v>2</v>
      </c>
      <c r="EF31" s="76">
        <v>0</v>
      </c>
      <c r="EG31" s="76">
        <v>0</v>
      </c>
      <c r="EH31" s="76">
        <v>2</v>
      </c>
      <c r="EI31" s="76">
        <v>1</v>
      </c>
      <c r="EJ31" s="76">
        <v>1</v>
      </c>
      <c r="EK31" s="76">
        <v>2</v>
      </c>
      <c r="EL31" s="76">
        <v>1</v>
      </c>
      <c r="EM31" s="76">
        <v>4</v>
      </c>
      <c r="EN31" s="76">
        <v>0</v>
      </c>
      <c r="EO31" s="76">
        <v>0</v>
      </c>
      <c r="EP31" s="76">
        <v>2</v>
      </c>
      <c r="EQ31" s="76">
        <v>0</v>
      </c>
      <c r="ER31" s="76">
        <v>1</v>
      </c>
      <c r="ES31" s="76">
        <v>1</v>
      </c>
      <c r="ET31" s="76">
        <v>2</v>
      </c>
      <c r="EU31" s="76">
        <v>0</v>
      </c>
      <c r="EV31" s="76">
        <v>0</v>
      </c>
      <c r="EW31" s="76">
        <v>2</v>
      </c>
      <c r="EX31" s="76">
        <v>3</v>
      </c>
      <c r="EY31" s="76">
        <v>2</v>
      </c>
      <c r="EZ31" s="76">
        <v>0</v>
      </c>
      <c r="FA31" s="76">
        <v>0</v>
      </c>
      <c r="FB31" s="76">
        <v>2</v>
      </c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1</v>
      </c>
      <c r="CT32" s="62">
        <v>0</v>
      </c>
      <c r="CU32" s="62">
        <v>4</v>
      </c>
      <c r="CV32" s="62">
        <v>1</v>
      </c>
      <c r="CW32" s="62">
        <v>1</v>
      </c>
      <c r="CX32" s="62">
        <v>5</v>
      </c>
      <c r="CY32" s="62">
        <v>4</v>
      </c>
      <c r="CZ32" s="62">
        <v>1</v>
      </c>
      <c r="DA32" s="62">
        <v>0</v>
      </c>
      <c r="DB32" s="62">
        <v>7</v>
      </c>
      <c r="DC32" s="62">
        <v>5</v>
      </c>
      <c r="DD32" s="62">
        <v>3</v>
      </c>
      <c r="DE32" s="62">
        <v>3</v>
      </c>
      <c r="DF32" s="62">
        <v>1</v>
      </c>
      <c r="DG32" s="62">
        <v>8</v>
      </c>
      <c r="DH32" s="62">
        <v>0</v>
      </c>
      <c r="DI32" s="62">
        <v>0</v>
      </c>
      <c r="DJ32" s="62">
        <v>0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101</v>
      </c>
      <c r="DY32" s="76">
        <v>1</v>
      </c>
      <c r="DZ32" s="76">
        <v>0</v>
      </c>
      <c r="EA32" s="76">
        <v>1</v>
      </c>
      <c r="EB32" s="76">
        <v>1</v>
      </c>
      <c r="EC32" s="76">
        <v>0</v>
      </c>
      <c r="ED32" s="76">
        <v>3</v>
      </c>
      <c r="EE32" s="76">
        <v>2</v>
      </c>
      <c r="EF32" s="76">
        <v>1</v>
      </c>
      <c r="EG32" s="76">
        <v>0</v>
      </c>
      <c r="EH32" s="76">
        <v>5</v>
      </c>
      <c r="EI32" s="76">
        <v>1</v>
      </c>
      <c r="EJ32" s="76">
        <v>1</v>
      </c>
      <c r="EK32" s="76">
        <v>3</v>
      </c>
      <c r="EL32" s="76">
        <v>1</v>
      </c>
      <c r="EM32" s="76">
        <v>5</v>
      </c>
      <c r="EN32" s="76">
        <v>0</v>
      </c>
      <c r="EO32" s="76">
        <v>0</v>
      </c>
      <c r="EP32" s="76">
        <v>3</v>
      </c>
      <c r="EQ32" s="76">
        <v>0</v>
      </c>
      <c r="ER32" s="76">
        <v>1</v>
      </c>
      <c r="ES32" s="76">
        <v>2</v>
      </c>
      <c r="ET32" s="76">
        <v>2</v>
      </c>
      <c r="EU32" s="76">
        <v>0</v>
      </c>
      <c r="EV32" s="76">
        <v>0</v>
      </c>
      <c r="EW32" s="76">
        <v>2</v>
      </c>
      <c r="EX32" s="76">
        <v>4</v>
      </c>
      <c r="EY32" s="76">
        <v>2</v>
      </c>
      <c r="EZ32" s="76">
        <v>0</v>
      </c>
      <c r="FA32" s="76">
        <v>0</v>
      </c>
      <c r="FB32" s="76">
        <v>3</v>
      </c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1</v>
      </c>
      <c r="CT33" s="62">
        <v>0</v>
      </c>
      <c r="CU33" s="62">
        <v>1</v>
      </c>
      <c r="CV33" s="62">
        <v>0</v>
      </c>
      <c r="CW33" s="62">
        <v>0</v>
      </c>
      <c r="CX33" s="62">
        <v>1</v>
      </c>
      <c r="CY33" s="62">
        <v>0</v>
      </c>
      <c r="CZ33" s="62">
        <v>0</v>
      </c>
      <c r="DA33" s="62">
        <v>0</v>
      </c>
      <c r="DB33" s="62">
        <v>3</v>
      </c>
      <c r="DC33" s="62">
        <v>1</v>
      </c>
      <c r="DD33" s="62">
        <v>0</v>
      </c>
      <c r="DE33" s="62">
        <v>1</v>
      </c>
      <c r="DF33" s="62">
        <v>0</v>
      </c>
      <c r="DG33" s="62">
        <v>2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113</v>
      </c>
      <c r="DY33" s="76">
        <v>1</v>
      </c>
      <c r="DZ33" s="76">
        <v>0</v>
      </c>
      <c r="EA33" s="76">
        <v>0</v>
      </c>
      <c r="EB33" s="76">
        <v>0</v>
      </c>
      <c r="EC33" s="76">
        <v>0</v>
      </c>
      <c r="ED33" s="76">
        <v>1</v>
      </c>
      <c r="EE33" s="76">
        <v>0</v>
      </c>
      <c r="EF33" s="76">
        <v>0</v>
      </c>
      <c r="EG33" s="76">
        <v>0</v>
      </c>
      <c r="EH33" s="76">
        <v>3</v>
      </c>
      <c r="EI33" s="76">
        <v>0</v>
      </c>
      <c r="EJ33" s="76">
        <v>0</v>
      </c>
      <c r="EK33" s="76">
        <v>1</v>
      </c>
      <c r="EL33" s="76">
        <v>0</v>
      </c>
      <c r="EM33" s="76">
        <v>1</v>
      </c>
      <c r="EN33" s="76">
        <v>0</v>
      </c>
      <c r="EO33" s="76">
        <v>0</v>
      </c>
      <c r="EP33" s="76">
        <v>1</v>
      </c>
      <c r="EQ33" s="76">
        <v>0</v>
      </c>
      <c r="ER33" s="76">
        <v>0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1</v>
      </c>
      <c r="EY33" s="76">
        <v>0</v>
      </c>
      <c r="EZ33" s="76">
        <v>0</v>
      </c>
      <c r="FA33" s="76">
        <v>0</v>
      </c>
      <c r="FB33" s="76">
        <v>1</v>
      </c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1</v>
      </c>
      <c r="CY34" s="62">
        <v>0</v>
      </c>
      <c r="CZ34" s="62">
        <v>1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112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1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1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350</v>
      </c>
      <c r="CT35" s="62">
        <v>158.5</v>
      </c>
      <c r="CU35" s="62">
        <v>254</v>
      </c>
      <c r="CV35" s="62">
        <v>376</v>
      </c>
      <c r="CW35" s="62">
        <v>379</v>
      </c>
      <c r="CX35" s="62">
        <v>550</v>
      </c>
      <c r="CY35" s="62">
        <v>400</v>
      </c>
      <c r="CZ35" s="62">
        <v>365</v>
      </c>
      <c r="DA35" s="62">
        <v>364</v>
      </c>
      <c r="DB35" s="62">
        <v>475</v>
      </c>
      <c r="DC35" s="62">
        <v>506</v>
      </c>
      <c r="DD35" s="62">
        <v>405</v>
      </c>
      <c r="DE35" s="62">
        <v>492</v>
      </c>
      <c r="DF35" s="62">
        <v>366</v>
      </c>
      <c r="DG35" s="62">
        <v>575</v>
      </c>
      <c r="DH35" s="62">
        <v>0</v>
      </c>
      <c r="DI35" s="62">
        <v>0</v>
      </c>
      <c r="DJ35" s="62">
        <v>0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67</v>
      </c>
      <c r="DY35" s="76">
        <v>176</v>
      </c>
      <c r="DZ35" s="76">
        <v>157</v>
      </c>
      <c r="EA35" s="76">
        <v>239</v>
      </c>
      <c r="EB35" s="76">
        <v>188</v>
      </c>
      <c r="EC35" s="76">
        <v>197</v>
      </c>
      <c r="ED35" s="76">
        <v>277</v>
      </c>
      <c r="EE35" s="76">
        <v>205</v>
      </c>
      <c r="EF35" s="76">
        <v>184</v>
      </c>
      <c r="EG35" s="76">
        <v>178</v>
      </c>
      <c r="EH35" s="76">
        <v>245</v>
      </c>
      <c r="EI35" s="76">
        <v>256</v>
      </c>
      <c r="EJ35" s="76">
        <v>206</v>
      </c>
      <c r="EK35" s="76">
        <v>248</v>
      </c>
      <c r="EL35" s="76">
        <v>188</v>
      </c>
      <c r="EM35" s="76">
        <v>290</v>
      </c>
      <c r="EN35" s="76">
        <v>174</v>
      </c>
      <c r="EO35" s="76">
        <v>160</v>
      </c>
      <c r="EP35" s="76">
        <v>269</v>
      </c>
      <c r="EQ35" s="76">
        <v>188</v>
      </c>
      <c r="ER35" s="76">
        <v>182</v>
      </c>
      <c r="ES35" s="76">
        <v>273</v>
      </c>
      <c r="ET35" s="76">
        <v>195</v>
      </c>
      <c r="EU35" s="76">
        <v>181</v>
      </c>
      <c r="EV35" s="76">
        <v>186</v>
      </c>
      <c r="EW35" s="76">
        <v>230</v>
      </c>
      <c r="EX35" s="76">
        <v>250</v>
      </c>
      <c r="EY35" s="76">
        <v>199</v>
      </c>
      <c r="EZ35" s="76">
        <v>244</v>
      </c>
      <c r="FA35" s="76">
        <v>178</v>
      </c>
      <c r="FB35" s="76">
        <v>285</v>
      </c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118</v>
      </c>
      <c r="CT36" s="62">
        <v>59</v>
      </c>
      <c r="CU36" s="62">
        <v>59</v>
      </c>
      <c r="CV36" s="62">
        <v>118</v>
      </c>
      <c r="CW36" s="62">
        <v>118</v>
      </c>
      <c r="CX36" s="62">
        <v>118</v>
      </c>
      <c r="CY36" s="62">
        <v>118</v>
      </c>
      <c r="CZ36" s="62">
        <v>118</v>
      </c>
      <c r="DA36" s="62">
        <v>118</v>
      </c>
      <c r="DB36" s="62">
        <v>118</v>
      </c>
      <c r="DC36" s="62">
        <v>118</v>
      </c>
      <c r="DD36" s="62">
        <v>118</v>
      </c>
      <c r="DE36" s="62">
        <v>118</v>
      </c>
      <c r="DF36" s="62">
        <v>118</v>
      </c>
      <c r="DG36" s="62">
        <v>118</v>
      </c>
      <c r="DH36" s="62">
        <v>0</v>
      </c>
      <c r="DI36" s="62">
        <v>0</v>
      </c>
      <c r="DJ36" s="62">
        <v>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68</v>
      </c>
      <c r="DY36" s="76">
        <v>59</v>
      </c>
      <c r="DZ36" s="76">
        <v>59</v>
      </c>
      <c r="EA36" s="76">
        <v>59</v>
      </c>
      <c r="EB36" s="76">
        <v>59</v>
      </c>
      <c r="EC36" s="76">
        <v>59</v>
      </c>
      <c r="ED36" s="76">
        <v>59</v>
      </c>
      <c r="EE36" s="76">
        <v>59</v>
      </c>
      <c r="EF36" s="76">
        <v>59</v>
      </c>
      <c r="EG36" s="76">
        <v>59</v>
      </c>
      <c r="EH36" s="76">
        <v>59</v>
      </c>
      <c r="EI36" s="76">
        <v>59</v>
      </c>
      <c r="EJ36" s="76">
        <v>59</v>
      </c>
      <c r="EK36" s="76">
        <v>59</v>
      </c>
      <c r="EL36" s="76">
        <v>59</v>
      </c>
      <c r="EM36" s="76">
        <v>59</v>
      </c>
      <c r="EN36" s="76">
        <v>59</v>
      </c>
      <c r="EO36" s="76">
        <v>59</v>
      </c>
      <c r="EP36" s="76">
        <v>59</v>
      </c>
      <c r="EQ36" s="76">
        <v>59</v>
      </c>
      <c r="ER36" s="76">
        <v>59</v>
      </c>
      <c r="ES36" s="76">
        <v>59</v>
      </c>
      <c r="ET36" s="76">
        <v>59</v>
      </c>
      <c r="EU36" s="76">
        <v>59</v>
      </c>
      <c r="EV36" s="76">
        <v>59</v>
      </c>
      <c r="EW36" s="76">
        <v>59</v>
      </c>
      <c r="EX36" s="76">
        <v>59</v>
      </c>
      <c r="EY36" s="76">
        <v>59</v>
      </c>
      <c r="EZ36" s="76">
        <v>59</v>
      </c>
      <c r="FA36" s="76">
        <v>59</v>
      </c>
      <c r="FB36" s="76">
        <v>59</v>
      </c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2.9661016949152543</v>
      </c>
      <c r="CT37" s="62">
        <v>2.6864406779661016</v>
      </c>
      <c r="CU37" s="62">
        <v>4.3050847457627119</v>
      </c>
      <c r="CV37" s="62">
        <v>3.1864406779661016</v>
      </c>
      <c r="CW37" s="62">
        <v>3.2118644067796609</v>
      </c>
      <c r="CX37" s="62">
        <v>4.6610169491525424</v>
      </c>
      <c r="CY37" s="62">
        <v>3.3898305084745761</v>
      </c>
      <c r="CZ37" s="62">
        <v>3.093220338983051</v>
      </c>
      <c r="DA37" s="62">
        <v>3.0847457627118646</v>
      </c>
      <c r="DB37" s="62">
        <v>4.0254237288135597</v>
      </c>
      <c r="DC37" s="62">
        <v>4.2881355932203391</v>
      </c>
      <c r="DD37" s="62">
        <v>3.4322033898305087</v>
      </c>
      <c r="DE37" s="62">
        <v>4.1694915254237293</v>
      </c>
      <c r="DF37" s="62">
        <v>3.1016949152542375</v>
      </c>
      <c r="DG37" s="62">
        <v>4.8728813559322033</v>
      </c>
      <c r="DH37" s="62" t="e">
        <v>#DIV/0!</v>
      </c>
      <c r="DI37" s="62" t="e">
        <v>#DIV/0!</v>
      </c>
      <c r="DJ37" s="62" t="e">
        <v>#DIV/0!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26</v>
      </c>
      <c r="DY37" s="76">
        <v>2.9830508474576272</v>
      </c>
      <c r="DZ37" s="76">
        <v>2.6610169491525424</v>
      </c>
      <c r="EA37" s="76">
        <v>4.0508474576271185</v>
      </c>
      <c r="EB37" s="76">
        <v>3.1864406779661016</v>
      </c>
      <c r="EC37" s="76">
        <v>3.3389830508474576</v>
      </c>
      <c r="ED37" s="76">
        <v>4.6949152542372881</v>
      </c>
      <c r="EE37" s="76">
        <v>3.4745762711864407</v>
      </c>
      <c r="EF37" s="76">
        <v>3.1186440677966103</v>
      </c>
      <c r="EG37" s="76">
        <v>3.0169491525423728</v>
      </c>
      <c r="EH37" s="76">
        <v>4.1525423728813555</v>
      </c>
      <c r="EI37" s="76">
        <v>4.3389830508474576</v>
      </c>
      <c r="EJ37" s="76">
        <v>3.4915254237288136</v>
      </c>
      <c r="EK37" s="76">
        <v>4.2033898305084749</v>
      </c>
      <c r="EL37" s="76">
        <v>3.1864406779661016</v>
      </c>
      <c r="EM37" s="76">
        <v>4.9152542372881358</v>
      </c>
      <c r="EN37" s="76">
        <v>2.9491525423728815</v>
      </c>
      <c r="EO37" s="76">
        <v>2.7118644067796609</v>
      </c>
      <c r="EP37" s="76">
        <v>4.5593220338983054</v>
      </c>
      <c r="EQ37" s="76">
        <v>3.1864406779661016</v>
      </c>
      <c r="ER37" s="76">
        <v>3.0847457627118646</v>
      </c>
      <c r="ES37" s="76">
        <v>4.6271186440677967</v>
      </c>
      <c r="ET37" s="76">
        <v>3.3050847457627119</v>
      </c>
      <c r="EU37" s="76">
        <v>3.0677966101694913</v>
      </c>
      <c r="EV37" s="76">
        <v>3.152542372881356</v>
      </c>
      <c r="EW37" s="76">
        <v>3.8983050847457625</v>
      </c>
      <c r="EX37" s="76">
        <v>4.2372881355932206</v>
      </c>
      <c r="EY37" s="76">
        <v>3.3728813559322033</v>
      </c>
      <c r="EZ37" s="76">
        <v>4.1355932203389827</v>
      </c>
      <c r="FA37" s="76">
        <v>3.0169491525423728</v>
      </c>
      <c r="FB37" s="76">
        <v>4.8305084745762707</v>
      </c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11</v>
      </c>
      <c r="CT38" s="62">
        <v>9</v>
      </c>
      <c r="CU38" s="62">
        <v>14</v>
      </c>
      <c r="CV38" s="62">
        <v>11</v>
      </c>
      <c r="CW38" s="62">
        <v>13</v>
      </c>
      <c r="CX38" s="62">
        <v>16</v>
      </c>
      <c r="CY38" s="62">
        <v>13</v>
      </c>
      <c r="CZ38" s="62">
        <v>11</v>
      </c>
      <c r="DA38" s="62">
        <v>10</v>
      </c>
      <c r="DB38" s="62">
        <v>16</v>
      </c>
      <c r="DC38" s="62">
        <v>16</v>
      </c>
      <c r="DD38" s="62">
        <v>14</v>
      </c>
      <c r="DE38" s="62">
        <v>17</v>
      </c>
      <c r="DF38" s="62">
        <v>10</v>
      </c>
      <c r="DG38" s="62">
        <v>18</v>
      </c>
      <c r="DH38" s="62">
        <v>0</v>
      </c>
      <c r="DI38" s="62">
        <v>0</v>
      </c>
      <c r="DJ38" s="62">
        <v>0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69</v>
      </c>
      <c r="DY38" s="76">
        <v>5</v>
      </c>
      <c r="DZ38" s="76">
        <v>5</v>
      </c>
      <c r="EA38" s="76">
        <v>8</v>
      </c>
      <c r="EB38" s="76">
        <v>6</v>
      </c>
      <c r="EC38" s="76">
        <v>7</v>
      </c>
      <c r="ED38" s="76">
        <v>8</v>
      </c>
      <c r="EE38" s="76">
        <v>6</v>
      </c>
      <c r="EF38" s="76">
        <v>6</v>
      </c>
      <c r="EG38" s="76">
        <v>5</v>
      </c>
      <c r="EH38" s="76">
        <v>10</v>
      </c>
      <c r="EI38" s="76">
        <v>8</v>
      </c>
      <c r="EJ38" s="76">
        <v>6</v>
      </c>
      <c r="EK38" s="76">
        <v>8</v>
      </c>
      <c r="EL38" s="76">
        <v>5</v>
      </c>
      <c r="EM38" s="76">
        <v>9</v>
      </c>
      <c r="EN38" s="76">
        <v>6</v>
      </c>
      <c r="EO38" s="76">
        <v>4</v>
      </c>
      <c r="EP38" s="76">
        <v>6</v>
      </c>
      <c r="EQ38" s="76">
        <v>5</v>
      </c>
      <c r="ER38" s="76">
        <v>6</v>
      </c>
      <c r="ES38" s="76">
        <v>8</v>
      </c>
      <c r="ET38" s="76">
        <v>7</v>
      </c>
      <c r="EU38" s="76">
        <v>5</v>
      </c>
      <c r="EV38" s="76">
        <v>5</v>
      </c>
      <c r="EW38" s="76">
        <v>6</v>
      </c>
      <c r="EX38" s="76">
        <v>8</v>
      </c>
      <c r="EY38" s="76">
        <v>8</v>
      </c>
      <c r="EZ38" s="76">
        <v>9</v>
      </c>
      <c r="FA38" s="76">
        <v>5</v>
      </c>
      <c r="FB38" s="76">
        <v>9</v>
      </c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4</v>
      </c>
      <c r="CT39" s="62">
        <v>4</v>
      </c>
      <c r="CU39" s="62">
        <v>4</v>
      </c>
      <c r="CV39" s="62">
        <v>4</v>
      </c>
      <c r="CW39" s="62">
        <v>4</v>
      </c>
      <c r="CX39" s="62">
        <v>4</v>
      </c>
      <c r="CY39" s="62">
        <v>4</v>
      </c>
      <c r="CZ39" s="62">
        <v>4</v>
      </c>
      <c r="DA39" s="62">
        <v>4</v>
      </c>
      <c r="DB39" s="62">
        <v>4</v>
      </c>
      <c r="DC39" s="62">
        <v>4</v>
      </c>
      <c r="DD39" s="62">
        <v>4</v>
      </c>
      <c r="DE39" s="62">
        <v>4</v>
      </c>
      <c r="DF39" s="62">
        <v>4</v>
      </c>
      <c r="DG39" s="62">
        <v>4</v>
      </c>
      <c r="DH39" s="62">
        <v>0</v>
      </c>
      <c r="DI39" s="62">
        <v>0</v>
      </c>
      <c r="DJ39" s="62">
        <v>0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70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2.75</v>
      </c>
      <c r="CT40" s="62">
        <v>2.25</v>
      </c>
      <c r="CU40" s="62">
        <v>3.5</v>
      </c>
      <c r="CV40" s="62">
        <v>2.75</v>
      </c>
      <c r="CW40" s="62">
        <v>3.25</v>
      </c>
      <c r="CX40" s="62">
        <v>4</v>
      </c>
      <c r="CY40" s="62">
        <v>3.25</v>
      </c>
      <c r="CZ40" s="62">
        <v>2.75</v>
      </c>
      <c r="DA40" s="62">
        <v>2.5</v>
      </c>
      <c r="DB40" s="62">
        <v>4</v>
      </c>
      <c r="DC40" s="62">
        <v>4</v>
      </c>
      <c r="DD40" s="62">
        <v>3.5</v>
      </c>
      <c r="DE40" s="62">
        <v>4.25</v>
      </c>
      <c r="DF40" s="62">
        <v>2.5</v>
      </c>
      <c r="DG40" s="62">
        <v>4.5</v>
      </c>
      <c r="DH40" s="62" t="e">
        <v>#DIV/0!</v>
      </c>
      <c r="DI40" s="62" t="e">
        <v>#DIV/0!</v>
      </c>
      <c r="DJ40" s="62" t="e">
        <v>#DIV/0!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28</v>
      </c>
      <c r="DY40" s="76">
        <v>2.5</v>
      </c>
      <c r="DZ40" s="76">
        <v>2.5</v>
      </c>
      <c r="EA40" s="76">
        <v>4</v>
      </c>
      <c r="EB40" s="76">
        <v>3</v>
      </c>
      <c r="EC40" s="76">
        <v>3.5</v>
      </c>
      <c r="ED40" s="76">
        <v>4</v>
      </c>
      <c r="EE40" s="76">
        <v>3</v>
      </c>
      <c r="EF40" s="76">
        <v>3</v>
      </c>
      <c r="EG40" s="76">
        <v>2.5</v>
      </c>
      <c r="EH40" s="76">
        <v>5</v>
      </c>
      <c r="EI40" s="76">
        <v>4</v>
      </c>
      <c r="EJ40" s="76">
        <v>3</v>
      </c>
      <c r="EK40" s="76">
        <v>4</v>
      </c>
      <c r="EL40" s="76">
        <v>2.5</v>
      </c>
      <c r="EM40" s="76">
        <v>4.5</v>
      </c>
      <c r="EN40" s="76">
        <v>3</v>
      </c>
      <c r="EO40" s="76">
        <v>2</v>
      </c>
      <c r="EP40" s="76">
        <v>3</v>
      </c>
      <c r="EQ40" s="76">
        <v>2.5</v>
      </c>
      <c r="ER40" s="76">
        <v>3</v>
      </c>
      <c r="ES40" s="76">
        <v>4</v>
      </c>
      <c r="ET40" s="76">
        <v>3.5</v>
      </c>
      <c r="EU40" s="76">
        <v>2.5</v>
      </c>
      <c r="EV40" s="76">
        <v>2.5</v>
      </c>
      <c r="EW40" s="76">
        <v>3</v>
      </c>
      <c r="EX40" s="76">
        <v>4</v>
      </c>
      <c r="EY40" s="76">
        <v>4</v>
      </c>
      <c r="EZ40" s="76">
        <v>4.5</v>
      </c>
      <c r="FA40" s="76">
        <v>2.5</v>
      </c>
      <c r="FB40" s="76">
        <v>4.5</v>
      </c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70</v>
      </c>
      <c r="CT41" s="62">
        <v>59</v>
      </c>
      <c r="CU41" s="62">
        <v>103</v>
      </c>
      <c r="CV41" s="62">
        <v>77</v>
      </c>
      <c r="CW41" s="62">
        <v>74</v>
      </c>
      <c r="CX41" s="62">
        <v>101</v>
      </c>
      <c r="CY41" s="62">
        <v>79</v>
      </c>
      <c r="CZ41" s="62">
        <v>70</v>
      </c>
      <c r="DA41" s="62">
        <v>69</v>
      </c>
      <c r="DB41" s="62">
        <v>93</v>
      </c>
      <c r="DC41" s="62">
        <v>107</v>
      </c>
      <c r="DD41" s="62">
        <v>80</v>
      </c>
      <c r="DE41" s="62">
        <v>102</v>
      </c>
      <c r="DF41" s="62">
        <v>76</v>
      </c>
      <c r="DG41" s="62">
        <v>111</v>
      </c>
      <c r="DH41" s="62">
        <v>0</v>
      </c>
      <c r="DI41" s="62">
        <v>0</v>
      </c>
      <c r="DJ41" s="62">
        <v>0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71</v>
      </c>
      <c r="DY41" s="76">
        <v>36</v>
      </c>
      <c r="DZ41" s="76">
        <v>31</v>
      </c>
      <c r="EA41" s="76">
        <v>48</v>
      </c>
      <c r="EB41" s="76">
        <v>39</v>
      </c>
      <c r="EC41" s="76">
        <v>35</v>
      </c>
      <c r="ED41" s="76">
        <v>54</v>
      </c>
      <c r="EE41" s="76">
        <v>41</v>
      </c>
      <c r="EF41" s="76">
        <v>36</v>
      </c>
      <c r="EG41" s="76">
        <v>33</v>
      </c>
      <c r="EH41" s="76">
        <v>51</v>
      </c>
      <c r="EI41" s="76">
        <v>50</v>
      </c>
      <c r="EJ41" s="76">
        <v>39</v>
      </c>
      <c r="EK41" s="76">
        <v>51</v>
      </c>
      <c r="EL41" s="76">
        <v>41</v>
      </c>
      <c r="EM41" s="76">
        <v>57</v>
      </c>
      <c r="EN41" s="76">
        <v>34</v>
      </c>
      <c r="EO41" s="76">
        <v>28</v>
      </c>
      <c r="EP41" s="76">
        <v>55</v>
      </c>
      <c r="EQ41" s="76">
        <v>38</v>
      </c>
      <c r="ER41" s="76">
        <v>39</v>
      </c>
      <c r="ES41" s="76">
        <v>47</v>
      </c>
      <c r="ET41" s="76">
        <v>38</v>
      </c>
      <c r="EU41" s="76">
        <v>34</v>
      </c>
      <c r="EV41" s="76">
        <v>36</v>
      </c>
      <c r="EW41" s="76">
        <v>42</v>
      </c>
      <c r="EX41" s="76">
        <v>57</v>
      </c>
      <c r="EY41" s="76">
        <v>41</v>
      </c>
      <c r="EZ41" s="76">
        <v>51</v>
      </c>
      <c r="FA41" s="76">
        <v>35</v>
      </c>
      <c r="FB41" s="76">
        <v>54</v>
      </c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24</v>
      </c>
      <c r="CT42" s="62">
        <v>24</v>
      </c>
      <c r="CU42" s="62">
        <v>24</v>
      </c>
      <c r="CV42" s="62">
        <v>24</v>
      </c>
      <c r="CW42" s="62">
        <v>24</v>
      </c>
      <c r="CX42" s="62">
        <v>24</v>
      </c>
      <c r="CY42" s="62">
        <v>24</v>
      </c>
      <c r="CZ42" s="62">
        <v>24</v>
      </c>
      <c r="DA42" s="62">
        <v>24</v>
      </c>
      <c r="DB42" s="62">
        <v>24</v>
      </c>
      <c r="DC42" s="62">
        <v>24</v>
      </c>
      <c r="DD42" s="62">
        <v>24</v>
      </c>
      <c r="DE42" s="62">
        <v>24</v>
      </c>
      <c r="DF42" s="62">
        <v>24</v>
      </c>
      <c r="DG42" s="62">
        <v>24</v>
      </c>
      <c r="DH42" s="62">
        <v>0</v>
      </c>
      <c r="DI42" s="62">
        <v>0</v>
      </c>
      <c r="DJ42" s="62">
        <v>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72</v>
      </c>
      <c r="DY42" s="76">
        <v>12</v>
      </c>
      <c r="DZ42" s="76">
        <v>12</v>
      </c>
      <c r="EA42" s="76">
        <v>12</v>
      </c>
      <c r="EB42" s="76">
        <v>12</v>
      </c>
      <c r="EC42" s="76">
        <v>12</v>
      </c>
      <c r="ED42" s="76">
        <v>12</v>
      </c>
      <c r="EE42" s="76">
        <v>12</v>
      </c>
      <c r="EF42" s="76">
        <v>12</v>
      </c>
      <c r="EG42" s="76">
        <v>12</v>
      </c>
      <c r="EH42" s="76">
        <v>12</v>
      </c>
      <c r="EI42" s="76">
        <v>12</v>
      </c>
      <c r="EJ42" s="76">
        <v>12</v>
      </c>
      <c r="EK42" s="76">
        <v>12</v>
      </c>
      <c r="EL42" s="76">
        <v>12</v>
      </c>
      <c r="EM42" s="76">
        <v>12</v>
      </c>
      <c r="EN42" s="76">
        <v>12</v>
      </c>
      <c r="EO42" s="76">
        <v>12</v>
      </c>
      <c r="EP42" s="76">
        <v>12</v>
      </c>
      <c r="EQ42" s="76">
        <v>12</v>
      </c>
      <c r="ER42" s="76">
        <v>12</v>
      </c>
      <c r="ES42" s="76">
        <v>12</v>
      </c>
      <c r="ET42" s="76">
        <v>12</v>
      </c>
      <c r="EU42" s="76">
        <v>12</v>
      </c>
      <c r="EV42" s="76">
        <v>12</v>
      </c>
      <c r="EW42" s="76">
        <v>12</v>
      </c>
      <c r="EX42" s="76">
        <v>12</v>
      </c>
      <c r="EY42" s="76">
        <v>12</v>
      </c>
      <c r="EZ42" s="76">
        <v>12</v>
      </c>
      <c r="FA42" s="76">
        <v>12</v>
      </c>
      <c r="FB42" s="76">
        <v>12</v>
      </c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2.9166666666666665</v>
      </c>
      <c r="CT43" s="62">
        <v>2.4583333333333335</v>
      </c>
      <c r="CU43" s="62">
        <v>4.291666666666667</v>
      </c>
      <c r="CV43" s="62">
        <v>3.2083333333333335</v>
      </c>
      <c r="CW43" s="62">
        <v>3.0833333333333335</v>
      </c>
      <c r="CX43" s="62">
        <v>4.208333333333333</v>
      </c>
      <c r="CY43" s="62">
        <v>3.2916666666666665</v>
      </c>
      <c r="CZ43" s="62">
        <v>2.9166666666666665</v>
      </c>
      <c r="DA43" s="62">
        <v>2.875</v>
      </c>
      <c r="DB43" s="62">
        <v>3.875</v>
      </c>
      <c r="DC43" s="62">
        <v>4.458333333333333</v>
      </c>
      <c r="DD43" s="62">
        <v>3.3333333333333335</v>
      </c>
      <c r="DE43" s="62">
        <v>4.25</v>
      </c>
      <c r="DF43" s="62">
        <v>3.1666666666666665</v>
      </c>
      <c r="DG43" s="62">
        <v>4.625</v>
      </c>
      <c r="DH43" s="62" t="e">
        <v>#DIV/0!</v>
      </c>
      <c r="DI43" s="62" t="e">
        <v>#DIV/0!</v>
      </c>
      <c r="DJ43" s="62" t="e">
        <v>#DIV/0!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27</v>
      </c>
      <c r="DY43" s="76">
        <v>3</v>
      </c>
      <c r="DZ43" s="76">
        <v>2.5833333333333335</v>
      </c>
      <c r="EA43" s="76">
        <v>4</v>
      </c>
      <c r="EB43" s="76">
        <v>3.25</v>
      </c>
      <c r="EC43" s="76">
        <v>2.9166666666666665</v>
      </c>
      <c r="ED43" s="76">
        <v>4.5</v>
      </c>
      <c r="EE43" s="76">
        <v>3.4166666666666665</v>
      </c>
      <c r="EF43" s="76">
        <v>3</v>
      </c>
      <c r="EG43" s="76">
        <v>2.75</v>
      </c>
      <c r="EH43" s="76">
        <v>4.25</v>
      </c>
      <c r="EI43" s="76">
        <v>4.166666666666667</v>
      </c>
      <c r="EJ43" s="76">
        <v>3.25</v>
      </c>
      <c r="EK43" s="76">
        <v>4.25</v>
      </c>
      <c r="EL43" s="76">
        <v>3.4166666666666665</v>
      </c>
      <c r="EM43" s="76">
        <v>4.75</v>
      </c>
      <c r="EN43" s="76">
        <v>2.8333333333333335</v>
      </c>
      <c r="EO43" s="76">
        <v>2.3333333333333335</v>
      </c>
      <c r="EP43" s="76">
        <v>4.583333333333333</v>
      </c>
      <c r="EQ43" s="76">
        <v>3.1666666666666665</v>
      </c>
      <c r="ER43" s="76">
        <v>3.25</v>
      </c>
      <c r="ES43" s="76">
        <v>3.9166666666666665</v>
      </c>
      <c r="ET43" s="76">
        <v>3.1666666666666665</v>
      </c>
      <c r="EU43" s="76">
        <v>2.8333333333333335</v>
      </c>
      <c r="EV43" s="76">
        <v>3</v>
      </c>
      <c r="EW43" s="76">
        <v>3.5</v>
      </c>
      <c r="EX43" s="76">
        <v>4.75</v>
      </c>
      <c r="EY43" s="76">
        <v>3.4166666666666665</v>
      </c>
      <c r="EZ43" s="76">
        <v>4.25</v>
      </c>
      <c r="FA43" s="76">
        <v>2.9166666666666665</v>
      </c>
      <c r="FB43" s="76">
        <v>4.5</v>
      </c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117</v>
      </c>
      <c r="CT44" s="62">
        <v>100</v>
      </c>
      <c r="CU44" s="62">
        <v>167</v>
      </c>
      <c r="CV44" s="62">
        <v>127</v>
      </c>
      <c r="CW44" s="62">
        <v>123</v>
      </c>
      <c r="CX44" s="62">
        <v>169</v>
      </c>
      <c r="CY44" s="62">
        <v>131</v>
      </c>
      <c r="CZ44" s="62">
        <v>124</v>
      </c>
      <c r="DA44" s="62">
        <v>111</v>
      </c>
      <c r="DB44" s="62">
        <v>152</v>
      </c>
      <c r="DC44" s="62">
        <v>170</v>
      </c>
      <c r="DD44" s="62">
        <v>130</v>
      </c>
      <c r="DE44" s="62">
        <v>165</v>
      </c>
      <c r="DF44" s="62">
        <v>123</v>
      </c>
      <c r="DG44" s="62">
        <v>184</v>
      </c>
      <c r="DH44" s="62">
        <v>0</v>
      </c>
      <c r="DI44" s="62">
        <v>0</v>
      </c>
      <c r="DJ44" s="62">
        <v>0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131</v>
      </c>
      <c r="DY44" s="76">
        <v>62</v>
      </c>
      <c r="DZ44" s="76">
        <v>52</v>
      </c>
      <c r="EA44" s="76">
        <v>80</v>
      </c>
      <c r="EB44" s="76">
        <v>64</v>
      </c>
      <c r="EC44" s="76">
        <v>62</v>
      </c>
      <c r="ED44" s="76">
        <v>85</v>
      </c>
      <c r="EE44" s="76">
        <v>66</v>
      </c>
      <c r="EF44" s="76">
        <v>64</v>
      </c>
      <c r="EG44" s="76">
        <v>52</v>
      </c>
      <c r="EH44" s="76">
        <v>80</v>
      </c>
      <c r="EI44" s="76">
        <v>81</v>
      </c>
      <c r="EJ44" s="76">
        <v>65</v>
      </c>
      <c r="EK44" s="76">
        <v>83</v>
      </c>
      <c r="EL44" s="76">
        <v>67</v>
      </c>
      <c r="EM44" s="76">
        <v>93</v>
      </c>
      <c r="EN44" s="76">
        <v>55</v>
      </c>
      <c r="EO44" s="76">
        <v>48</v>
      </c>
      <c r="EP44" s="76">
        <v>87</v>
      </c>
      <c r="EQ44" s="76">
        <v>63</v>
      </c>
      <c r="ER44" s="76">
        <v>61</v>
      </c>
      <c r="ES44" s="76">
        <v>84</v>
      </c>
      <c r="ET44" s="76">
        <v>65</v>
      </c>
      <c r="EU44" s="76">
        <v>60</v>
      </c>
      <c r="EV44" s="76">
        <v>59</v>
      </c>
      <c r="EW44" s="76">
        <v>72</v>
      </c>
      <c r="EX44" s="76">
        <v>89</v>
      </c>
      <c r="EY44" s="76">
        <v>65</v>
      </c>
      <c r="EZ44" s="76">
        <v>82</v>
      </c>
      <c r="FA44" s="76">
        <v>56</v>
      </c>
      <c r="FB44" s="76">
        <v>91</v>
      </c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40</v>
      </c>
      <c r="CT45" s="62">
        <v>40</v>
      </c>
      <c r="CU45" s="62">
        <v>40</v>
      </c>
      <c r="CV45" s="62">
        <v>40</v>
      </c>
      <c r="CW45" s="62">
        <v>40</v>
      </c>
      <c r="CX45" s="62">
        <v>40</v>
      </c>
      <c r="CY45" s="62">
        <v>40</v>
      </c>
      <c r="CZ45" s="62">
        <v>40</v>
      </c>
      <c r="DA45" s="62">
        <v>40</v>
      </c>
      <c r="DB45" s="62">
        <v>40</v>
      </c>
      <c r="DC45" s="62">
        <v>40</v>
      </c>
      <c r="DD45" s="62">
        <v>40</v>
      </c>
      <c r="DE45" s="62">
        <v>40</v>
      </c>
      <c r="DF45" s="62">
        <v>40</v>
      </c>
      <c r="DG45" s="62">
        <v>40</v>
      </c>
      <c r="DH45" s="62">
        <v>0</v>
      </c>
      <c r="DI45" s="62">
        <v>0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132</v>
      </c>
      <c r="DY45" s="76">
        <v>20</v>
      </c>
      <c r="DZ45" s="76">
        <v>20</v>
      </c>
      <c r="EA45" s="76">
        <v>20</v>
      </c>
      <c r="EB45" s="76">
        <v>20</v>
      </c>
      <c r="EC45" s="76">
        <v>20</v>
      </c>
      <c r="ED45" s="76">
        <v>20</v>
      </c>
      <c r="EE45" s="76">
        <v>20</v>
      </c>
      <c r="EF45" s="76">
        <v>20</v>
      </c>
      <c r="EG45" s="76">
        <v>20</v>
      </c>
      <c r="EH45" s="76">
        <v>20</v>
      </c>
      <c r="EI45" s="76">
        <v>20</v>
      </c>
      <c r="EJ45" s="76">
        <v>20</v>
      </c>
      <c r="EK45" s="76">
        <v>20</v>
      </c>
      <c r="EL45" s="76">
        <v>20</v>
      </c>
      <c r="EM45" s="76">
        <v>20</v>
      </c>
      <c r="EN45" s="76">
        <v>20</v>
      </c>
      <c r="EO45" s="76">
        <v>20</v>
      </c>
      <c r="EP45" s="76">
        <v>20</v>
      </c>
      <c r="EQ45" s="76">
        <v>20</v>
      </c>
      <c r="ER45" s="76">
        <v>20</v>
      </c>
      <c r="ES45" s="76">
        <v>20</v>
      </c>
      <c r="ET45" s="76">
        <v>20</v>
      </c>
      <c r="EU45" s="76">
        <v>20</v>
      </c>
      <c r="EV45" s="76">
        <v>20</v>
      </c>
      <c r="EW45" s="76">
        <v>20</v>
      </c>
      <c r="EX45" s="76">
        <v>20</v>
      </c>
      <c r="EY45" s="76">
        <v>20</v>
      </c>
      <c r="EZ45" s="76">
        <v>20</v>
      </c>
      <c r="FA45" s="76">
        <v>20</v>
      </c>
      <c r="FB45" s="76">
        <v>20</v>
      </c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2.9249999999999998</v>
      </c>
      <c r="CT46" s="62">
        <v>2.5</v>
      </c>
      <c r="CU46" s="62">
        <v>4.1749999999999998</v>
      </c>
      <c r="CV46" s="62">
        <v>3.1749999999999998</v>
      </c>
      <c r="CW46" s="62">
        <v>3.0750000000000002</v>
      </c>
      <c r="CX46" s="62">
        <v>4.2249999999999996</v>
      </c>
      <c r="CY46" s="62">
        <v>3.2749999999999999</v>
      </c>
      <c r="CZ46" s="62">
        <v>3.1</v>
      </c>
      <c r="DA46" s="62">
        <v>2.7749999999999999</v>
      </c>
      <c r="DB46" s="62">
        <v>3.8</v>
      </c>
      <c r="DC46" s="62">
        <v>4.25</v>
      </c>
      <c r="DD46" s="62">
        <v>3.25</v>
      </c>
      <c r="DE46" s="62">
        <v>4.125</v>
      </c>
      <c r="DF46" s="62">
        <v>3.0750000000000002</v>
      </c>
      <c r="DG46" s="62">
        <v>4.5999999999999996</v>
      </c>
      <c r="DH46" s="62" t="e">
        <v>#DIV/0!</v>
      </c>
      <c r="DI46" s="62" t="e">
        <v>#DIV/0!</v>
      </c>
      <c r="DJ46" s="62" t="e">
        <v>#DIV/0!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133</v>
      </c>
      <c r="DY46" s="76">
        <v>3.1</v>
      </c>
      <c r="DZ46" s="76">
        <v>2.6</v>
      </c>
      <c r="EA46" s="76">
        <v>4</v>
      </c>
      <c r="EB46" s="76">
        <v>3.2</v>
      </c>
      <c r="EC46" s="76">
        <v>3.1</v>
      </c>
      <c r="ED46" s="76">
        <v>4.25</v>
      </c>
      <c r="EE46" s="76">
        <v>3.3</v>
      </c>
      <c r="EF46" s="76">
        <v>3.2</v>
      </c>
      <c r="EG46" s="76">
        <v>2.6</v>
      </c>
      <c r="EH46" s="76">
        <v>4</v>
      </c>
      <c r="EI46" s="76">
        <v>4.05</v>
      </c>
      <c r="EJ46" s="76">
        <v>3.25</v>
      </c>
      <c r="EK46" s="76">
        <v>4.1500000000000004</v>
      </c>
      <c r="EL46" s="76">
        <v>3.35</v>
      </c>
      <c r="EM46" s="76">
        <v>4.6500000000000004</v>
      </c>
      <c r="EN46" s="76">
        <v>2.75</v>
      </c>
      <c r="EO46" s="76">
        <v>2.4</v>
      </c>
      <c r="EP46" s="76">
        <v>4.3499999999999996</v>
      </c>
      <c r="EQ46" s="76">
        <v>3.15</v>
      </c>
      <c r="ER46" s="76">
        <v>3.05</v>
      </c>
      <c r="ES46" s="76">
        <v>4.2</v>
      </c>
      <c r="ET46" s="76">
        <v>3.25</v>
      </c>
      <c r="EU46" s="76">
        <v>3</v>
      </c>
      <c r="EV46" s="76">
        <v>2.95</v>
      </c>
      <c r="EW46" s="76">
        <v>3.6</v>
      </c>
      <c r="EX46" s="76">
        <v>4.45</v>
      </c>
      <c r="EY46" s="76">
        <v>3.25</v>
      </c>
      <c r="EZ46" s="76">
        <v>4.0999999999999996</v>
      </c>
      <c r="FA46" s="76">
        <v>2.8</v>
      </c>
      <c r="FB46" s="76">
        <v>4.55</v>
      </c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152</v>
      </c>
      <c r="CT47" s="62">
        <v>135</v>
      </c>
      <c r="CU47" s="62">
        <v>226</v>
      </c>
      <c r="CV47" s="62">
        <v>164</v>
      </c>
      <c r="CW47" s="62">
        <v>169</v>
      </c>
      <c r="CX47" s="62">
        <v>227</v>
      </c>
      <c r="CY47" s="62">
        <v>174</v>
      </c>
      <c r="CZ47" s="62">
        <v>165</v>
      </c>
      <c r="DA47" s="62">
        <v>152</v>
      </c>
      <c r="DB47" s="62">
        <v>206</v>
      </c>
      <c r="DC47" s="62">
        <v>223</v>
      </c>
      <c r="DD47" s="62">
        <v>174</v>
      </c>
      <c r="DE47" s="62">
        <v>216</v>
      </c>
      <c r="DF47" s="62">
        <v>163</v>
      </c>
      <c r="DG47" s="62">
        <v>245</v>
      </c>
      <c r="DH47" s="62">
        <v>0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134</v>
      </c>
      <c r="DY47" s="76">
        <v>81</v>
      </c>
      <c r="DZ47" s="76">
        <v>69</v>
      </c>
      <c r="EA47" s="76">
        <v>109</v>
      </c>
      <c r="EB47" s="76">
        <v>85</v>
      </c>
      <c r="EC47" s="76">
        <v>87</v>
      </c>
      <c r="ED47" s="76">
        <v>116</v>
      </c>
      <c r="EE47" s="76">
        <v>89</v>
      </c>
      <c r="EF47" s="76">
        <v>83</v>
      </c>
      <c r="EG47" s="76">
        <v>75</v>
      </c>
      <c r="EH47" s="76">
        <v>108</v>
      </c>
      <c r="EI47" s="76">
        <v>108</v>
      </c>
      <c r="EJ47" s="76">
        <v>88</v>
      </c>
      <c r="EK47" s="76">
        <v>109</v>
      </c>
      <c r="EL47" s="76">
        <v>86</v>
      </c>
      <c r="EM47" s="76">
        <v>126</v>
      </c>
      <c r="EN47" s="76">
        <v>71</v>
      </c>
      <c r="EO47" s="76">
        <v>66</v>
      </c>
      <c r="EP47" s="76">
        <v>117</v>
      </c>
      <c r="EQ47" s="76">
        <v>79</v>
      </c>
      <c r="ER47" s="76">
        <v>82</v>
      </c>
      <c r="ES47" s="76">
        <v>111</v>
      </c>
      <c r="ET47" s="76">
        <v>85</v>
      </c>
      <c r="EU47" s="76">
        <v>82</v>
      </c>
      <c r="EV47" s="76">
        <v>77</v>
      </c>
      <c r="EW47" s="76">
        <v>98</v>
      </c>
      <c r="EX47" s="76">
        <v>115</v>
      </c>
      <c r="EY47" s="76">
        <v>86</v>
      </c>
      <c r="EZ47" s="76">
        <v>107</v>
      </c>
      <c r="FA47" s="76">
        <v>77</v>
      </c>
      <c r="FB47" s="76">
        <v>119</v>
      </c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54</v>
      </c>
      <c r="CT48" s="62">
        <v>54</v>
      </c>
      <c r="CU48" s="62">
        <v>54</v>
      </c>
      <c r="CV48" s="62">
        <v>54</v>
      </c>
      <c r="CW48" s="62">
        <v>54</v>
      </c>
      <c r="CX48" s="62">
        <v>54</v>
      </c>
      <c r="CY48" s="62">
        <v>54</v>
      </c>
      <c r="CZ48" s="62">
        <v>54</v>
      </c>
      <c r="DA48" s="62">
        <v>54</v>
      </c>
      <c r="DB48" s="62">
        <v>54</v>
      </c>
      <c r="DC48" s="62">
        <v>54</v>
      </c>
      <c r="DD48" s="62">
        <v>54</v>
      </c>
      <c r="DE48" s="62">
        <v>54</v>
      </c>
      <c r="DF48" s="62">
        <v>54</v>
      </c>
      <c r="DG48" s="62">
        <v>54</v>
      </c>
      <c r="DH48" s="62">
        <v>0</v>
      </c>
      <c r="DI48" s="62">
        <v>0</v>
      </c>
      <c r="DJ48" s="62">
        <v>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135</v>
      </c>
      <c r="DY48" s="76">
        <v>27</v>
      </c>
      <c r="DZ48" s="76">
        <v>27</v>
      </c>
      <c r="EA48" s="76">
        <v>27</v>
      </c>
      <c r="EB48" s="76">
        <v>27</v>
      </c>
      <c r="EC48" s="76">
        <v>27</v>
      </c>
      <c r="ED48" s="76">
        <v>27</v>
      </c>
      <c r="EE48" s="76">
        <v>27</v>
      </c>
      <c r="EF48" s="76">
        <v>27</v>
      </c>
      <c r="EG48" s="76">
        <v>27</v>
      </c>
      <c r="EH48" s="76">
        <v>27</v>
      </c>
      <c r="EI48" s="76">
        <v>27</v>
      </c>
      <c r="EJ48" s="76">
        <v>27</v>
      </c>
      <c r="EK48" s="76">
        <v>27</v>
      </c>
      <c r="EL48" s="76">
        <v>27</v>
      </c>
      <c r="EM48" s="76">
        <v>27</v>
      </c>
      <c r="EN48" s="76">
        <v>27</v>
      </c>
      <c r="EO48" s="76">
        <v>27</v>
      </c>
      <c r="EP48" s="76">
        <v>27</v>
      </c>
      <c r="EQ48" s="76">
        <v>27</v>
      </c>
      <c r="ER48" s="76">
        <v>27</v>
      </c>
      <c r="ES48" s="76">
        <v>27</v>
      </c>
      <c r="ET48" s="76">
        <v>27</v>
      </c>
      <c r="EU48" s="76">
        <v>27</v>
      </c>
      <c r="EV48" s="76">
        <v>27</v>
      </c>
      <c r="EW48" s="76">
        <v>27</v>
      </c>
      <c r="EX48" s="76">
        <v>27</v>
      </c>
      <c r="EY48" s="76">
        <v>27</v>
      </c>
      <c r="EZ48" s="76">
        <v>27</v>
      </c>
      <c r="FA48" s="76">
        <v>27</v>
      </c>
      <c r="FB48" s="76">
        <v>27</v>
      </c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2.8148148148148149</v>
      </c>
      <c r="CT49" s="62">
        <v>2.5</v>
      </c>
      <c r="CU49" s="62">
        <v>4.1851851851851851</v>
      </c>
      <c r="CV49" s="62">
        <v>3.0370370370370372</v>
      </c>
      <c r="CW49" s="62">
        <v>3.1296296296296298</v>
      </c>
      <c r="CX49" s="62">
        <v>4.2037037037037033</v>
      </c>
      <c r="CY49" s="62">
        <v>3.2222222222222223</v>
      </c>
      <c r="CZ49" s="62">
        <v>3.0555555555555554</v>
      </c>
      <c r="DA49" s="62">
        <v>2.8148148148148149</v>
      </c>
      <c r="DB49" s="62">
        <v>3.8148148148148149</v>
      </c>
      <c r="DC49" s="62">
        <v>4.1296296296296298</v>
      </c>
      <c r="DD49" s="62">
        <v>3.2222222222222223</v>
      </c>
      <c r="DE49" s="62">
        <v>4</v>
      </c>
      <c r="DF49" s="62">
        <v>3.0185185185185186</v>
      </c>
      <c r="DG49" s="62">
        <v>4.5370370370370372</v>
      </c>
      <c r="DH49" s="62" t="e">
        <v>#DIV/0!</v>
      </c>
      <c r="DI49" s="62" t="e">
        <v>#DIV/0!</v>
      </c>
      <c r="DJ49" s="62" t="e">
        <v>#DIV/0!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136</v>
      </c>
      <c r="DY49" s="76">
        <v>3</v>
      </c>
      <c r="DZ49" s="76">
        <v>2.5555555555555554</v>
      </c>
      <c r="EA49" s="76">
        <v>4.0370370370370372</v>
      </c>
      <c r="EB49" s="76">
        <v>3.1481481481481484</v>
      </c>
      <c r="EC49" s="76">
        <v>3.2222222222222223</v>
      </c>
      <c r="ED49" s="76">
        <v>4.2962962962962967</v>
      </c>
      <c r="EE49" s="76">
        <v>3.2962962962962963</v>
      </c>
      <c r="EF49" s="76">
        <v>3.074074074074074</v>
      </c>
      <c r="EG49" s="76">
        <v>2.7777777777777777</v>
      </c>
      <c r="EH49" s="76">
        <v>4</v>
      </c>
      <c r="EI49" s="76">
        <v>4</v>
      </c>
      <c r="EJ49" s="76">
        <v>3.2592592592592591</v>
      </c>
      <c r="EK49" s="76">
        <v>4.0370370370370372</v>
      </c>
      <c r="EL49" s="76">
        <v>3.1851851851851851</v>
      </c>
      <c r="EM49" s="76">
        <v>4.666666666666667</v>
      </c>
      <c r="EN49" s="76">
        <v>2.6296296296296298</v>
      </c>
      <c r="EO49" s="76">
        <v>2.4444444444444446</v>
      </c>
      <c r="EP49" s="76">
        <v>4.333333333333333</v>
      </c>
      <c r="EQ49" s="76">
        <v>2.925925925925926</v>
      </c>
      <c r="ER49" s="76">
        <v>3.0370370370370372</v>
      </c>
      <c r="ES49" s="76">
        <v>4.1111111111111107</v>
      </c>
      <c r="ET49" s="76">
        <v>3.1481481481481484</v>
      </c>
      <c r="EU49" s="76">
        <v>3.0370370370370372</v>
      </c>
      <c r="EV49" s="76">
        <v>2.8518518518518516</v>
      </c>
      <c r="EW49" s="76">
        <v>3.6296296296296298</v>
      </c>
      <c r="EX49" s="76">
        <v>4.2592592592592595</v>
      </c>
      <c r="EY49" s="76">
        <v>3.1851851851851851</v>
      </c>
      <c r="EZ49" s="76">
        <v>3.9629629629629628</v>
      </c>
      <c r="FA49" s="76">
        <v>2.8518518518518516</v>
      </c>
      <c r="FB49" s="76">
        <v>4.4074074074074074</v>
      </c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219</v>
      </c>
      <c r="CT50" s="62">
        <v>195</v>
      </c>
      <c r="CU50" s="62">
        <v>315</v>
      </c>
      <c r="CV50" s="62">
        <v>236</v>
      </c>
      <c r="CW50" s="62">
        <v>237</v>
      </c>
      <c r="CX50" s="62">
        <v>333</v>
      </c>
      <c r="CY50" s="62">
        <v>244</v>
      </c>
      <c r="CZ50" s="62">
        <v>229</v>
      </c>
      <c r="DA50" s="62">
        <v>216</v>
      </c>
      <c r="DB50" s="62">
        <v>292</v>
      </c>
      <c r="DC50" s="62">
        <v>307</v>
      </c>
      <c r="DD50" s="62">
        <v>249</v>
      </c>
      <c r="DE50" s="62">
        <v>309</v>
      </c>
      <c r="DF50" s="62">
        <v>232</v>
      </c>
      <c r="DG50" s="62">
        <v>345</v>
      </c>
      <c r="DH50" s="62">
        <v>0</v>
      </c>
      <c r="DI50" s="62">
        <v>0</v>
      </c>
      <c r="DJ50" s="62">
        <v>0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137</v>
      </c>
      <c r="DY50" s="76">
        <v>114</v>
      </c>
      <c r="DZ50" s="76">
        <v>99</v>
      </c>
      <c r="EA50" s="76">
        <v>150</v>
      </c>
      <c r="EB50" s="76">
        <v>119</v>
      </c>
      <c r="EC50" s="76">
        <v>125</v>
      </c>
      <c r="ED50" s="76">
        <v>168</v>
      </c>
      <c r="EE50" s="76">
        <v>123</v>
      </c>
      <c r="EF50" s="76">
        <v>116</v>
      </c>
      <c r="EG50" s="76">
        <v>106</v>
      </c>
      <c r="EH50" s="76">
        <v>152</v>
      </c>
      <c r="EI50" s="76">
        <v>151</v>
      </c>
      <c r="EJ50" s="76">
        <v>127</v>
      </c>
      <c r="EK50" s="76">
        <v>156</v>
      </c>
      <c r="EL50" s="76">
        <v>120</v>
      </c>
      <c r="EM50" s="76">
        <v>176</v>
      </c>
      <c r="EN50" s="76">
        <v>105</v>
      </c>
      <c r="EO50" s="76">
        <v>96</v>
      </c>
      <c r="EP50" s="76">
        <v>165</v>
      </c>
      <c r="EQ50" s="76">
        <v>117</v>
      </c>
      <c r="ER50" s="76">
        <v>112</v>
      </c>
      <c r="ES50" s="76">
        <v>165</v>
      </c>
      <c r="ET50" s="76">
        <v>121</v>
      </c>
      <c r="EU50" s="76">
        <v>113</v>
      </c>
      <c r="EV50" s="76">
        <v>110</v>
      </c>
      <c r="EW50" s="76">
        <v>140</v>
      </c>
      <c r="EX50" s="76">
        <v>156</v>
      </c>
      <c r="EY50" s="76">
        <v>122</v>
      </c>
      <c r="EZ50" s="76">
        <v>153</v>
      </c>
      <c r="FA50" s="76">
        <v>112</v>
      </c>
      <c r="FB50" s="76">
        <v>169</v>
      </c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76</v>
      </c>
      <c r="CT51" s="62">
        <v>76</v>
      </c>
      <c r="CU51" s="62">
        <v>76</v>
      </c>
      <c r="CV51" s="62">
        <v>76</v>
      </c>
      <c r="CW51" s="62">
        <v>76</v>
      </c>
      <c r="CX51" s="62">
        <v>76</v>
      </c>
      <c r="CY51" s="62">
        <v>76</v>
      </c>
      <c r="CZ51" s="62">
        <v>76</v>
      </c>
      <c r="DA51" s="62">
        <v>76</v>
      </c>
      <c r="DB51" s="62">
        <v>76</v>
      </c>
      <c r="DC51" s="62">
        <v>76</v>
      </c>
      <c r="DD51" s="62">
        <v>76</v>
      </c>
      <c r="DE51" s="62">
        <v>76</v>
      </c>
      <c r="DF51" s="62">
        <v>76</v>
      </c>
      <c r="DG51" s="62">
        <v>76</v>
      </c>
      <c r="DH51" s="62">
        <v>0</v>
      </c>
      <c r="DI51" s="62">
        <v>0</v>
      </c>
      <c r="DJ51" s="62">
        <v>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138</v>
      </c>
      <c r="DY51" s="76">
        <v>38</v>
      </c>
      <c r="DZ51" s="76">
        <v>38</v>
      </c>
      <c r="EA51" s="76">
        <v>38</v>
      </c>
      <c r="EB51" s="76">
        <v>38</v>
      </c>
      <c r="EC51" s="76">
        <v>38</v>
      </c>
      <c r="ED51" s="76">
        <v>38</v>
      </c>
      <c r="EE51" s="76">
        <v>38</v>
      </c>
      <c r="EF51" s="76">
        <v>38</v>
      </c>
      <c r="EG51" s="76">
        <v>38</v>
      </c>
      <c r="EH51" s="76">
        <v>38</v>
      </c>
      <c r="EI51" s="76">
        <v>38</v>
      </c>
      <c r="EJ51" s="76">
        <v>38</v>
      </c>
      <c r="EK51" s="76">
        <v>38</v>
      </c>
      <c r="EL51" s="76">
        <v>38</v>
      </c>
      <c r="EM51" s="76">
        <v>38</v>
      </c>
      <c r="EN51" s="76">
        <v>38</v>
      </c>
      <c r="EO51" s="76">
        <v>38</v>
      </c>
      <c r="EP51" s="76">
        <v>38</v>
      </c>
      <c r="EQ51" s="76">
        <v>38</v>
      </c>
      <c r="ER51" s="76">
        <v>38</v>
      </c>
      <c r="ES51" s="76">
        <v>38</v>
      </c>
      <c r="ET51" s="76">
        <v>38</v>
      </c>
      <c r="EU51" s="76">
        <v>38</v>
      </c>
      <c r="EV51" s="76">
        <v>38</v>
      </c>
      <c r="EW51" s="76">
        <v>38</v>
      </c>
      <c r="EX51" s="76">
        <v>38</v>
      </c>
      <c r="EY51" s="76">
        <v>38</v>
      </c>
      <c r="EZ51" s="76">
        <v>38</v>
      </c>
      <c r="FA51" s="76">
        <v>38</v>
      </c>
      <c r="FB51" s="76">
        <v>38</v>
      </c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2.8815789473684212</v>
      </c>
      <c r="CT52" s="62">
        <v>2.5657894736842106</v>
      </c>
      <c r="CU52" s="62">
        <v>4.1447368421052628</v>
      </c>
      <c r="CV52" s="62">
        <v>3.1052631578947367</v>
      </c>
      <c r="CW52" s="62">
        <v>3.1184210526315788</v>
      </c>
      <c r="CX52" s="62">
        <v>4.3815789473684212</v>
      </c>
      <c r="CY52" s="62">
        <v>3.2105263157894739</v>
      </c>
      <c r="CZ52" s="62">
        <v>3.013157894736842</v>
      </c>
      <c r="DA52" s="62">
        <v>2.8421052631578947</v>
      </c>
      <c r="DB52" s="62">
        <v>3.8421052631578947</v>
      </c>
      <c r="DC52" s="62">
        <v>4.0394736842105265</v>
      </c>
      <c r="DD52" s="62">
        <v>3.2763157894736841</v>
      </c>
      <c r="DE52" s="62">
        <v>4.0657894736842106</v>
      </c>
      <c r="DF52" s="62">
        <v>3.0526315789473686</v>
      </c>
      <c r="DG52" s="62">
        <v>4.5394736842105265</v>
      </c>
      <c r="DH52" s="62" t="e">
        <v>#DIV/0!</v>
      </c>
      <c r="DI52" s="62" t="e">
        <v>#DIV/0!</v>
      </c>
      <c r="DJ52" s="62" t="e">
        <v>#DIV/0!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139</v>
      </c>
      <c r="DY52" s="76">
        <v>3</v>
      </c>
      <c r="DZ52" s="76">
        <v>2.6052631578947367</v>
      </c>
      <c r="EA52" s="76">
        <v>3.9473684210526314</v>
      </c>
      <c r="EB52" s="76">
        <v>3.1315789473684212</v>
      </c>
      <c r="EC52" s="76">
        <v>3.2894736842105261</v>
      </c>
      <c r="ED52" s="76">
        <v>4.4210526315789478</v>
      </c>
      <c r="EE52" s="76">
        <v>3.236842105263158</v>
      </c>
      <c r="EF52" s="76">
        <v>3.0526315789473686</v>
      </c>
      <c r="EG52" s="76">
        <v>2.7894736842105261</v>
      </c>
      <c r="EH52" s="76">
        <v>4</v>
      </c>
      <c r="EI52" s="76">
        <v>3.9736842105263159</v>
      </c>
      <c r="EJ52" s="76">
        <v>3.3421052631578947</v>
      </c>
      <c r="EK52" s="76">
        <v>4.1052631578947372</v>
      </c>
      <c r="EL52" s="76">
        <v>3.1578947368421053</v>
      </c>
      <c r="EM52" s="76">
        <v>4.6315789473684212</v>
      </c>
      <c r="EN52" s="76">
        <v>2.763157894736842</v>
      </c>
      <c r="EO52" s="76">
        <v>2.5263157894736841</v>
      </c>
      <c r="EP52" s="76">
        <v>4.3421052631578947</v>
      </c>
      <c r="EQ52" s="76">
        <v>3.0789473684210527</v>
      </c>
      <c r="ER52" s="76">
        <v>2.9473684210526314</v>
      </c>
      <c r="ES52" s="76">
        <v>4.3421052631578947</v>
      </c>
      <c r="ET52" s="76">
        <v>3.1842105263157894</v>
      </c>
      <c r="EU52" s="76">
        <v>2.9736842105263159</v>
      </c>
      <c r="EV52" s="76">
        <v>2.8947368421052633</v>
      </c>
      <c r="EW52" s="76">
        <v>3.6842105263157894</v>
      </c>
      <c r="EX52" s="76">
        <v>4.1052631578947372</v>
      </c>
      <c r="EY52" s="76">
        <v>3.2105263157894739</v>
      </c>
      <c r="EZ52" s="76">
        <v>4.0263157894736841</v>
      </c>
      <c r="FA52" s="76">
        <v>2.9473684210526314</v>
      </c>
      <c r="FB52" s="76">
        <v>4.4473684210526319</v>
      </c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299</v>
      </c>
      <c r="CT53" s="62">
        <v>280</v>
      </c>
      <c r="CU53" s="62">
        <v>443</v>
      </c>
      <c r="CV53" s="62">
        <v>325</v>
      </c>
      <c r="CW53" s="62">
        <v>334</v>
      </c>
      <c r="CX53" s="62">
        <v>477</v>
      </c>
      <c r="CY53" s="62">
        <v>345</v>
      </c>
      <c r="CZ53" s="62">
        <v>314</v>
      </c>
      <c r="DA53" s="62">
        <v>317</v>
      </c>
      <c r="DB53" s="62">
        <v>412</v>
      </c>
      <c r="DC53" s="62">
        <v>435</v>
      </c>
      <c r="DD53" s="62">
        <v>351</v>
      </c>
      <c r="DE53" s="62">
        <v>422</v>
      </c>
      <c r="DF53" s="62">
        <v>319</v>
      </c>
      <c r="DG53" s="62">
        <v>495</v>
      </c>
      <c r="DH53" s="62">
        <v>0</v>
      </c>
      <c r="DI53" s="62">
        <v>0</v>
      </c>
      <c r="DJ53" s="62">
        <v>0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84</v>
      </c>
      <c r="DY53" s="76">
        <v>148</v>
      </c>
      <c r="DZ53" s="76">
        <v>137</v>
      </c>
      <c r="EA53" s="76">
        <v>209</v>
      </c>
      <c r="EB53" s="76">
        <v>160</v>
      </c>
      <c r="EC53" s="76">
        <v>175</v>
      </c>
      <c r="ED53" s="76">
        <v>239</v>
      </c>
      <c r="EE53" s="76">
        <v>177</v>
      </c>
      <c r="EF53" s="76">
        <v>154</v>
      </c>
      <c r="EG53" s="76">
        <v>156</v>
      </c>
      <c r="EH53" s="76">
        <v>209</v>
      </c>
      <c r="EI53" s="76">
        <v>223</v>
      </c>
      <c r="EJ53" s="76">
        <v>181</v>
      </c>
      <c r="EK53" s="76">
        <v>211</v>
      </c>
      <c r="EL53" s="76">
        <v>163</v>
      </c>
      <c r="EM53" s="76">
        <v>249</v>
      </c>
      <c r="EN53" s="76">
        <v>151</v>
      </c>
      <c r="EO53" s="76">
        <v>143</v>
      </c>
      <c r="EP53" s="76">
        <v>234</v>
      </c>
      <c r="EQ53" s="76">
        <v>165</v>
      </c>
      <c r="ER53" s="76">
        <v>159</v>
      </c>
      <c r="ES53" s="76">
        <v>238</v>
      </c>
      <c r="ET53" s="76">
        <v>168</v>
      </c>
      <c r="EU53" s="76">
        <v>160</v>
      </c>
      <c r="EV53" s="76">
        <v>161</v>
      </c>
      <c r="EW53" s="76">
        <v>203</v>
      </c>
      <c r="EX53" s="76">
        <v>212</v>
      </c>
      <c r="EY53" s="76">
        <v>170</v>
      </c>
      <c r="EZ53" s="76">
        <v>211</v>
      </c>
      <c r="FA53" s="76">
        <v>156</v>
      </c>
      <c r="FB53" s="76">
        <v>246</v>
      </c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104</v>
      </c>
      <c r="CT54" s="62">
        <v>104</v>
      </c>
      <c r="CU54" s="62">
        <v>104</v>
      </c>
      <c r="CV54" s="62">
        <v>104</v>
      </c>
      <c r="CW54" s="62">
        <v>104</v>
      </c>
      <c r="CX54" s="62">
        <v>104</v>
      </c>
      <c r="CY54" s="62">
        <v>104</v>
      </c>
      <c r="CZ54" s="62">
        <v>104</v>
      </c>
      <c r="DA54" s="62">
        <v>104</v>
      </c>
      <c r="DB54" s="62">
        <v>104</v>
      </c>
      <c r="DC54" s="62">
        <v>104</v>
      </c>
      <c r="DD54" s="62">
        <v>104</v>
      </c>
      <c r="DE54" s="62">
        <v>104</v>
      </c>
      <c r="DF54" s="62">
        <v>104</v>
      </c>
      <c r="DG54" s="62">
        <v>104</v>
      </c>
      <c r="DH54" s="62">
        <v>0</v>
      </c>
      <c r="DI54" s="62">
        <v>0</v>
      </c>
      <c r="DJ54" s="62">
        <v>0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85</v>
      </c>
      <c r="DY54" s="76">
        <v>52</v>
      </c>
      <c r="DZ54" s="76">
        <v>52</v>
      </c>
      <c r="EA54" s="76">
        <v>52</v>
      </c>
      <c r="EB54" s="76">
        <v>52</v>
      </c>
      <c r="EC54" s="76">
        <v>52</v>
      </c>
      <c r="ED54" s="76">
        <v>52</v>
      </c>
      <c r="EE54" s="76">
        <v>52</v>
      </c>
      <c r="EF54" s="76">
        <v>52</v>
      </c>
      <c r="EG54" s="76">
        <v>52</v>
      </c>
      <c r="EH54" s="76">
        <v>52</v>
      </c>
      <c r="EI54" s="76">
        <v>52</v>
      </c>
      <c r="EJ54" s="76">
        <v>52</v>
      </c>
      <c r="EK54" s="76">
        <v>52</v>
      </c>
      <c r="EL54" s="76">
        <v>52</v>
      </c>
      <c r="EM54" s="76">
        <v>52</v>
      </c>
      <c r="EN54" s="76">
        <v>52</v>
      </c>
      <c r="EO54" s="76">
        <v>52</v>
      </c>
      <c r="EP54" s="76">
        <v>52</v>
      </c>
      <c r="EQ54" s="76">
        <v>52</v>
      </c>
      <c r="ER54" s="76">
        <v>52</v>
      </c>
      <c r="ES54" s="76">
        <v>52</v>
      </c>
      <c r="ET54" s="76">
        <v>52</v>
      </c>
      <c r="EU54" s="76">
        <v>52</v>
      </c>
      <c r="EV54" s="76">
        <v>52</v>
      </c>
      <c r="EW54" s="76">
        <v>52</v>
      </c>
      <c r="EX54" s="76">
        <v>52</v>
      </c>
      <c r="EY54" s="76">
        <v>52</v>
      </c>
      <c r="EZ54" s="76">
        <v>52</v>
      </c>
      <c r="FA54" s="76">
        <v>52</v>
      </c>
      <c r="FB54" s="76">
        <v>52</v>
      </c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2.875</v>
      </c>
      <c r="CT55" s="62">
        <v>2.6923076923076925</v>
      </c>
      <c r="CU55" s="62">
        <v>4.259615384615385</v>
      </c>
      <c r="CV55" s="62">
        <v>3.125</v>
      </c>
      <c r="CW55" s="62">
        <v>3.2115384615384617</v>
      </c>
      <c r="CX55" s="62">
        <v>4.5865384615384617</v>
      </c>
      <c r="CY55" s="62">
        <v>3.3173076923076925</v>
      </c>
      <c r="CZ55" s="62">
        <v>3.0192307692307692</v>
      </c>
      <c r="DA55" s="62">
        <v>3.0480769230769229</v>
      </c>
      <c r="DB55" s="62">
        <v>3.9615384615384617</v>
      </c>
      <c r="DC55" s="62">
        <v>4.1826923076923075</v>
      </c>
      <c r="DD55" s="62">
        <v>3.375</v>
      </c>
      <c r="DE55" s="62">
        <v>4.0576923076923075</v>
      </c>
      <c r="DF55" s="62">
        <v>3.0673076923076925</v>
      </c>
      <c r="DG55" s="62">
        <v>4.759615384615385</v>
      </c>
      <c r="DH55" s="62" t="e">
        <v>#DIV/0!</v>
      </c>
      <c r="DI55" s="62" t="e">
        <v>#DIV/0!</v>
      </c>
      <c r="DJ55" s="62" t="e">
        <v>#DIV/0!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86</v>
      </c>
      <c r="DY55" s="76">
        <v>2.8461538461538463</v>
      </c>
      <c r="DZ55" s="76">
        <v>2.6346153846153846</v>
      </c>
      <c r="EA55" s="76">
        <v>4.0192307692307692</v>
      </c>
      <c r="EB55" s="76">
        <v>3.0769230769230771</v>
      </c>
      <c r="EC55" s="76">
        <v>3.3653846153846154</v>
      </c>
      <c r="ED55" s="76">
        <v>4.5961538461538458</v>
      </c>
      <c r="EE55" s="76">
        <v>3.4038461538461537</v>
      </c>
      <c r="EF55" s="76">
        <v>2.9615384615384617</v>
      </c>
      <c r="EG55" s="76">
        <v>3</v>
      </c>
      <c r="EH55" s="76">
        <v>4.0192307692307692</v>
      </c>
      <c r="EI55" s="76">
        <v>4.2884615384615383</v>
      </c>
      <c r="EJ55" s="76">
        <v>3.4807692307692308</v>
      </c>
      <c r="EK55" s="76">
        <v>4.0576923076923075</v>
      </c>
      <c r="EL55" s="76">
        <v>3.1346153846153846</v>
      </c>
      <c r="EM55" s="76">
        <v>4.7884615384615383</v>
      </c>
      <c r="EN55" s="76">
        <v>2.9038461538461537</v>
      </c>
      <c r="EO55" s="76">
        <v>2.75</v>
      </c>
      <c r="EP55" s="76">
        <v>4.5</v>
      </c>
      <c r="EQ55" s="76">
        <v>3.1730769230769229</v>
      </c>
      <c r="ER55" s="76">
        <v>3.0576923076923075</v>
      </c>
      <c r="ES55" s="76">
        <v>4.5769230769230766</v>
      </c>
      <c r="ET55" s="76">
        <v>3.2307692307692308</v>
      </c>
      <c r="EU55" s="76">
        <v>3.0769230769230771</v>
      </c>
      <c r="EV55" s="76">
        <v>3.0961538461538463</v>
      </c>
      <c r="EW55" s="76">
        <v>3.9038461538461537</v>
      </c>
      <c r="EX55" s="76">
        <v>4.0769230769230766</v>
      </c>
      <c r="EY55" s="76">
        <v>3.2692307692307692</v>
      </c>
      <c r="EZ55" s="76">
        <v>4.0576923076923075</v>
      </c>
      <c r="FA55" s="76">
        <v>3</v>
      </c>
      <c r="FB55" s="76">
        <v>4.7307692307692308</v>
      </c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51</v>
      </c>
      <c r="CT56" s="62">
        <v>37</v>
      </c>
      <c r="CU56" s="62">
        <v>65</v>
      </c>
      <c r="CV56" s="62">
        <v>51</v>
      </c>
      <c r="CW56" s="62">
        <v>45</v>
      </c>
      <c r="CX56" s="62">
        <v>73</v>
      </c>
      <c r="CY56" s="62">
        <v>55</v>
      </c>
      <c r="CZ56" s="62">
        <v>51</v>
      </c>
      <c r="DA56" s="62">
        <v>47</v>
      </c>
      <c r="DB56" s="62">
        <v>63</v>
      </c>
      <c r="DC56" s="62">
        <v>71</v>
      </c>
      <c r="DD56" s="62">
        <v>54</v>
      </c>
      <c r="DE56" s="62">
        <v>70</v>
      </c>
      <c r="DF56" s="62">
        <v>47</v>
      </c>
      <c r="DG56" s="62">
        <v>80</v>
      </c>
      <c r="DH56" s="62">
        <v>0</v>
      </c>
      <c r="DI56" s="62">
        <v>0</v>
      </c>
      <c r="DJ56" s="62">
        <v>0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87</v>
      </c>
      <c r="DY56" s="76">
        <v>28</v>
      </c>
      <c r="DZ56" s="76">
        <v>20</v>
      </c>
      <c r="EA56" s="76">
        <v>30</v>
      </c>
      <c r="EB56" s="76">
        <v>28</v>
      </c>
      <c r="EC56" s="76">
        <v>22</v>
      </c>
      <c r="ED56" s="76">
        <v>38</v>
      </c>
      <c r="EE56" s="76">
        <v>28</v>
      </c>
      <c r="EF56" s="76">
        <v>30</v>
      </c>
      <c r="EG56" s="76">
        <v>22</v>
      </c>
      <c r="EH56" s="76">
        <v>36</v>
      </c>
      <c r="EI56" s="76">
        <v>33</v>
      </c>
      <c r="EJ56" s="76">
        <v>25</v>
      </c>
      <c r="EK56" s="76">
        <v>37</v>
      </c>
      <c r="EL56" s="76">
        <v>25</v>
      </c>
      <c r="EM56" s="76">
        <v>41</v>
      </c>
      <c r="EN56" s="76">
        <v>23</v>
      </c>
      <c r="EO56" s="76">
        <v>17</v>
      </c>
      <c r="EP56" s="76">
        <v>35</v>
      </c>
      <c r="EQ56" s="76">
        <v>23</v>
      </c>
      <c r="ER56" s="76">
        <v>23</v>
      </c>
      <c r="ES56" s="76">
        <v>35</v>
      </c>
      <c r="ET56" s="76">
        <v>27</v>
      </c>
      <c r="EU56" s="76">
        <v>21</v>
      </c>
      <c r="EV56" s="76">
        <v>25</v>
      </c>
      <c r="EW56" s="76">
        <v>27</v>
      </c>
      <c r="EX56" s="76">
        <v>38</v>
      </c>
      <c r="EY56" s="76">
        <v>29</v>
      </c>
      <c r="EZ56" s="76">
        <v>33</v>
      </c>
      <c r="FA56" s="76">
        <v>22</v>
      </c>
      <c r="FB56" s="76">
        <v>39</v>
      </c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14</v>
      </c>
      <c r="CT57" s="62">
        <v>14</v>
      </c>
      <c r="CU57" s="62">
        <v>14</v>
      </c>
      <c r="CV57" s="62">
        <v>14</v>
      </c>
      <c r="CW57" s="62">
        <v>14</v>
      </c>
      <c r="CX57" s="62">
        <v>14</v>
      </c>
      <c r="CY57" s="62">
        <v>14</v>
      </c>
      <c r="CZ57" s="62">
        <v>14</v>
      </c>
      <c r="DA57" s="62">
        <v>14</v>
      </c>
      <c r="DB57" s="62">
        <v>14</v>
      </c>
      <c r="DC57" s="62">
        <v>14</v>
      </c>
      <c r="DD57" s="62">
        <v>14</v>
      </c>
      <c r="DE57" s="62">
        <v>14</v>
      </c>
      <c r="DF57" s="62">
        <v>14</v>
      </c>
      <c r="DG57" s="62">
        <v>14</v>
      </c>
      <c r="DH57" s="62">
        <v>0</v>
      </c>
      <c r="DI57" s="62">
        <v>0</v>
      </c>
      <c r="DJ57" s="62">
        <v>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88</v>
      </c>
      <c r="DY57" s="76">
        <v>7</v>
      </c>
      <c r="DZ57" s="76">
        <v>7</v>
      </c>
      <c r="EA57" s="76">
        <v>7</v>
      </c>
      <c r="EB57" s="76">
        <v>7</v>
      </c>
      <c r="EC57" s="76">
        <v>7</v>
      </c>
      <c r="ED57" s="76">
        <v>7</v>
      </c>
      <c r="EE57" s="76">
        <v>7</v>
      </c>
      <c r="EF57" s="76">
        <v>7</v>
      </c>
      <c r="EG57" s="76">
        <v>7</v>
      </c>
      <c r="EH57" s="76">
        <v>7</v>
      </c>
      <c r="EI57" s="76">
        <v>7</v>
      </c>
      <c r="EJ57" s="76">
        <v>7</v>
      </c>
      <c r="EK57" s="76">
        <v>7</v>
      </c>
      <c r="EL57" s="76">
        <v>7</v>
      </c>
      <c r="EM57" s="76">
        <v>7</v>
      </c>
      <c r="EN57" s="76">
        <v>7</v>
      </c>
      <c r="EO57" s="76">
        <v>7</v>
      </c>
      <c r="EP57" s="76">
        <v>7</v>
      </c>
      <c r="EQ57" s="76">
        <v>7</v>
      </c>
      <c r="ER57" s="76">
        <v>7</v>
      </c>
      <c r="ES57" s="76">
        <v>7</v>
      </c>
      <c r="ET57" s="76">
        <v>7</v>
      </c>
      <c r="EU57" s="76">
        <v>7</v>
      </c>
      <c r="EV57" s="76">
        <v>7</v>
      </c>
      <c r="EW57" s="76">
        <v>7</v>
      </c>
      <c r="EX57" s="76">
        <v>7</v>
      </c>
      <c r="EY57" s="76">
        <v>7</v>
      </c>
      <c r="EZ57" s="76">
        <v>7</v>
      </c>
      <c r="FA57" s="76">
        <v>7</v>
      </c>
      <c r="FB57" s="76">
        <v>7</v>
      </c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3.6428571428571428</v>
      </c>
      <c r="CT58" s="62">
        <v>2.6428571428571428</v>
      </c>
      <c r="CU58" s="62">
        <v>4.6428571428571432</v>
      </c>
      <c r="CV58" s="62">
        <v>3.6428571428571428</v>
      </c>
      <c r="CW58" s="62">
        <v>3.2142857142857144</v>
      </c>
      <c r="CX58" s="62">
        <v>5.2142857142857144</v>
      </c>
      <c r="CY58" s="62">
        <v>3.9285714285714284</v>
      </c>
      <c r="CZ58" s="62">
        <v>3.6428571428571428</v>
      </c>
      <c r="DA58" s="62">
        <v>3.3571428571428572</v>
      </c>
      <c r="DB58" s="62">
        <v>4.5</v>
      </c>
      <c r="DC58" s="62">
        <v>5.0714285714285712</v>
      </c>
      <c r="DD58" s="62">
        <v>3.8571428571428572</v>
      </c>
      <c r="DE58" s="62">
        <v>5</v>
      </c>
      <c r="DF58" s="62">
        <v>3.3571428571428572</v>
      </c>
      <c r="DG58" s="62">
        <v>5.7142857142857144</v>
      </c>
      <c r="DH58" s="62" t="e">
        <v>#DIV/0!</v>
      </c>
      <c r="DI58" s="62" t="e">
        <v>#DIV/0!</v>
      </c>
      <c r="DJ58" s="62" t="e">
        <v>#DIV/0!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89</v>
      </c>
      <c r="DY58" s="76">
        <v>4</v>
      </c>
      <c r="DZ58" s="76">
        <v>2.8571428571428572</v>
      </c>
      <c r="EA58" s="76">
        <v>4.2857142857142856</v>
      </c>
      <c r="EB58" s="76">
        <v>4</v>
      </c>
      <c r="EC58" s="76">
        <v>3.1428571428571428</v>
      </c>
      <c r="ED58" s="76">
        <v>5.4285714285714288</v>
      </c>
      <c r="EE58" s="76">
        <v>4</v>
      </c>
      <c r="EF58" s="76">
        <v>4.2857142857142856</v>
      </c>
      <c r="EG58" s="76">
        <v>3.1428571428571428</v>
      </c>
      <c r="EH58" s="76">
        <v>5.1428571428571432</v>
      </c>
      <c r="EI58" s="76">
        <v>4.7142857142857144</v>
      </c>
      <c r="EJ58" s="76">
        <v>3.5714285714285716</v>
      </c>
      <c r="EK58" s="76">
        <v>5.2857142857142856</v>
      </c>
      <c r="EL58" s="76">
        <v>3.5714285714285716</v>
      </c>
      <c r="EM58" s="76">
        <v>5.8571428571428568</v>
      </c>
      <c r="EN58" s="76">
        <v>3.2857142857142856</v>
      </c>
      <c r="EO58" s="76">
        <v>2.4285714285714284</v>
      </c>
      <c r="EP58" s="76">
        <v>5</v>
      </c>
      <c r="EQ58" s="76">
        <v>3.2857142857142856</v>
      </c>
      <c r="ER58" s="76">
        <v>3.2857142857142856</v>
      </c>
      <c r="ES58" s="76">
        <v>5</v>
      </c>
      <c r="ET58" s="76">
        <v>3.8571428571428572</v>
      </c>
      <c r="EU58" s="76">
        <v>3</v>
      </c>
      <c r="EV58" s="76">
        <v>3.5714285714285716</v>
      </c>
      <c r="EW58" s="76">
        <v>3.8571428571428572</v>
      </c>
      <c r="EX58" s="76">
        <v>5.4285714285714288</v>
      </c>
      <c r="EY58" s="76">
        <v>4.1428571428571432</v>
      </c>
      <c r="EZ58" s="76">
        <v>4.7142857142857144</v>
      </c>
      <c r="FA58" s="76">
        <v>3.1428571428571428</v>
      </c>
      <c r="FB58" s="76">
        <v>5.5714285714285712</v>
      </c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5</v>
      </c>
      <c r="CT59" s="62">
        <v>4</v>
      </c>
      <c r="CU59" s="62">
        <v>7</v>
      </c>
      <c r="CV59" s="62">
        <v>4</v>
      </c>
      <c r="CW59" s="62">
        <v>6</v>
      </c>
      <c r="CX59" s="62">
        <v>8</v>
      </c>
      <c r="CY59" s="62">
        <v>6</v>
      </c>
      <c r="CZ59" s="62">
        <v>5</v>
      </c>
      <c r="DA59" s="62">
        <v>4</v>
      </c>
      <c r="DB59" s="62">
        <v>7</v>
      </c>
      <c r="DC59" s="62">
        <v>8</v>
      </c>
      <c r="DD59" s="62">
        <v>5</v>
      </c>
      <c r="DE59" s="62">
        <v>8</v>
      </c>
      <c r="DF59" s="62">
        <v>4</v>
      </c>
      <c r="DG59" s="62">
        <v>8</v>
      </c>
      <c r="DH59" s="62">
        <v>0</v>
      </c>
      <c r="DI59" s="62">
        <v>0</v>
      </c>
      <c r="DJ59" s="62">
        <v>0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160</v>
      </c>
      <c r="DY59" s="76">
        <v>2</v>
      </c>
      <c r="DZ59" s="76">
        <v>2</v>
      </c>
      <c r="EA59" s="76">
        <v>4</v>
      </c>
      <c r="EB59" s="76">
        <v>2</v>
      </c>
      <c r="EC59" s="76">
        <v>3</v>
      </c>
      <c r="ED59" s="76">
        <v>4</v>
      </c>
      <c r="EE59" s="76">
        <v>3</v>
      </c>
      <c r="EF59" s="76">
        <v>3</v>
      </c>
      <c r="EG59" s="76">
        <v>2</v>
      </c>
      <c r="EH59" s="76">
        <v>4</v>
      </c>
      <c r="EI59" s="76">
        <v>4</v>
      </c>
      <c r="EJ59" s="76">
        <v>2</v>
      </c>
      <c r="EK59" s="76">
        <v>4</v>
      </c>
      <c r="EL59" s="76">
        <v>2</v>
      </c>
      <c r="EM59" s="76">
        <v>4</v>
      </c>
      <c r="EN59" s="76">
        <v>3</v>
      </c>
      <c r="EO59" s="76">
        <v>2</v>
      </c>
      <c r="EP59" s="76">
        <v>3</v>
      </c>
      <c r="EQ59" s="76">
        <v>2</v>
      </c>
      <c r="ER59" s="76">
        <v>3</v>
      </c>
      <c r="ES59" s="76">
        <v>4</v>
      </c>
      <c r="ET59" s="76">
        <v>3</v>
      </c>
      <c r="EU59" s="76">
        <v>2</v>
      </c>
      <c r="EV59" s="76">
        <v>2</v>
      </c>
      <c r="EW59" s="76">
        <v>3</v>
      </c>
      <c r="EX59" s="76">
        <v>4</v>
      </c>
      <c r="EY59" s="76">
        <v>3</v>
      </c>
      <c r="EZ59" s="76">
        <v>4</v>
      </c>
      <c r="FA59" s="76">
        <v>2</v>
      </c>
      <c r="FB59" s="76">
        <v>4</v>
      </c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2</v>
      </c>
      <c r="CT60" s="62">
        <v>2</v>
      </c>
      <c r="CU60" s="62">
        <v>2</v>
      </c>
      <c r="CV60" s="62">
        <v>2</v>
      </c>
      <c r="CW60" s="62">
        <v>2</v>
      </c>
      <c r="CX60" s="62">
        <v>2</v>
      </c>
      <c r="CY60" s="62">
        <v>2</v>
      </c>
      <c r="CZ60" s="62">
        <v>2</v>
      </c>
      <c r="DA60" s="62">
        <v>2</v>
      </c>
      <c r="DB60" s="62">
        <v>2</v>
      </c>
      <c r="DC60" s="62">
        <v>2</v>
      </c>
      <c r="DD60" s="62">
        <v>2</v>
      </c>
      <c r="DE60" s="62">
        <v>2</v>
      </c>
      <c r="DF60" s="62">
        <v>2</v>
      </c>
      <c r="DG60" s="62">
        <v>2</v>
      </c>
      <c r="DH60" s="62">
        <v>0</v>
      </c>
      <c r="DI60" s="62">
        <v>0</v>
      </c>
      <c r="DJ60" s="62">
        <v>0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161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2.5</v>
      </c>
      <c r="CT61" s="62">
        <v>2</v>
      </c>
      <c r="CU61" s="62">
        <v>3.5</v>
      </c>
      <c r="CV61" s="62">
        <v>2</v>
      </c>
      <c r="CW61" s="62">
        <v>3</v>
      </c>
      <c r="CX61" s="62">
        <v>4</v>
      </c>
      <c r="CY61" s="62">
        <v>3</v>
      </c>
      <c r="CZ61" s="62">
        <v>2.5</v>
      </c>
      <c r="DA61" s="62">
        <v>2</v>
      </c>
      <c r="DB61" s="62">
        <v>3.5</v>
      </c>
      <c r="DC61" s="62">
        <v>4</v>
      </c>
      <c r="DD61" s="62">
        <v>2.5</v>
      </c>
      <c r="DE61" s="62">
        <v>4</v>
      </c>
      <c r="DF61" s="62">
        <v>2</v>
      </c>
      <c r="DG61" s="62">
        <v>4</v>
      </c>
      <c r="DH61" s="62" t="e">
        <v>#DIV/0!</v>
      </c>
      <c r="DI61" s="62" t="e">
        <v>#DIV/0!</v>
      </c>
      <c r="DJ61" s="62" t="e">
        <v>#DIV/0!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195</v>
      </c>
      <c r="DY61" s="76">
        <v>2</v>
      </c>
      <c r="DZ61" s="76">
        <v>2</v>
      </c>
      <c r="EA61" s="76">
        <v>4</v>
      </c>
      <c r="EB61" s="76">
        <v>2</v>
      </c>
      <c r="EC61" s="76">
        <v>3</v>
      </c>
      <c r="ED61" s="76">
        <v>4</v>
      </c>
      <c r="EE61" s="76">
        <v>3</v>
      </c>
      <c r="EF61" s="76">
        <v>3</v>
      </c>
      <c r="EG61" s="76">
        <v>2</v>
      </c>
      <c r="EH61" s="76">
        <v>4</v>
      </c>
      <c r="EI61" s="76">
        <v>4</v>
      </c>
      <c r="EJ61" s="76">
        <v>2</v>
      </c>
      <c r="EK61" s="76">
        <v>4</v>
      </c>
      <c r="EL61" s="76">
        <v>2</v>
      </c>
      <c r="EM61" s="76">
        <v>4</v>
      </c>
      <c r="EN61" s="76">
        <v>3</v>
      </c>
      <c r="EO61" s="76">
        <v>2</v>
      </c>
      <c r="EP61" s="76">
        <v>3</v>
      </c>
      <c r="EQ61" s="76">
        <v>2</v>
      </c>
      <c r="ER61" s="76">
        <v>3</v>
      </c>
      <c r="ES61" s="76">
        <v>4</v>
      </c>
      <c r="ET61" s="76">
        <v>3</v>
      </c>
      <c r="EU61" s="76">
        <v>2</v>
      </c>
      <c r="EV61" s="76">
        <v>2</v>
      </c>
      <c r="EW61" s="76">
        <v>3</v>
      </c>
      <c r="EX61" s="76">
        <v>4</v>
      </c>
      <c r="EY61" s="76">
        <v>3</v>
      </c>
      <c r="EZ61" s="76">
        <v>4</v>
      </c>
      <c r="FA61" s="76">
        <v>2</v>
      </c>
      <c r="FB61" s="76">
        <v>4</v>
      </c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29</v>
      </c>
      <c r="CT62" s="62">
        <v>28</v>
      </c>
      <c r="CU62" s="62">
        <v>46</v>
      </c>
      <c r="CV62" s="62">
        <v>35</v>
      </c>
      <c r="CW62" s="62">
        <v>35</v>
      </c>
      <c r="CX62" s="62">
        <v>44</v>
      </c>
      <c r="CY62" s="62">
        <v>34</v>
      </c>
      <c r="CZ62" s="62">
        <v>30</v>
      </c>
      <c r="DA62" s="62">
        <v>30</v>
      </c>
      <c r="DB62" s="62">
        <v>40</v>
      </c>
      <c r="DC62" s="62">
        <v>46</v>
      </c>
      <c r="DD62" s="62">
        <v>34</v>
      </c>
      <c r="DE62" s="62">
        <v>43</v>
      </c>
      <c r="DF62" s="62">
        <v>38</v>
      </c>
      <c r="DG62" s="62">
        <v>45</v>
      </c>
      <c r="DH62" s="62">
        <v>0</v>
      </c>
      <c r="DI62" s="62">
        <v>0</v>
      </c>
      <c r="DJ62" s="62">
        <v>0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73</v>
      </c>
      <c r="DY62" s="76">
        <v>14</v>
      </c>
      <c r="DZ62" s="76">
        <v>14</v>
      </c>
      <c r="EA62" s="76">
        <v>22</v>
      </c>
      <c r="EB62" s="76">
        <v>16</v>
      </c>
      <c r="EC62" s="76">
        <v>16</v>
      </c>
      <c r="ED62" s="76">
        <v>23</v>
      </c>
      <c r="EE62" s="76">
        <v>18</v>
      </c>
      <c r="EF62" s="76">
        <v>14</v>
      </c>
      <c r="EG62" s="76">
        <v>15</v>
      </c>
      <c r="EH62" s="76">
        <v>20</v>
      </c>
      <c r="EI62" s="76">
        <v>22</v>
      </c>
      <c r="EJ62" s="76">
        <v>18</v>
      </c>
      <c r="EK62" s="76">
        <v>20</v>
      </c>
      <c r="EL62" s="76">
        <v>21</v>
      </c>
      <c r="EM62" s="76">
        <v>23</v>
      </c>
      <c r="EN62" s="76">
        <v>15</v>
      </c>
      <c r="EO62" s="76">
        <v>14</v>
      </c>
      <c r="EP62" s="76">
        <v>24</v>
      </c>
      <c r="EQ62" s="76">
        <v>19</v>
      </c>
      <c r="ER62" s="76">
        <v>19</v>
      </c>
      <c r="ES62" s="76">
        <v>21</v>
      </c>
      <c r="ET62" s="76">
        <v>16</v>
      </c>
      <c r="EU62" s="76">
        <v>16</v>
      </c>
      <c r="EV62" s="76">
        <v>15</v>
      </c>
      <c r="EW62" s="76">
        <v>20</v>
      </c>
      <c r="EX62" s="76">
        <v>24</v>
      </c>
      <c r="EY62" s="76">
        <v>16</v>
      </c>
      <c r="EZ62" s="76">
        <v>23</v>
      </c>
      <c r="FA62" s="76">
        <v>17</v>
      </c>
      <c r="FB62" s="76">
        <v>22</v>
      </c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12</v>
      </c>
      <c r="CT63" s="62">
        <v>12</v>
      </c>
      <c r="CU63" s="62">
        <v>12</v>
      </c>
      <c r="CV63" s="62">
        <v>12</v>
      </c>
      <c r="CW63" s="62">
        <v>12</v>
      </c>
      <c r="CX63" s="62">
        <v>12</v>
      </c>
      <c r="CY63" s="62">
        <v>12</v>
      </c>
      <c r="CZ63" s="62">
        <v>12</v>
      </c>
      <c r="DA63" s="62">
        <v>12</v>
      </c>
      <c r="DB63" s="62">
        <v>12</v>
      </c>
      <c r="DC63" s="62">
        <v>12</v>
      </c>
      <c r="DD63" s="62">
        <v>12</v>
      </c>
      <c r="DE63" s="62">
        <v>12</v>
      </c>
      <c r="DF63" s="62">
        <v>12</v>
      </c>
      <c r="DG63" s="62">
        <v>12</v>
      </c>
      <c r="DH63" s="62">
        <v>0</v>
      </c>
      <c r="DI63" s="62">
        <v>0</v>
      </c>
      <c r="DJ63" s="62">
        <v>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74</v>
      </c>
      <c r="DY63" s="76">
        <v>6</v>
      </c>
      <c r="DZ63" s="76">
        <v>6</v>
      </c>
      <c r="EA63" s="76">
        <v>6</v>
      </c>
      <c r="EB63" s="76">
        <v>6</v>
      </c>
      <c r="EC63" s="76">
        <v>6</v>
      </c>
      <c r="ED63" s="76">
        <v>6</v>
      </c>
      <c r="EE63" s="76">
        <v>6</v>
      </c>
      <c r="EF63" s="76">
        <v>6</v>
      </c>
      <c r="EG63" s="76">
        <v>6</v>
      </c>
      <c r="EH63" s="76">
        <v>6</v>
      </c>
      <c r="EI63" s="76">
        <v>6</v>
      </c>
      <c r="EJ63" s="76">
        <v>6</v>
      </c>
      <c r="EK63" s="76">
        <v>6</v>
      </c>
      <c r="EL63" s="76">
        <v>6</v>
      </c>
      <c r="EM63" s="76">
        <v>6</v>
      </c>
      <c r="EN63" s="76">
        <v>6</v>
      </c>
      <c r="EO63" s="76">
        <v>6</v>
      </c>
      <c r="EP63" s="76">
        <v>6</v>
      </c>
      <c r="EQ63" s="76">
        <v>6</v>
      </c>
      <c r="ER63" s="76">
        <v>6</v>
      </c>
      <c r="ES63" s="76">
        <v>6</v>
      </c>
      <c r="ET63" s="76">
        <v>6</v>
      </c>
      <c r="EU63" s="76">
        <v>6</v>
      </c>
      <c r="EV63" s="76">
        <v>6</v>
      </c>
      <c r="EW63" s="76">
        <v>6</v>
      </c>
      <c r="EX63" s="76">
        <v>6</v>
      </c>
      <c r="EY63" s="76">
        <v>6</v>
      </c>
      <c r="EZ63" s="76">
        <v>6</v>
      </c>
      <c r="FA63" s="76">
        <v>6</v>
      </c>
      <c r="FB63" s="76">
        <v>6</v>
      </c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2.4166666666666665</v>
      </c>
      <c r="CT64" s="62">
        <v>2.3333333333333335</v>
      </c>
      <c r="CU64" s="62">
        <v>3.8333333333333335</v>
      </c>
      <c r="CV64" s="62">
        <v>2.9166666666666665</v>
      </c>
      <c r="CW64" s="62">
        <v>2.9166666666666665</v>
      </c>
      <c r="CX64" s="62">
        <v>3.6666666666666665</v>
      </c>
      <c r="CY64" s="62">
        <v>2.8333333333333335</v>
      </c>
      <c r="CZ64" s="62">
        <v>2.5</v>
      </c>
      <c r="DA64" s="62">
        <v>2.5</v>
      </c>
      <c r="DB64" s="62">
        <v>3.3333333333333335</v>
      </c>
      <c r="DC64" s="62">
        <v>3.8333333333333335</v>
      </c>
      <c r="DD64" s="62">
        <v>2.8333333333333335</v>
      </c>
      <c r="DE64" s="62">
        <v>3.5833333333333335</v>
      </c>
      <c r="DF64" s="62">
        <v>3.1666666666666665</v>
      </c>
      <c r="DG64" s="62">
        <v>3.75</v>
      </c>
      <c r="DH64" s="62" t="e">
        <v>#DIV/0!</v>
      </c>
      <c r="DI64" s="62" t="e">
        <v>#DIV/0!</v>
      </c>
      <c r="DJ64" s="62" t="e">
        <v>#DIV/0!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75</v>
      </c>
      <c r="DY64" s="76">
        <v>2.3333333333333335</v>
      </c>
      <c r="DZ64" s="76">
        <v>2.3333333333333335</v>
      </c>
      <c r="EA64" s="76">
        <v>3.6666666666666665</v>
      </c>
      <c r="EB64" s="76">
        <v>2.6666666666666665</v>
      </c>
      <c r="EC64" s="76">
        <v>2.6666666666666665</v>
      </c>
      <c r="ED64" s="76">
        <v>3.8333333333333335</v>
      </c>
      <c r="EE64" s="76">
        <v>3</v>
      </c>
      <c r="EF64" s="76">
        <v>2.3333333333333335</v>
      </c>
      <c r="EG64" s="76">
        <v>2.5</v>
      </c>
      <c r="EH64" s="76">
        <v>3.3333333333333335</v>
      </c>
      <c r="EI64" s="76">
        <v>3.6666666666666665</v>
      </c>
      <c r="EJ64" s="76">
        <v>3</v>
      </c>
      <c r="EK64" s="76">
        <v>3.3333333333333335</v>
      </c>
      <c r="EL64" s="76">
        <v>3.5</v>
      </c>
      <c r="EM64" s="76">
        <v>3.8333333333333335</v>
      </c>
      <c r="EN64" s="76">
        <v>2.5</v>
      </c>
      <c r="EO64" s="76">
        <v>2.3333333333333335</v>
      </c>
      <c r="EP64" s="76">
        <v>4</v>
      </c>
      <c r="EQ64" s="76">
        <v>3.1666666666666665</v>
      </c>
      <c r="ER64" s="76">
        <v>3.1666666666666665</v>
      </c>
      <c r="ES64" s="76">
        <v>3.5</v>
      </c>
      <c r="ET64" s="76">
        <v>2.6666666666666665</v>
      </c>
      <c r="EU64" s="76">
        <v>2.6666666666666665</v>
      </c>
      <c r="EV64" s="76">
        <v>2.5</v>
      </c>
      <c r="EW64" s="76">
        <v>3.3333333333333335</v>
      </c>
      <c r="EX64" s="76">
        <v>4</v>
      </c>
      <c r="EY64" s="76">
        <v>2.6666666666666665</v>
      </c>
      <c r="EZ64" s="76">
        <v>3.8333333333333335</v>
      </c>
      <c r="FA64" s="76">
        <v>2.8333333333333335</v>
      </c>
      <c r="FB64" s="76">
        <v>3.6666666666666665</v>
      </c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66</v>
      </c>
      <c r="CT65" s="62">
        <v>63</v>
      </c>
      <c r="CU65" s="62">
        <v>102</v>
      </c>
      <c r="CV65" s="62">
        <v>76</v>
      </c>
      <c r="CW65" s="62">
        <v>78</v>
      </c>
      <c r="CX65" s="62">
        <v>96</v>
      </c>
      <c r="CY65" s="62">
        <v>76</v>
      </c>
      <c r="CZ65" s="62">
        <v>73</v>
      </c>
      <c r="DA65" s="62">
        <v>64</v>
      </c>
      <c r="DB65" s="62">
        <v>89</v>
      </c>
      <c r="DC65" s="62">
        <v>99</v>
      </c>
      <c r="DD65" s="62">
        <v>76</v>
      </c>
      <c r="DE65" s="62">
        <v>95</v>
      </c>
      <c r="DF65" s="62">
        <v>76</v>
      </c>
      <c r="DG65" s="62">
        <v>104</v>
      </c>
      <c r="DH65" s="62">
        <v>0</v>
      </c>
      <c r="DI65" s="62">
        <v>0</v>
      </c>
      <c r="DJ65" s="62">
        <v>0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140</v>
      </c>
      <c r="DY65" s="76">
        <v>34</v>
      </c>
      <c r="DZ65" s="76">
        <v>32</v>
      </c>
      <c r="EA65" s="76">
        <v>50</v>
      </c>
      <c r="EB65" s="76">
        <v>36</v>
      </c>
      <c r="EC65" s="76">
        <v>40</v>
      </c>
      <c r="ED65" s="76">
        <v>47</v>
      </c>
      <c r="EE65" s="76">
        <v>38</v>
      </c>
      <c r="EF65" s="76">
        <v>34</v>
      </c>
      <c r="EG65" s="76">
        <v>30</v>
      </c>
      <c r="EH65" s="76">
        <v>44</v>
      </c>
      <c r="EI65" s="76">
        <v>48</v>
      </c>
      <c r="EJ65" s="76">
        <v>40</v>
      </c>
      <c r="EK65" s="76">
        <v>46</v>
      </c>
      <c r="EL65" s="76">
        <v>42</v>
      </c>
      <c r="EM65" s="76">
        <v>52</v>
      </c>
      <c r="EN65" s="76">
        <v>32</v>
      </c>
      <c r="EO65" s="76">
        <v>31</v>
      </c>
      <c r="EP65" s="76">
        <v>52</v>
      </c>
      <c r="EQ65" s="76">
        <v>40</v>
      </c>
      <c r="ER65" s="76">
        <v>38</v>
      </c>
      <c r="ES65" s="76">
        <v>49</v>
      </c>
      <c r="ET65" s="76">
        <v>38</v>
      </c>
      <c r="EU65" s="76">
        <v>39</v>
      </c>
      <c r="EV65" s="76">
        <v>34</v>
      </c>
      <c r="EW65" s="76">
        <v>45</v>
      </c>
      <c r="EX65" s="76">
        <v>51</v>
      </c>
      <c r="EY65" s="76">
        <v>36</v>
      </c>
      <c r="EZ65" s="76">
        <v>49</v>
      </c>
      <c r="FA65" s="76">
        <v>34</v>
      </c>
      <c r="FB65" s="76">
        <v>52</v>
      </c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26</v>
      </c>
      <c r="CT66" s="62">
        <v>26</v>
      </c>
      <c r="CU66" s="62">
        <v>26</v>
      </c>
      <c r="CV66" s="62">
        <v>26</v>
      </c>
      <c r="CW66" s="62">
        <v>26</v>
      </c>
      <c r="CX66" s="62">
        <v>26</v>
      </c>
      <c r="CY66" s="62">
        <v>26</v>
      </c>
      <c r="CZ66" s="62">
        <v>26</v>
      </c>
      <c r="DA66" s="62">
        <v>26</v>
      </c>
      <c r="DB66" s="62">
        <v>26</v>
      </c>
      <c r="DC66" s="62">
        <v>26</v>
      </c>
      <c r="DD66" s="62">
        <v>26</v>
      </c>
      <c r="DE66" s="62">
        <v>26</v>
      </c>
      <c r="DF66" s="62">
        <v>26</v>
      </c>
      <c r="DG66" s="62">
        <v>26</v>
      </c>
      <c r="DH66" s="62">
        <v>0</v>
      </c>
      <c r="DI66" s="62">
        <v>0</v>
      </c>
      <c r="DJ66" s="62">
        <v>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141</v>
      </c>
      <c r="DY66" s="76">
        <v>13</v>
      </c>
      <c r="DZ66" s="76">
        <v>13</v>
      </c>
      <c r="EA66" s="76">
        <v>13</v>
      </c>
      <c r="EB66" s="76">
        <v>13</v>
      </c>
      <c r="EC66" s="76">
        <v>13</v>
      </c>
      <c r="ED66" s="76">
        <v>13</v>
      </c>
      <c r="EE66" s="76">
        <v>13</v>
      </c>
      <c r="EF66" s="76">
        <v>13</v>
      </c>
      <c r="EG66" s="76">
        <v>13</v>
      </c>
      <c r="EH66" s="76">
        <v>13</v>
      </c>
      <c r="EI66" s="76">
        <v>13</v>
      </c>
      <c r="EJ66" s="76">
        <v>13</v>
      </c>
      <c r="EK66" s="76">
        <v>13</v>
      </c>
      <c r="EL66" s="76">
        <v>13</v>
      </c>
      <c r="EM66" s="76">
        <v>13</v>
      </c>
      <c r="EN66" s="76">
        <v>13</v>
      </c>
      <c r="EO66" s="76">
        <v>13</v>
      </c>
      <c r="EP66" s="76">
        <v>13</v>
      </c>
      <c r="EQ66" s="76">
        <v>13</v>
      </c>
      <c r="ER66" s="76">
        <v>13</v>
      </c>
      <c r="ES66" s="76">
        <v>13</v>
      </c>
      <c r="ET66" s="76">
        <v>13</v>
      </c>
      <c r="EU66" s="76">
        <v>13</v>
      </c>
      <c r="EV66" s="76">
        <v>13</v>
      </c>
      <c r="EW66" s="76">
        <v>13</v>
      </c>
      <c r="EX66" s="76">
        <v>13</v>
      </c>
      <c r="EY66" s="76">
        <v>13</v>
      </c>
      <c r="EZ66" s="76">
        <v>13</v>
      </c>
      <c r="FA66" s="76">
        <v>13</v>
      </c>
      <c r="FB66" s="76">
        <v>13</v>
      </c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2.5384615384615383</v>
      </c>
      <c r="CT67" s="62">
        <v>2.4230769230769229</v>
      </c>
      <c r="CU67" s="62">
        <v>3.9230769230769229</v>
      </c>
      <c r="CV67" s="62">
        <v>2.9230769230769229</v>
      </c>
      <c r="CW67" s="62">
        <v>3</v>
      </c>
      <c r="CX67" s="62">
        <v>3.6923076923076925</v>
      </c>
      <c r="CY67" s="62">
        <v>2.9230769230769229</v>
      </c>
      <c r="CZ67" s="62">
        <v>2.8076923076923075</v>
      </c>
      <c r="DA67" s="62">
        <v>2.4615384615384617</v>
      </c>
      <c r="DB67" s="62">
        <v>3.4230769230769229</v>
      </c>
      <c r="DC67" s="62">
        <v>3.8076923076923075</v>
      </c>
      <c r="DD67" s="62">
        <v>2.9230769230769229</v>
      </c>
      <c r="DE67" s="62">
        <v>3.6538461538461537</v>
      </c>
      <c r="DF67" s="62">
        <v>2.9230769230769229</v>
      </c>
      <c r="DG67" s="62">
        <v>4</v>
      </c>
      <c r="DH67" s="62" t="e">
        <v>#DIV/0!</v>
      </c>
      <c r="DI67" s="62" t="e">
        <v>#DIV/0!</v>
      </c>
      <c r="DJ67" s="62" t="e">
        <v>#DIV/0!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142</v>
      </c>
      <c r="DY67" s="76">
        <v>2.6153846153846154</v>
      </c>
      <c r="DZ67" s="76">
        <v>2.4615384615384617</v>
      </c>
      <c r="EA67" s="76">
        <v>3.8461538461538463</v>
      </c>
      <c r="EB67" s="76">
        <v>2.7692307692307692</v>
      </c>
      <c r="EC67" s="76">
        <v>3.0769230769230771</v>
      </c>
      <c r="ED67" s="76">
        <v>3.6153846153846154</v>
      </c>
      <c r="EE67" s="76">
        <v>2.9230769230769229</v>
      </c>
      <c r="EF67" s="76">
        <v>2.6153846153846154</v>
      </c>
      <c r="EG67" s="76">
        <v>2.3076923076923075</v>
      </c>
      <c r="EH67" s="76">
        <v>3.3846153846153846</v>
      </c>
      <c r="EI67" s="76">
        <v>3.6923076923076925</v>
      </c>
      <c r="EJ67" s="76">
        <v>3.0769230769230771</v>
      </c>
      <c r="EK67" s="76">
        <v>3.5384615384615383</v>
      </c>
      <c r="EL67" s="76">
        <v>3.2307692307692308</v>
      </c>
      <c r="EM67" s="76">
        <v>4</v>
      </c>
      <c r="EN67" s="76">
        <v>2.4615384615384617</v>
      </c>
      <c r="EO67" s="76">
        <v>2.3846153846153846</v>
      </c>
      <c r="EP67" s="76">
        <v>4</v>
      </c>
      <c r="EQ67" s="76">
        <v>3.0769230769230771</v>
      </c>
      <c r="ER67" s="76">
        <v>2.9230769230769229</v>
      </c>
      <c r="ES67" s="76">
        <v>3.7692307692307692</v>
      </c>
      <c r="ET67" s="76">
        <v>2.9230769230769229</v>
      </c>
      <c r="EU67" s="76">
        <v>3</v>
      </c>
      <c r="EV67" s="76">
        <v>2.6153846153846154</v>
      </c>
      <c r="EW67" s="76">
        <v>3.4615384615384617</v>
      </c>
      <c r="EX67" s="76">
        <v>3.9230769230769229</v>
      </c>
      <c r="EY67" s="76">
        <v>2.7692307692307692</v>
      </c>
      <c r="EZ67" s="76">
        <v>3.7692307692307692</v>
      </c>
      <c r="FA67" s="76">
        <v>2.6153846153846154</v>
      </c>
      <c r="FB67" s="76">
        <v>4</v>
      </c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101</v>
      </c>
      <c r="CT68" s="62">
        <v>98</v>
      </c>
      <c r="CU68" s="62">
        <v>161</v>
      </c>
      <c r="CV68" s="62">
        <v>113</v>
      </c>
      <c r="CW68" s="62">
        <v>124</v>
      </c>
      <c r="CX68" s="62">
        <v>154</v>
      </c>
      <c r="CY68" s="62">
        <v>119</v>
      </c>
      <c r="CZ68" s="62">
        <v>114</v>
      </c>
      <c r="DA68" s="62">
        <v>105</v>
      </c>
      <c r="DB68" s="62">
        <v>143</v>
      </c>
      <c r="DC68" s="62">
        <v>152</v>
      </c>
      <c r="DD68" s="62">
        <v>120</v>
      </c>
      <c r="DE68" s="62">
        <v>146</v>
      </c>
      <c r="DF68" s="62">
        <v>116</v>
      </c>
      <c r="DG68" s="62">
        <v>165</v>
      </c>
      <c r="DH68" s="62">
        <v>0</v>
      </c>
      <c r="DI68" s="62">
        <v>0</v>
      </c>
      <c r="DJ68" s="62">
        <v>0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143</v>
      </c>
      <c r="DY68" s="76">
        <v>53</v>
      </c>
      <c r="DZ68" s="76">
        <v>49</v>
      </c>
      <c r="EA68" s="76">
        <v>79</v>
      </c>
      <c r="EB68" s="76">
        <v>57</v>
      </c>
      <c r="EC68" s="76">
        <v>65</v>
      </c>
      <c r="ED68" s="76">
        <v>78</v>
      </c>
      <c r="EE68" s="76">
        <v>61</v>
      </c>
      <c r="EF68" s="76">
        <v>53</v>
      </c>
      <c r="EG68" s="76">
        <v>53</v>
      </c>
      <c r="EH68" s="76">
        <v>72</v>
      </c>
      <c r="EI68" s="76">
        <v>75</v>
      </c>
      <c r="EJ68" s="76">
        <v>63</v>
      </c>
      <c r="EK68" s="76">
        <v>72</v>
      </c>
      <c r="EL68" s="76">
        <v>61</v>
      </c>
      <c r="EM68" s="76">
        <v>85</v>
      </c>
      <c r="EN68" s="76">
        <v>48</v>
      </c>
      <c r="EO68" s="76">
        <v>49</v>
      </c>
      <c r="EP68" s="76">
        <v>82</v>
      </c>
      <c r="EQ68" s="76">
        <v>56</v>
      </c>
      <c r="ER68" s="76">
        <v>59</v>
      </c>
      <c r="ES68" s="76">
        <v>76</v>
      </c>
      <c r="ET68" s="76">
        <v>58</v>
      </c>
      <c r="EU68" s="76">
        <v>61</v>
      </c>
      <c r="EV68" s="76">
        <v>52</v>
      </c>
      <c r="EW68" s="76">
        <v>71</v>
      </c>
      <c r="EX68" s="76">
        <v>77</v>
      </c>
      <c r="EY68" s="76">
        <v>57</v>
      </c>
      <c r="EZ68" s="76">
        <v>74</v>
      </c>
      <c r="FA68" s="76">
        <v>55</v>
      </c>
      <c r="FB68" s="76">
        <v>80</v>
      </c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40</v>
      </c>
      <c r="CT69" s="62">
        <v>40</v>
      </c>
      <c r="CU69" s="62">
        <v>40</v>
      </c>
      <c r="CV69" s="62">
        <v>40</v>
      </c>
      <c r="CW69" s="62">
        <v>40</v>
      </c>
      <c r="CX69" s="62">
        <v>40</v>
      </c>
      <c r="CY69" s="62">
        <v>40</v>
      </c>
      <c r="CZ69" s="62">
        <v>40</v>
      </c>
      <c r="DA69" s="62">
        <v>40</v>
      </c>
      <c r="DB69" s="62">
        <v>40</v>
      </c>
      <c r="DC69" s="62">
        <v>40</v>
      </c>
      <c r="DD69" s="62">
        <v>40</v>
      </c>
      <c r="DE69" s="62">
        <v>40</v>
      </c>
      <c r="DF69" s="62">
        <v>40</v>
      </c>
      <c r="DG69" s="62">
        <v>40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144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2.5249999999999999</v>
      </c>
      <c r="CT70" s="62">
        <v>2.4500000000000002</v>
      </c>
      <c r="CU70" s="62">
        <v>4.0250000000000004</v>
      </c>
      <c r="CV70" s="62">
        <v>2.8250000000000002</v>
      </c>
      <c r="CW70" s="62">
        <v>3.1</v>
      </c>
      <c r="CX70" s="62">
        <v>3.85</v>
      </c>
      <c r="CY70" s="62">
        <v>2.9750000000000001</v>
      </c>
      <c r="CZ70" s="62">
        <v>2.85</v>
      </c>
      <c r="DA70" s="62">
        <v>2.625</v>
      </c>
      <c r="DB70" s="62">
        <v>3.5750000000000002</v>
      </c>
      <c r="DC70" s="62">
        <v>3.8</v>
      </c>
      <c r="DD70" s="62">
        <v>3</v>
      </c>
      <c r="DE70" s="62">
        <v>3.65</v>
      </c>
      <c r="DF70" s="62">
        <v>2.9</v>
      </c>
      <c r="DG70" s="62">
        <v>4.125</v>
      </c>
      <c r="DH70" s="62" t="e">
        <v>#DIV/0!</v>
      </c>
      <c r="DI70" s="62" t="e">
        <v>#DIV/0!</v>
      </c>
      <c r="DJ70" s="62" t="e">
        <v>#DIV/0!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145</v>
      </c>
      <c r="DY70" s="76">
        <v>2.65</v>
      </c>
      <c r="DZ70" s="76">
        <v>2.4500000000000002</v>
      </c>
      <c r="EA70" s="76">
        <v>3.95</v>
      </c>
      <c r="EB70" s="76">
        <v>2.85</v>
      </c>
      <c r="EC70" s="76">
        <v>3.25</v>
      </c>
      <c r="ED70" s="76">
        <v>3.9</v>
      </c>
      <c r="EE70" s="76">
        <v>3.05</v>
      </c>
      <c r="EF70" s="76">
        <v>2.65</v>
      </c>
      <c r="EG70" s="76">
        <v>2.65</v>
      </c>
      <c r="EH70" s="76">
        <v>3.6</v>
      </c>
      <c r="EI70" s="76">
        <v>3.75</v>
      </c>
      <c r="EJ70" s="76">
        <v>3.15</v>
      </c>
      <c r="EK70" s="76">
        <v>3.6</v>
      </c>
      <c r="EL70" s="76">
        <v>3.05</v>
      </c>
      <c r="EM70" s="76">
        <v>4.25</v>
      </c>
      <c r="EN70" s="76">
        <v>2.4</v>
      </c>
      <c r="EO70" s="76">
        <v>2.4500000000000002</v>
      </c>
      <c r="EP70" s="76">
        <v>4.0999999999999996</v>
      </c>
      <c r="EQ70" s="76">
        <v>2.8</v>
      </c>
      <c r="ER70" s="76">
        <v>2.95</v>
      </c>
      <c r="ES70" s="76">
        <v>3.8</v>
      </c>
      <c r="ET70" s="76">
        <v>2.9</v>
      </c>
      <c r="EU70" s="76">
        <v>3.05</v>
      </c>
      <c r="EV70" s="76">
        <v>2.6</v>
      </c>
      <c r="EW70" s="76">
        <v>3.55</v>
      </c>
      <c r="EX70" s="76">
        <v>3.85</v>
      </c>
      <c r="EY70" s="76">
        <v>2.85</v>
      </c>
      <c r="EZ70" s="76">
        <v>3.7</v>
      </c>
      <c r="FA70" s="76">
        <v>2.75</v>
      </c>
      <c r="FB70" s="76">
        <v>4</v>
      </c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168</v>
      </c>
      <c r="CT71" s="62">
        <v>158</v>
      </c>
      <c r="CU71" s="62">
        <v>250</v>
      </c>
      <c r="CV71" s="62">
        <v>185</v>
      </c>
      <c r="CW71" s="62">
        <v>192</v>
      </c>
      <c r="CX71" s="62">
        <v>260</v>
      </c>
      <c r="CY71" s="62">
        <v>189</v>
      </c>
      <c r="CZ71" s="62">
        <v>178</v>
      </c>
      <c r="DA71" s="62">
        <v>169</v>
      </c>
      <c r="DB71" s="62">
        <v>229</v>
      </c>
      <c r="DC71" s="62">
        <v>236</v>
      </c>
      <c r="DD71" s="62">
        <v>195</v>
      </c>
      <c r="DE71" s="62">
        <v>239</v>
      </c>
      <c r="DF71" s="62">
        <v>185</v>
      </c>
      <c r="DG71" s="62">
        <v>265</v>
      </c>
      <c r="DH71" s="62">
        <v>0</v>
      </c>
      <c r="DI71" s="62">
        <v>0</v>
      </c>
      <c r="DJ71" s="62">
        <v>0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146</v>
      </c>
      <c r="DY71" s="76">
        <v>86</v>
      </c>
      <c r="DZ71" s="76">
        <v>79</v>
      </c>
      <c r="EA71" s="76">
        <v>120</v>
      </c>
      <c r="EB71" s="76">
        <v>91</v>
      </c>
      <c r="EC71" s="76">
        <v>103</v>
      </c>
      <c r="ED71" s="76">
        <v>130</v>
      </c>
      <c r="EE71" s="76">
        <v>95</v>
      </c>
      <c r="EF71" s="76">
        <v>86</v>
      </c>
      <c r="EG71" s="76">
        <v>84</v>
      </c>
      <c r="EH71" s="76">
        <v>116</v>
      </c>
      <c r="EI71" s="76">
        <v>118</v>
      </c>
      <c r="EJ71" s="76">
        <v>102</v>
      </c>
      <c r="EK71" s="76">
        <v>119</v>
      </c>
      <c r="EL71" s="76">
        <v>95</v>
      </c>
      <c r="EM71" s="76">
        <v>135</v>
      </c>
      <c r="EN71" s="76">
        <v>82</v>
      </c>
      <c r="EO71" s="76">
        <v>79</v>
      </c>
      <c r="EP71" s="76">
        <v>130</v>
      </c>
      <c r="EQ71" s="76">
        <v>94</v>
      </c>
      <c r="ER71" s="76">
        <v>89</v>
      </c>
      <c r="ES71" s="76">
        <v>130</v>
      </c>
      <c r="ET71" s="76">
        <v>94</v>
      </c>
      <c r="EU71" s="76">
        <v>92</v>
      </c>
      <c r="EV71" s="76">
        <v>85</v>
      </c>
      <c r="EW71" s="76">
        <v>113</v>
      </c>
      <c r="EX71" s="76">
        <v>118</v>
      </c>
      <c r="EY71" s="76">
        <v>93</v>
      </c>
      <c r="EZ71" s="76">
        <v>120</v>
      </c>
      <c r="FA71" s="76">
        <v>90</v>
      </c>
      <c r="FB71" s="76">
        <v>130</v>
      </c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62</v>
      </c>
      <c r="CT72" s="62">
        <v>62</v>
      </c>
      <c r="CU72" s="62">
        <v>62</v>
      </c>
      <c r="CV72" s="62">
        <v>62</v>
      </c>
      <c r="CW72" s="62">
        <v>62</v>
      </c>
      <c r="CX72" s="62">
        <v>62</v>
      </c>
      <c r="CY72" s="62">
        <v>62</v>
      </c>
      <c r="CZ72" s="62">
        <v>62</v>
      </c>
      <c r="DA72" s="62">
        <v>62</v>
      </c>
      <c r="DB72" s="62">
        <v>62</v>
      </c>
      <c r="DC72" s="62">
        <v>62</v>
      </c>
      <c r="DD72" s="62">
        <v>62</v>
      </c>
      <c r="DE72" s="62">
        <v>62</v>
      </c>
      <c r="DF72" s="62">
        <v>62</v>
      </c>
      <c r="DG72" s="62">
        <v>62</v>
      </c>
      <c r="DH72" s="62">
        <v>0</v>
      </c>
      <c r="DI72" s="62">
        <v>0</v>
      </c>
      <c r="DJ72" s="62">
        <v>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147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>
        <v>31</v>
      </c>
      <c r="FB72" s="76">
        <v>31</v>
      </c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2.7096774193548385</v>
      </c>
      <c r="CT73" s="62">
        <v>2.5483870967741935</v>
      </c>
      <c r="CU73" s="62">
        <v>4.032258064516129</v>
      </c>
      <c r="CV73" s="62">
        <v>2.9838709677419355</v>
      </c>
      <c r="CW73" s="62">
        <v>3.096774193548387</v>
      </c>
      <c r="CX73" s="62">
        <v>4.193548387096774</v>
      </c>
      <c r="CY73" s="62">
        <v>3.0483870967741935</v>
      </c>
      <c r="CZ73" s="62">
        <v>2.870967741935484</v>
      </c>
      <c r="DA73" s="62">
        <v>2.725806451612903</v>
      </c>
      <c r="DB73" s="62">
        <v>3.693548387096774</v>
      </c>
      <c r="DC73" s="62">
        <v>3.806451612903226</v>
      </c>
      <c r="DD73" s="62">
        <v>3.1451612903225805</v>
      </c>
      <c r="DE73" s="62">
        <v>3.8548387096774195</v>
      </c>
      <c r="DF73" s="62">
        <v>2.9838709677419355</v>
      </c>
      <c r="DG73" s="62">
        <v>4.274193548387097</v>
      </c>
      <c r="DH73" s="62" t="e">
        <v>#DIV/0!</v>
      </c>
      <c r="DI73" s="62" t="e">
        <v>#DIV/0!</v>
      </c>
      <c r="DJ73" s="62" t="e">
        <v>#DIV/0!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148</v>
      </c>
      <c r="DY73" s="76">
        <v>2.774193548387097</v>
      </c>
      <c r="DZ73" s="76">
        <v>2.5483870967741935</v>
      </c>
      <c r="EA73" s="76">
        <v>3.870967741935484</v>
      </c>
      <c r="EB73" s="76">
        <v>2.935483870967742</v>
      </c>
      <c r="EC73" s="76">
        <v>3.3225806451612905</v>
      </c>
      <c r="ED73" s="76">
        <v>4.193548387096774</v>
      </c>
      <c r="EE73" s="76">
        <v>3.064516129032258</v>
      </c>
      <c r="EF73" s="76">
        <v>2.774193548387097</v>
      </c>
      <c r="EG73" s="76">
        <v>2.7096774193548385</v>
      </c>
      <c r="EH73" s="76">
        <v>3.7419354838709675</v>
      </c>
      <c r="EI73" s="76">
        <v>3.806451612903226</v>
      </c>
      <c r="EJ73" s="76">
        <v>3.2903225806451615</v>
      </c>
      <c r="EK73" s="76">
        <v>3.838709677419355</v>
      </c>
      <c r="EL73" s="76">
        <v>3.064516129032258</v>
      </c>
      <c r="EM73" s="76">
        <v>4.354838709677419</v>
      </c>
      <c r="EN73" s="76">
        <v>2.6451612903225805</v>
      </c>
      <c r="EO73" s="76">
        <v>2.5483870967741935</v>
      </c>
      <c r="EP73" s="76">
        <v>4.193548387096774</v>
      </c>
      <c r="EQ73" s="76">
        <v>3.032258064516129</v>
      </c>
      <c r="ER73" s="76">
        <v>2.870967741935484</v>
      </c>
      <c r="ES73" s="76">
        <v>4.193548387096774</v>
      </c>
      <c r="ET73" s="76">
        <v>3.032258064516129</v>
      </c>
      <c r="EU73" s="76">
        <v>2.967741935483871</v>
      </c>
      <c r="EV73" s="76">
        <v>2.7419354838709675</v>
      </c>
      <c r="EW73" s="76">
        <v>3.6451612903225805</v>
      </c>
      <c r="EX73" s="76">
        <v>3.806451612903226</v>
      </c>
      <c r="EY73" s="76">
        <v>3</v>
      </c>
      <c r="EZ73" s="76">
        <v>3.870967741935484</v>
      </c>
      <c r="FA73" s="76">
        <v>2.903225806451613</v>
      </c>
      <c r="FB73" s="76">
        <v>4.193548387096774</v>
      </c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6</v>
      </c>
      <c r="CT74" s="62">
        <v>5</v>
      </c>
      <c r="CU74" s="62">
        <v>7</v>
      </c>
      <c r="CV74" s="62">
        <v>7</v>
      </c>
      <c r="CW74" s="62">
        <v>7</v>
      </c>
      <c r="CX74" s="62">
        <v>8</v>
      </c>
      <c r="CY74" s="62">
        <v>7</v>
      </c>
      <c r="CZ74" s="62">
        <v>6</v>
      </c>
      <c r="DA74" s="62">
        <v>6</v>
      </c>
      <c r="DB74" s="62">
        <v>9</v>
      </c>
      <c r="DC74" s="62">
        <v>8</v>
      </c>
      <c r="DD74" s="62">
        <v>9</v>
      </c>
      <c r="DE74" s="62">
        <v>9</v>
      </c>
      <c r="DF74" s="62">
        <v>6</v>
      </c>
      <c r="DG74" s="62">
        <v>10</v>
      </c>
      <c r="DH74" s="62">
        <v>0</v>
      </c>
      <c r="DI74" s="62">
        <v>0</v>
      </c>
      <c r="DJ74" s="62">
        <v>0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162</v>
      </c>
      <c r="DY74" s="76">
        <v>3</v>
      </c>
      <c r="DZ74" s="76">
        <v>3</v>
      </c>
      <c r="EA74" s="76">
        <v>4</v>
      </c>
      <c r="EB74" s="76">
        <v>4</v>
      </c>
      <c r="EC74" s="76">
        <v>4</v>
      </c>
      <c r="ED74" s="76">
        <v>4</v>
      </c>
      <c r="EE74" s="76">
        <v>3</v>
      </c>
      <c r="EF74" s="76">
        <v>3</v>
      </c>
      <c r="EG74" s="76">
        <v>3</v>
      </c>
      <c r="EH74" s="76">
        <v>6</v>
      </c>
      <c r="EI74" s="76">
        <v>4</v>
      </c>
      <c r="EJ74" s="76">
        <v>4</v>
      </c>
      <c r="EK74" s="76">
        <v>4</v>
      </c>
      <c r="EL74" s="76">
        <v>3</v>
      </c>
      <c r="EM74" s="76">
        <v>5</v>
      </c>
      <c r="EN74" s="76">
        <v>3</v>
      </c>
      <c r="EO74" s="76">
        <v>2</v>
      </c>
      <c r="EP74" s="76">
        <v>3</v>
      </c>
      <c r="EQ74" s="76">
        <v>3</v>
      </c>
      <c r="ER74" s="76">
        <v>3</v>
      </c>
      <c r="ES74" s="76">
        <v>4</v>
      </c>
      <c r="ET74" s="76">
        <v>4</v>
      </c>
      <c r="EU74" s="76">
        <v>3</v>
      </c>
      <c r="EV74" s="76">
        <v>3</v>
      </c>
      <c r="EW74" s="76">
        <v>3</v>
      </c>
      <c r="EX74" s="76">
        <v>4</v>
      </c>
      <c r="EY74" s="76">
        <v>5</v>
      </c>
      <c r="EZ74" s="76">
        <v>5</v>
      </c>
      <c r="FA74" s="76">
        <v>3</v>
      </c>
      <c r="FB74" s="76">
        <v>5</v>
      </c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2</v>
      </c>
      <c r="CT75" s="62">
        <v>2</v>
      </c>
      <c r="CU75" s="62">
        <v>2</v>
      </c>
      <c r="CV75" s="62">
        <v>2</v>
      </c>
      <c r="CW75" s="62">
        <v>2</v>
      </c>
      <c r="CX75" s="62">
        <v>2</v>
      </c>
      <c r="CY75" s="62">
        <v>2</v>
      </c>
      <c r="CZ75" s="62">
        <v>2</v>
      </c>
      <c r="DA75" s="62">
        <v>2</v>
      </c>
      <c r="DB75" s="62">
        <v>2</v>
      </c>
      <c r="DC75" s="62">
        <v>2</v>
      </c>
      <c r="DD75" s="62">
        <v>2</v>
      </c>
      <c r="DE75" s="62">
        <v>2</v>
      </c>
      <c r="DF75" s="62">
        <v>2</v>
      </c>
      <c r="DG75" s="62">
        <v>2</v>
      </c>
      <c r="DH75" s="62">
        <v>0</v>
      </c>
      <c r="DI75" s="62">
        <v>0</v>
      </c>
      <c r="DJ75" s="62">
        <v>0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163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</v>
      </c>
      <c r="CT76" s="62">
        <v>2.5</v>
      </c>
      <c r="CU76" s="62">
        <v>3.5</v>
      </c>
      <c r="CV76" s="62">
        <v>3.5</v>
      </c>
      <c r="CW76" s="62">
        <v>3.5</v>
      </c>
      <c r="CX76" s="62">
        <v>4</v>
      </c>
      <c r="CY76" s="62">
        <v>3.5</v>
      </c>
      <c r="CZ76" s="62">
        <v>3</v>
      </c>
      <c r="DA76" s="62">
        <v>3</v>
      </c>
      <c r="DB76" s="62">
        <v>4.5</v>
      </c>
      <c r="DC76" s="62">
        <v>4</v>
      </c>
      <c r="DD76" s="62">
        <v>4.5</v>
      </c>
      <c r="DE76" s="62">
        <v>4.5</v>
      </c>
      <c r="DF76" s="62">
        <v>3</v>
      </c>
      <c r="DG76" s="62">
        <v>5</v>
      </c>
      <c r="DH76" s="62" t="e">
        <v>#DIV/0!</v>
      </c>
      <c r="DI76" s="62" t="e">
        <v>#DIV/0!</v>
      </c>
      <c r="DJ76" s="62" t="e">
        <v>#DIV/0!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196</v>
      </c>
      <c r="DY76" s="76">
        <v>3</v>
      </c>
      <c r="DZ76" s="76">
        <v>3</v>
      </c>
      <c r="EA76" s="76">
        <v>4</v>
      </c>
      <c r="EB76" s="76">
        <v>4</v>
      </c>
      <c r="EC76" s="76">
        <v>4</v>
      </c>
      <c r="ED76" s="76">
        <v>4</v>
      </c>
      <c r="EE76" s="76">
        <v>3</v>
      </c>
      <c r="EF76" s="76">
        <v>3</v>
      </c>
      <c r="EG76" s="76">
        <v>3</v>
      </c>
      <c r="EH76" s="76">
        <v>6</v>
      </c>
      <c r="EI76" s="76">
        <v>4</v>
      </c>
      <c r="EJ76" s="76">
        <v>4</v>
      </c>
      <c r="EK76" s="76">
        <v>4</v>
      </c>
      <c r="EL76" s="76">
        <v>3</v>
      </c>
      <c r="EM76" s="76">
        <v>5</v>
      </c>
      <c r="EN76" s="76">
        <v>3</v>
      </c>
      <c r="EO76" s="76">
        <v>2</v>
      </c>
      <c r="EP76" s="76">
        <v>3</v>
      </c>
      <c r="EQ76" s="76">
        <v>3</v>
      </c>
      <c r="ER76" s="76">
        <v>3</v>
      </c>
      <c r="ES76" s="76">
        <v>4</v>
      </c>
      <c r="ET76" s="76">
        <v>4</v>
      </c>
      <c r="EU76" s="76">
        <v>3</v>
      </c>
      <c r="EV76" s="76">
        <v>3</v>
      </c>
      <c r="EW76" s="76">
        <v>3</v>
      </c>
      <c r="EX76" s="76">
        <v>4</v>
      </c>
      <c r="EY76" s="76">
        <v>5</v>
      </c>
      <c r="EZ76" s="76">
        <v>5</v>
      </c>
      <c r="FA76" s="76">
        <v>3</v>
      </c>
      <c r="FB76" s="76">
        <v>5</v>
      </c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41</v>
      </c>
      <c r="CT77" s="62">
        <v>31</v>
      </c>
      <c r="CU77" s="62">
        <v>57</v>
      </c>
      <c r="CV77" s="62">
        <v>42</v>
      </c>
      <c r="CW77" s="62">
        <v>39</v>
      </c>
      <c r="CX77" s="62">
        <v>57</v>
      </c>
      <c r="CY77" s="62">
        <v>45</v>
      </c>
      <c r="CZ77" s="62">
        <v>40</v>
      </c>
      <c r="DA77" s="62">
        <v>39</v>
      </c>
      <c r="DB77" s="62">
        <v>53</v>
      </c>
      <c r="DC77" s="62">
        <v>61</v>
      </c>
      <c r="DD77" s="62">
        <v>46</v>
      </c>
      <c r="DE77" s="62">
        <v>59</v>
      </c>
      <c r="DF77" s="62">
        <v>38</v>
      </c>
      <c r="DG77" s="62">
        <v>66</v>
      </c>
      <c r="DH77" s="62">
        <v>0</v>
      </c>
      <c r="DI77" s="62">
        <v>0</v>
      </c>
      <c r="DJ77" s="62">
        <v>0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76</v>
      </c>
      <c r="DY77" s="76">
        <v>22</v>
      </c>
      <c r="DZ77" s="76">
        <v>17</v>
      </c>
      <c r="EA77" s="76">
        <v>26</v>
      </c>
      <c r="EB77" s="76">
        <v>23</v>
      </c>
      <c r="EC77" s="76">
        <v>19</v>
      </c>
      <c r="ED77" s="76">
        <v>31</v>
      </c>
      <c r="EE77" s="76">
        <v>23</v>
      </c>
      <c r="EF77" s="76">
        <v>22</v>
      </c>
      <c r="EG77" s="76">
        <v>18</v>
      </c>
      <c r="EH77" s="76">
        <v>31</v>
      </c>
      <c r="EI77" s="76">
        <v>28</v>
      </c>
      <c r="EJ77" s="76">
        <v>21</v>
      </c>
      <c r="EK77" s="76">
        <v>31</v>
      </c>
      <c r="EL77" s="76">
        <v>20</v>
      </c>
      <c r="EM77" s="76">
        <v>34</v>
      </c>
      <c r="EN77" s="76">
        <v>19</v>
      </c>
      <c r="EO77" s="76">
        <v>14</v>
      </c>
      <c r="EP77" s="76">
        <v>31</v>
      </c>
      <c r="EQ77" s="76">
        <v>19</v>
      </c>
      <c r="ER77" s="76">
        <v>20</v>
      </c>
      <c r="ES77" s="76">
        <v>26</v>
      </c>
      <c r="ET77" s="76">
        <v>22</v>
      </c>
      <c r="EU77" s="76">
        <v>18</v>
      </c>
      <c r="EV77" s="76">
        <v>21</v>
      </c>
      <c r="EW77" s="76">
        <v>22</v>
      </c>
      <c r="EX77" s="76">
        <v>33</v>
      </c>
      <c r="EY77" s="76">
        <v>25</v>
      </c>
      <c r="EZ77" s="76">
        <v>28</v>
      </c>
      <c r="FA77" s="76">
        <v>18</v>
      </c>
      <c r="FB77" s="76">
        <v>32</v>
      </c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12</v>
      </c>
      <c r="CT78" s="62">
        <v>12</v>
      </c>
      <c r="CU78" s="62">
        <v>12</v>
      </c>
      <c r="CV78" s="62">
        <v>12</v>
      </c>
      <c r="CW78" s="62">
        <v>12</v>
      </c>
      <c r="CX78" s="62">
        <v>12</v>
      </c>
      <c r="CY78" s="62">
        <v>12</v>
      </c>
      <c r="CZ78" s="62">
        <v>12</v>
      </c>
      <c r="DA78" s="62">
        <v>12</v>
      </c>
      <c r="DB78" s="62">
        <v>12</v>
      </c>
      <c r="DC78" s="62">
        <v>12</v>
      </c>
      <c r="DD78" s="62">
        <v>12</v>
      </c>
      <c r="DE78" s="62">
        <v>12</v>
      </c>
      <c r="DF78" s="62">
        <v>12</v>
      </c>
      <c r="DG78" s="62">
        <v>12</v>
      </c>
      <c r="DH78" s="62">
        <v>0</v>
      </c>
      <c r="DI78" s="62">
        <v>0</v>
      </c>
      <c r="DJ78" s="62">
        <v>0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77</v>
      </c>
      <c r="DY78" s="76">
        <v>6</v>
      </c>
      <c r="DZ78" s="76">
        <v>6</v>
      </c>
      <c r="EA78" s="76">
        <v>6</v>
      </c>
      <c r="EB78" s="76">
        <v>6</v>
      </c>
      <c r="EC78" s="76">
        <v>6</v>
      </c>
      <c r="ED78" s="76">
        <v>6</v>
      </c>
      <c r="EE78" s="76">
        <v>6</v>
      </c>
      <c r="EF78" s="76">
        <v>6</v>
      </c>
      <c r="EG78" s="76">
        <v>6</v>
      </c>
      <c r="EH78" s="76">
        <v>6</v>
      </c>
      <c r="EI78" s="76">
        <v>6</v>
      </c>
      <c r="EJ78" s="76">
        <v>6</v>
      </c>
      <c r="EK78" s="76">
        <v>6</v>
      </c>
      <c r="EL78" s="76">
        <v>6</v>
      </c>
      <c r="EM78" s="76">
        <v>6</v>
      </c>
      <c r="EN78" s="76">
        <v>6</v>
      </c>
      <c r="EO78" s="76">
        <v>6</v>
      </c>
      <c r="EP78" s="76">
        <v>6</v>
      </c>
      <c r="EQ78" s="76">
        <v>6</v>
      </c>
      <c r="ER78" s="76">
        <v>6</v>
      </c>
      <c r="ES78" s="76">
        <v>6</v>
      </c>
      <c r="ET78" s="76">
        <v>6</v>
      </c>
      <c r="EU78" s="76">
        <v>6</v>
      </c>
      <c r="EV78" s="76">
        <v>6</v>
      </c>
      <c r="EW78" s="76">
        <v>6</v>
      </c>
      <c r="EX78" s="76">
        <v>6</v>
      </c>
      <c r="EY78" s="76">
        <v>6</v>
      </c>
      <c r="EZ78" s="76">
        <v>6</v>
      </c>
      <c r="FA78" s="76">
        <v>6</v>
      </c>
      <c r="FB78" s="76">
        <v>6</v>
      </c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3.4166666666666665</v>
      </c>
      <c r="CT79" s="62">
        <v>2.5833333333333335</v>
      </c>
      <c r="CU79" s="62">
        <v>4.75</v>
      </c>
      <c r="CV79" s="62">
        <v>3.5</v>
      </c>
      <c r="CW79" s="62">
        <v>3.25</v>
      </c>
      <c r="CX79" s="62">
        <v>4.75</v>
      </c>
      <c r="CY79" s="62">
        <v>3.75</v>
      </c>
      <c r="CZ79" s="62">
        <v>3.3333333333333335</v>
      </c>
      <c r="DA79" s="62">
        <v>3.25</v>
      </c>
      <c r="DB79" s="62">
        <v>4.416666666666667</v>
      </c>
      <c r="DC79" s="62">
        <v>5.083333333333333</v>
      </c>
      <c r="DD79" s="62">
        <v>3.8333333333333335</v>
      </c>
      <c r="DE79" s="62">
        <v>4.916666666666667</v>
      </c>
      <c r="DF79" s="62">
        <v>3.1666666666666665</v>
      </c>
      <c r="DG79" s="62">
        <v>5.5</v>
      </c>
      <c r="DH79" s="62" t="e">
        <v>#DIV/0!</v>
      </c>
      <c r="DI79" s="62" t="e">
        <v>#DIV/0!</v>
      </c>
      <c r="DJ79" s="62" t="e">
        <v>#DIV/0!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78</v>
      </c>
      <c r="DY79" s="76">
        <v>3.6666666666666665</v>
      </c>
      <c r="DZ79" s="76">
        <v>2.8333333333333335</v>
      </c>
      <c r="EA79" s="76">
        <v>4.333333333333333</v>
      </c>
      <c r="EB79" s="76">
        <v>3.8333333333333335</v>
      </c>
      <c r="EC79" s="76">
        <v>3.1666666666666665</v>
      </c>
      <c r="ED79" s="76">
        <v>5.166666666666667</v>
      </c>
      <c r="EE79" s="76">
        <v>3.8333333333333335</v>
      </c>
      <c r="EF79" s="76">
        <v>3.6666666666666665</v>
      </c>
      <c r="EG79" s="76">
        <v>3</v>
      </c>
      <c r="EH79" s="76">
        <v>5.166666666666667</v>
      </c>
      <c r="EI79" s="76">
        <v>4.666666666666667</v>
      </c>
      <c r="EJ79" s="76">
        <v>3.5</v>
      </c>
      <c r="EK79" s="76">
        <v>5.166666666666667</v>
      </c>
      <c r="EL79" s="76">
        <v>3.3333333333333335</v>
      </c>
      <c r="EM79" s="76">
        <v>5.666666666666667</v>
      </c>
      <c r="EN79" s="76">
        <v>3.1666666666666665</v>
      </c>
      <c r="EO79" s="76">
        <v>2.3333333333333335</v>
      </c>
      <c r="EP79" s="76">
        <v>5.166666666666667</v>
      </c>
      <c r="EQ79" s="76">
        <v>3.1666666666666665</v>
      </c>
      <c r="ER79" s="76">
        <v>3.3333333333333335</v>
      </c>
      <c r="ES79" s="76">
        <v>4.333333333333333</v>
      </c>
      <c r="ET79" s="76">
        <v>3.6666666666666665</v>
      </c>
      <c r="EU79" s="76">
        <v>3</v>
      </c>
      <c r="EV79" s="76">
        <v>3.5</v>
      </c>
      <c r="EW79" s="76">
        <v>3.6666666666666665</v>
      </c>
      <c r="EX79" s="76">
        <v>5.5</v>
      </c>
      <c r="EY79" s="76">
        <v>4.166666666666667</v>
      </c>
      <c r="EZ79" s="76">
        <v>4.666666666666667</v>
      </c>
      <c r="FA79" s="76">
        <v>3</v>
      </c>
      <c r="FB79" s="76">
        <v>5.333333333333333</v>
      </c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51</v>
      </c>
      <c r="CT80" s="62">
        <v>37</v>
      </c>
      <c r="CU80" s="62">
        <v>65</v>
      </c>
      <c r="CV80" s="62">
        <v>51</v>
      </c>
      <c r="CW80" s="62">
        <v>45</v>
      </c>
      <c r="CX80" s="62">
        <v>73</v>
      </c>
      <c r="CY80" s="62">
        <v>55</v>
      </c>
      <c r="CZ80" s="62">
        <v>51</v>
      </c>
      <c r="DA80" s="62">
        <v>47</v>
      </c>
      <c r="DB80" s="62">
        <v>63</v>
      </c>
      <c r="DC80" s="62">
        <v>71</v>
      </c>
      <c r="DD80" s="62">
        <v>54</v>
      </c>
      <c r="DE80" s="62">
        <v>70</v>
      </c>
      <c r="DF80" s="62">
        <v>47</v>
      </c>
      <c r="DG80" s="62">
        <v>80</v>
      </c>
      <c r="DH80" s="62">
        <v>0</v>
      </c>
      <c r="DI80" s="62">
        <v>0</v>
      </c>
      <c r="DJ80" s="62">
        <v>0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149</v>
      </c>
      <c r="DY80" s="76">
        <v>28</v>
      </c>
      <c r="DZ80" s="76">
        <v>20</v>
      </c>
      <c r="EA80" s="76">
        <v>30</v>
      </c>
      <c r="EB80" s="76">
        <v>28</v>
      </c>
      <c r="EC80" s="76">
        <v>22</v>
      </c>
      <c r="ED80" s="76">
        <v>38</v>
      </c>
      <c r="EE80" s="76">
        <v>28</v>
      </c>
      <c r="EF80" s="76">
        <v>30</v>
      </c>
      <c r="EG80" s="76">
        <v>22</v>
      </c>
      <c r="EH80" s="76">
        <v>36</v>
      </c>
      <c r="EI80" s="76">
        <v>33</v>
      </c>
      <c r="EJ80" s="76">
        <v>25</v>
      </c>
      <c r="EK80" s="76">
        <v>37</v>
      </c>
      <c r="EL80" s="76">
        <v>25</v>
      </c>
      <c r="EM80" s="76">
        <v>41</v>
      </c>
      <c r="EN80" s="76">
        <v>23</v>
      </c>
      <c r="EO80" s="76">
        <v>17</v>
      </c>
      <c r="EP80" s="76">
        <v>35</v>
      </c>
      <c r="EQ80" s="76">
        <v>23</v>
      </c>
      <c r="ER80" s="76">
        <v>23</v>
      </c>
      <c r="ES80" s="76">
        <v>35</v>
      </c>
      <c r="ET80" s="76">
        <v>27</v>
      </c>
      <c r="EU80" s="76">
        <v>21</v>
      </c>
      <c r="EV80" s="76">
        <v>25</v>
      </c>
      <c r="EW80" s="76">
        <v>27</v>
      </c>
      <c r="EX80" s="76">
        <v>38</v>
      </c>
      <c r="EY80" s="76">
        <v>29</v>
      </c>
      <c r="EZ80" s="76">
        <v>33</v>
      </c>
      <c r="FA80" s="76">
        <v>22</v>
      </c>
      <c r="FB80" s="76">
        <v>39</v>
      </c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14</v>
      </c>
      <c r="CT81" s="62">
        <v>14</v>
      </c>
      <c r="CU81" s="62">
        <v>14</v>
      </c>
      <c r="CV81" s="62">
        <v>14</v>
      </c>
      <c r="CW81" s="62">
        <v>14</v>
      </c>
      <c r="CX81" s="62">
        <v>14</v>
      </c>
      <c r="CY81" s="62">
        <v>14</v>
      </c>
      <c r="CZ81" s="62">
        <v>14</v>
      </c>
      <c r="DA81" s="62">
        <v>14</v>
      </c>
      <c r="DB81" s="62">
        <v>14</v>
      </c>
      <c r="DC81" s="62">
        <v>14</v>
      </c>
      <c r="DD81" s="62">
        <v>14</v>
      </c>
      <c r="DE81" s="62">
        <v>14</v>
      </c>
      <c r="DF81" s="62">
        <v>14</v>
      </c>
      <c r="DG81" s="62">
        <v>14</v>
      </c>
      <c r="DH81" s="62">
        <v>0</v>
      </c>
      <c r="DI81" s="62">
        <v>0</v>
      </c>
      <c r="DJ81" s="62">
        <v>0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150</v>
      </c>
      <c r="DY81" s="76">
        <v>7</v>
      </c>
      <c r="DZ81" s="76">
        <v>7</v>
      </c>
      <c r="EA81" s="76">
        <v>7</v>
      </c>
      <c r="EB81" s="76">
        <v>7</v>
      </c>
      <c r="EC81" s="76">
        <v>7</v>
      </c>
      <c r="ED81" s="76">
        <v>7</v>
      </c>
      <c r="EE81" s="76">
        <v>7</v>
      </c>
      <c r="EF81" s="76">
        <v>7</v>
      </c>
      <c r="EG81" s="76">
        <v>7</v>
      </c>
      <c r="EH81" s="76">
        <v>7</v>
      </c>
      <c r="EI81" s="76">
        <v>7</v>
      </c>
      <c r="EJ81" s="76">
        <v>7</v>
      </c>
      <c r="EK81" s="76">
        <v>7</v>
      </c>
      <c r="EL81" s="76">
        <v>7</v>
      </c>
      <c r="EM81" s="76">
        <v>7</v>
      </c>
      <c r="EN81" s="76">
        <v>7</v>
      </c>
      <c r="EO81" s="76">
        <v>7</v>
      </c>
      <c r="EP81" s="76">
        <v>7</v>
      </c>
      <c r="EQ81" s="76">
        <v>7</v>
      </c>
      <c r="ER81" s="76">
        <v>7</v>
      </c>
      <c r="ES81" s="76">
        <v>7</v>
      </c>
      <c r="ET81" s="76">
        <v>7</v>
      </c>
      <c r="EU81" s="76">
        <v>7</v>
      </c>
      <c r="EV81" s="76">
        <v>7</v>
      </c>
      <c r="EW81" s="76">
        <v>7</v>
      </c>
      <c r="EX81" s="76">
        <v>7</v>
      </c>
      <c r="EY81" s="76">
        <v>7</v>
      </c>
      <c r="EZ81" s="76">
        <v>7</v>
      </c>
      <c r="FA81" s="76">
        <v>7</v>
      </c>
      <c r="FB81" s="76">
        <v>7</v>
      </c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3.6428571428571428</v>
      </c>
      <c r="CT82" s="62">
        <v>2.6428571428571428</v>
      </c>
      <c r="CU82" s="62">
        <v>4.6428571428571432</v>
      </c>
      <c r="CV82" s="62">
        <v>3.6428571428571428</v>
      </c>
      <c r="CW82" s="62">
        <v>3.2142857142857144</v>
      </c>
      <c r="CX82" s="62">
        <v>5.2142857142857144</v>
      </c>
      <c r="CY82" s="62">
        <v>3.9285714285714284</v>
      </c>
      <c r="CZ82" s="62">
        <v>3.6428571428571428</v>
      </c>
      <c r="DA82" s="62">
        <v>3.3571428571428572</v>
      </c>
      <c r="DB82" s="62">
        <v>4.5</v>
      </c>
      <c r="DC82" s="62">
        <v>5.0714285714285712</v>
      </c>
      <c r="DD82" s="62">
        <v>3.8571428571428572</v>
      </c>
      <c r="DE82" s="62">
        <v>5</v>
      </c>
      <c r="DF82" s="62">
        <v>3.3571428571428572</v>
      </c>
      <c r="DG82" s="62">
        <v>5.7142857142857144</v>
      </c>
      <c r="DH82" s="62" t="e">
        <v>#DIV/0!</v>
      </c>
      <c r="DI82" s="62" t="e">
        <v>#DIV/0!</v>
      </c>
      <c r="DJ82" s="62" t="e">
        <v>#DIV/0!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151</v>
      </c>
      <c r="DY82" s="76">
        <v>4</v>
      </c>
      <c r="DZ82" s="76">
        <v>2.8571428571428572</v>
      </c>
      <c r="EA82" s="76">
        <v>4.2857142857142856</v>
      </c>
      <c r="EB82" s="76">
        <v>4</v>
      </c>
      <c r="EC82" s="76">
        <v>3.1428571428571428</v>
      </c>
      <c r="ED82" s="76">
        <v>5.4285714285714288</v>
      </c>
      <c r="EE82" s="76">
        <v>4</v>
      </c>
      <c r="EF82" s="76">
        <v>4.2857142857142856</v>
      </c>
      <c r="EG82" s="76">
        <v>3.1428571428571428</v>
      </c>
      <c r="EH82" s="76">
        <v>5.1428571428571432</v>
      </c>
      <c r="EI82" s="76">
        <v>4.7142857142857144</v>
      </c>
      <c r="EJ82" s="76">
        <v>3.5714285714285716</v>
      </c>
      <c r="EK82" s="76">
        <v>5.2857142857142856</v>
      </c>
      <c r="EL82" s="76">
        <v>3.5714285714285716</v>
      </c>
      <c r="EM82" s="76">
        <v>5.8571428571428568</v>
      </c>
      <c r="EN82" s="76">
        <v>3.2857142857142856</v>
      </c>
      <c r="EO82" s="76">
        <v>2.4285714285714284</v>
      </c>
      <c r="EP82" s="76">
        <v>5</v>
      </c>
      <c r="EQ82" s="76">
        <v>3.2857142857142856</v>
      </c>
      <c r="ER82" s="76">
        <v>3.2857142857142856</v>
      </c>
      <c r="ES82" s="76">
        <v>5</v>
      </c>
      <c r="ET82" s="76">
        <v>3.8571428571428572</v>
      </c>
      <c r="EU82" s="76">
        <v>3</v>
      </c>
      <c r="EV82" s="76">
        <v>3.5714285714285716</v>
      </c>
      <c r="EW82" s="76">
        <v>3.8571428571428572</v>
      </c>
      <c r="EX82" s="76">
        <v>5.4285714285714288</v>
      </c>
      <c r="EY82" s="76">
        <v>4.1428571428571432</v>
      </c>
      <c r="EZ82" s="76">
        <v>4.7142857142857144</v>
      </c>
      <c r="FA82" s="76">
        <v>3.1428571428571428</v>
      </c>
      <c r="FB82" s="76">
        <v>5.5714285714285712</v>
      </c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51</v>
      </c>
      <c r="CT83" s="62">
        <v>37</v>
      </c>
      <c r="CU83" s="62">
        <v>65</v>
      </c>
      <c r="CV83" s="62">
        <v>51</v>
      </c>
      <c r="CW83" s="62">
        <v>45</v>
      </c>
      <c r="CX83" s="62">
        <v>73</v>
      </c>
      <c r="CY83" s="62">
        <v>55</v>
      </c>
      <c r="CZ83" s="62">
        <v>51</v>
      </c>
      <c r="DA83" s="62">
        <v>47</v>
      </c>
      <c r="DB83" s="62">
        <v>63</v>
      </c>
      <c r="DC83" s="62">
        <v>71</v>
      </c>
      <c r="DD83" s="62">
        <v>54</v>
      </c>
      <c r="DE83" s="62">
        <v>70</v>
      </c>
      <c r="DF83" s="62">
        <v>47</v>
      </c>
      <c r="DG83" s="62">
        <v>80</v>
      </c>
      <c r="DH83" s="62">
        <v>0</v>
      </c>
      <c r="DI83" s="62">
        <v>0</v>
      </c>
      <c r="DJ83" s="62">
        <v>0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152</v>
      </c>
      <c r="DY83" s="76">
        <v>28</v>
      </c>
      <c r="DZ83" s="76">
        <v>20</v>
      </c>
      <c r="EA83" s="76">
        <v>30</v>
      </c>
      <c r="EB83" s="76">
        <v>28</v>
      </c>
      <c r="EC83" s="76">
        <v>22</v>
      </c>
      <c r="ED83" s="76">
        <v>38</v>
      </c>
      <c r="EE83" s="76">
        <v>28</v>
      </c>
      <c r="EF83" s="76">
        <v>30</v>
      </c>
      <c r="EG83" s="76">
        <v>22</v>
      </c>
      <c r="EH83" s="76">
        <v>36</v>
      </c>
      <c r="EI83" s="76">
        <v>33</v>
      </c>
      <c r="EJ83" s="76">
        <v>25</v>
      </c>
      <c r="EK83" s="76">
        <v>37</v>
      </c>
      <c r="EL83" s="76">
        <v>25</v>
      </c>
      <c r="EM83" s="76">
        <v>41</v>
      </c>
      <c r="EN83" s="76">
        <v>23</v>
      </c>
      <c r="EO83" s="76">
        <v>17</v>
      </c>
      <c r="EP83" s="76">
        <v>35</v>
      </c>
      <c r="EQ83" s="76">
        <v>23</v>
      </c>
      <c r="ER83" s="76">
        <v>23</v>
      </c>
      <c r="ES83" s="76">
        <v>35</v>
      </c>
      <c r="ET83" s="76">
        <v>27</v>
      </c>
      <c r="EU83" s="76">
        <v>21</v>
      </c>
      <c r="EV83" s="76">
        <v>25</v>
      </c>
      <c r="EW83" s="76">
        <v>27</v>
      </c>
      <c r="EX83" s="76">
        <v>38</v>
      </c>
      <c r="EY83" s="76">
        <v>29</v>
      </c>
      <c r="EZ83" s="76">
        <v>33</v>
      </c>
      <c r="FA83" s="76">
        <v>22</v>
      </c>
      <c r="FB83" s="76">
        <v>39</v>
      </c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14</v>
      </c>
      <c r="CT84" s="62">
        <v>14</v>
      </c>
      <c r="CU84" s="62">
        <v>14</v>
      </c>
      <c r="CV84" s="62">
        <v>14</v>
      </c>
      <c r="CW84" s="62">
        <v>14</v>
      </c>
      <c r="CX84" s="62">
        <v>14</v>
      </c>
      <c r="CY84" s="62">
        <v>14</v>
      </c>
      <c r="CZ84" s="62">
        <v>14</v>
      </c>
      <c r="DA84" s="62">
        <v>14</v>
      </c>
      <c r="DB84" s="62">
        <v>14</v>
      </c>
      <c r="DC84" s="62">
        <v>14</v>
      </c>
      <c r="DD84" s="62">
        <v>14</v>
      </c>
      <c r="DE84" s="62">
        <v>14</v>
      </c>
      <c r="DF84" s="62">
        <v>14</v>
      </c>
      <c r="DG84" s="62">
        <v>14</v>
      </c>
      <c r="DH84" s="62">
        <v>0</v>
      </c>
      <c r="DI84" s="62">
        <v>0</v>
      </c>
      <c r="DJ84" s="62">
        <v>0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153</v>
      </c>
      <c r="DY84" s="76">
        <v>7</v>
      </c>
      <c r="DZ84" s="76">
        <v>7</v>
      </c>
      <c r="EA84" s="76">
        <v>7</v>
      </c>
      <c r="EB84" s="76">
        <v>7</v>
      </c>
      <c r="EC84" s="76">
        <v>7</v>
      </c>
      <c r="ED84" s="76">
        <v>7</v>
      </c>
      <c r="EE84" s="76">
        <v>7</v>
      </c>
      <c r="EF84" s="76">
        <v>7</v>
      </c>
      <c r="EG84" s="76">
        <v>7</v>
      </c>
      <c r="EH84" s="76">
        <v>7</v>
      </c>
      <c r="EI84" s="76">
        <v>7</v>
      </c>
      <c r="EJ84" s="76">
        <v>7</v>
      </c>
      <c r="EK84" s="76">
        <v>7</v>
      </c>
      <c r="EL84" s="76">
        <v>7</v>
      </c>
      <c r="EM84" s="76">
        <v>7</v>
      </c>
      <c r="EN84" s="76">
        <v>7</v>
      </c>
      <c r="EO84" s="76">
        <v>7</v>
      </c>
      <c r="EP84" s="76">
        <v>7</v>
      </c>
      <c r="EQ84" s="76">
        <v>7</v>
      </c>
      <c r="ER84" s="76">
        <v>7</v>
      </c>
      <c r="ES84" s="76">
        <v>7</v>
      </c>
      <c r="ET84" s="76">
        <v>7</v>
      </c>
      <c r="EU84" s="76">
        <v>7</v>
      </c>
      <c r="EV84" s="76">
        <v>7</v>
      </c>
      <c r="EW84" s="76">
        <v>7</v>
      </c>
      <c r="EX84" s="76">
        <v>7</v>
      </c>
      <c r="EY84" s="76">
        <v>7</v>
      </c>
      <c r="EZ84" s="76">
        <v>7</v>
      </c>
      <c r="FA84" s="76">
        <v>7</v>
      </c>
      <c r="FB84" s="76">
        <v>7</v>
      </c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3.6428571428571428</v>
      </c>
      <c r="CT85" s="62">
        <v>2.6428571428571428</v>
      </c>
      <c r="CU85" s="62">
        <v>4.6428571428571432</v>
      </c>
      <c r="CV85" s="62">
        <v>3.6428571428571428</v>
      </c>
      <c r="CW85" s="62">
        <v>3.2142857142857144</v>
      </c>
      <c r="CX85" s="62">
        <v>5.2142857142857144</v>
      </c>
      <c r="CY85" s="62">
        <v>3.9285714285714284</v>
      </c>
      <c r="CZ85" s="62">
        <v>3.6428571428571428</v>
      </c>
      <c r="DA85" s="62">
        <v>3.3571428571428572</v>
      </c>
      <c r="DB85" s="62">
        <v>4.5</v>
      </c>
      <c r="DC85" s="62">
        <v>5.0714285714285712</v>
      </c>
      <c r="DD85" s="62">
        <v>3.8571428571428572</v>
      </c>
      <c r="DE85" s="62">
        <v>5</v>
      </c>
      <c r="DF85" s="62">
        <v>3.3571428571428572</v>
      </c>
      <c r="DG85" s="62">
        <v>5.7142857142857144</v>
      </c>
      <c r="DH85" s="62" t="e">
        <v>#DIV/0!</v>
      </c>
      <c r="DI85" s="62" t="e">
        <v>#DIV/0!</v>
      </c>
      <c r="DJ85" s="62" t="e">
        <v>#DIV/0!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154</v>
      </c>
      <c r="DY85" s="76">
        <v>4</v>
      </c>
      <c r="DZ85" s="76">
        <v>2.8571428571428572</v>
      </c>
      <c r="EA85" s="76">
        <v>4.2857142857142856</v>
      </c>
      <c r="EB85" s="76">
        <v>4</v>
      </c>
      <c r="EC85" s="76">
        <v>3.1428571428571428</v>
      </c>
      <c r="ED85" s="76">
        <v>5.4285714285714288</v>
      </c>
      <c r="EE85" s="76">
        <v>4</v>
      </c>
      <c r="EF85" s="76">
        <v>4.2857142857142856</v>
      </c>
      <c r="EG85" s="76">
        <v>3.1428571428571428</v>
      </c>
      <c r="EH85" s="76">
        <v>5.1428571428571432</v>
      </c>
      <c r="EI85" s="76">
        <v>4.7142857142857144</v>
      </c>
      <c r="EJ85" s="76">
        <v>3.5714285714285716</v>
      </c>
      <c r="EK85" s="76">
        <v>5.2857142857142856</v>
      </c>
      <c r="EL85" s="76">
        <v>3.5714285714285716</v>
      </c>
      <c r="EM85" s="76">
        <v>5.8571428571428568</v>
      </c>
      <c r="EN85" s="76">
        <v>3.2857142857142856</v>
      </c>
      <c r="EO85" s="76">
        <v>2.4285714285714284</v>
      </c>
      <c r="EP85" s="76">
        <v>5</v>
      </c>
      <c r="EQ85" s="76">
        <v>3.2857142857142856</v>
      </c>
      <c r="ER85" s="76">
        <v>3.2857142857142856</v>
      </c>
      <c r="ES85" s="76">
        <v>5</v>
      </c>
      <c r="ET85" s="76">
        <v>3.8571428571428572</v>
      </c>
      <c r="EU85" s="76">
        <v>3</v>
      </c>
      <c r="EV85" s="76">
        <v>3.5714285714285716</v>
      </c>
      <c r="EW85" s="76">
        <v>3.8571428571428572</v>
      </c>
      <c r="EX85" s="76">
        <v>5.4285714285714288</v>
      </c>
      <c r="EY85" s="76">
        <v>4.1428571428571432</v>
      </c>
      <c r="EZ85" s="76">
        <v>4.7142857142857144</v>
      </c>
      <c r="FA85" s="76">
        <v>3.1428571428571428</v>
      </c>
      <c r="FB85" s="76">
        <v>5.5714285714285712</v>
      </c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51</v>
      </c>
      <c r="CT86" s="62">
        <v>37</v>
      </c>
      <c r="CU86" s="62">
        <v>65</v>
      </c>
      <c r="CV86" s="62">
        <v>51</v>
      </c>
      <c r="CW86" s="62">
        <v>45</v>
      </c>
      <c r="CX86" s="62">
        <v>73</v>
      </c>
      <c r="CY86" s="62">
        <v>55</v>
      </c>
      <c r="CZ86" s="62">
        <v>51</v>
      </c>
      <c r="DA86" s="62">
        <v>47</v>
      </c>
      <c r="DB86" s="62">
        <v>63</v>
      </c>
      <c r="DC86" s="62">
        <v>71</v>
      </c>
      <c r="DD86" s="62">
        <v>54</v>
      </c>
      <c r="DE86" s="62">
        <v>70</v>
      </c>
      <c r="DF86" s="62">
        <v>47</v>
      </c>
      <c r="DG86" s="62">
        <v>80</v>
      </c>
      <c r="DH86" s="62">
        <v>0</v>
      </c>
      <c r="DI86" s="62">
        <v>0</v>
      </c>
      <c r="DJ86" s="62">
        <v>0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155</v>
      </c>
      <c r="DY86" s="76">
        <v>28</v>
      </c>
      <c r="DZ86" s="76">
        <v>20</v>
      </c>
      <c r="EA86" s="76">
        <v>30</v>
      </c>
      <c r="EB86" s="76">
        <v>28</v>
      </c>
      <c r="EC86" s="76">
        <v>22</v>
      </c>
      <c r="ED86" s="76">
        <v>38</v>
      </c>
      <c r="EE86" s="76">
        <v>28</v>
      </c>
      <c r="EF86" s="76">
        <v>30</v>
      </c>
      <c r="EG86" s="76">
        <v>22</v>
      </c>
      <c r="EH86" s="76">
        <v>36</v>
      </c>
      <c r="EI86" s="76">
        <v>33</v>
      </c>
      <c r="EJ86" s="76">
        <v>25</v>
      </c>
      <c r="EK86" s="76">
        <v>37</v>
      </c>
      <c r="EL86" s="76">
        <v>25</v>
      </c>
      <c r="EM86" s="76">
        <v>41</v>
      </c>
      <c r="EN86" s="76">
        <v>23</v>
      </c>
      <c r="EO86" s="76">
        <v>17</v>
      </c>
      <c r="EP86" s="76">
        <v>35</v>
      </c>
      <c r="EQ86" s="76">
        <v>23</v>
      </c>
      <c r="ER86" s="76">
        <v>23</v>
      </c>
      <c r="ES86" s="76">
        <v>35</v>
      </c>
      <c r="ET86" s="76">
        <v>27</v>
      </c>
      <c r="EU86" s="76">
        <v>21</v>
      </c>
      <c r="EV86" s="76">
        <v>25</v>
      </c>
      <c r="EW86" s="76">
        <v>27</v>
      </c>
      <c r="EX86" s="76">
        <v>38</v>
      </c>
      <c r="EY86" s="76">
        <v>29</v>
      </c>
      <c r="EZ86" s="76">
        <v>33</v>
      </c>
      <c r="FA86" s="76">
        <v>22</v>
      </c>
      <c r="FB86" s="76">
        <v>39</v>
      </c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14</v>
      </c>
      <c r="CT87" s="62">
        <v>14</v>
      </c>
      <c r="CU87" s="62">
        <v>14</v>
      </c>
      <c r="CV87" s="62">
        <v>14</v>
      </c>
      <c r="CW87" s="62">
        <v>14</v>
      </c>
      <c r="CX87" s="62">
        <v>14</v>
      </c>
      <c r="CY87" s="62">
        <v>14</v>
      </c>
      <c r="CZ87" s="62">
        <v>14</v>
      </c>
      <c r="DA87" s="62">
        <v>14</v>
      </c>
      <c r="DB87" s="62">
        <v>14</v>
      </c>
      <c r="DC87" s="62">
        <v>14</v>
      </c>
      <c r="DD87" s="62">
        <v>14</v>
      </c>
      <c r="DE87" s="62">
        <v>14</v>
      </c>
      <c r="DF87" s="62">
        <v>14</v>
      </c>
      <c r="DG87" s="62">
        <v>14</v>
      </c>
      <c r="DH87" s="62">
        <v>0</v>
      </c>
      <c r="DI87" s="62">
        <v>0</v>
      </c>
      <c r="DJ87" s="62">
        <v>0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156</v>
      </c>
      <c r="DY87" s="76">
        <v>7</v>
      </c>
      <c r="DZ87" s="76">
        <v>7</v>
      </c>
      <c r="EA87" s="76">
        <v>7</v>
      </c>
      <c r="EB87" s="76">
        <v>7</v>
      </c>
      <c r="EC87" s="76">
        <v>7</v>
      </c>
      <c r="ED87" s="76">
        <v>7</v>
      </c>
      <c r="EE87" s="76">
        <v>7</v>
      </c>
      <c r="EF87" s="76">
        <v>7</v>
      </c>
      <c r="EG87" s="76">
        <v>7</v>
      </c>
      <c r="EH87" s="76">
        <v>7</v>
      </c>
      <c r="EI87" s="76">
        <v>7</v>
      </c>
      <c r="EJ87" s="76">
        <v>7</v>
      </c>
      <c r="EK87" s="76">
        <v>7</v>
      </c>
      <c r="EL87" s="76">
        <v>7</v>
      </c>
      <c r="EM87" s="76">
        <v>7</v>
      </c>
      <c r="EN87" s="76">
        <v>7</v>
      </c>
      <c r="EO87" s="76">
        <v>7</v>
      </c>
      <c r="EP87" s="76">
        <v>7</v>
      </c>
      <c r="EQ87" s="76">
        <v>7</v>
      </c>
      <c r="ER87" s="76">
        <v>7</v>
      </c>
      <c r="ES87" s="76">
        <v>7</v>
      </c>
      <c r="ET87" s="76">
        <v>7</v>
      </c>
      <c r="EU87" s="76">
        <v>7</v>
      </c>
      <c r="EV87" s="76">
        <v>7</v>
      </c>
      <c r="EW87" s="76">
        <v>7</v>
      </c>
      <c r="EX87" s="76">
        <v>7</v>
      </c>
      <c r="EY87" s="76">
        <v>7</v>
      </c>
      <c r="EZ87" s="76">
        <v>7</v>
      </c>
      <c r="FA87" s="76">
        <v>7</v>
      </c>
      <c r="FB87" s="76">
        <v>7</v>
      </c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3.6428571428571428</v>
      </c>
      <c r="CT88" s="62">
        <v>2.6428571428571428</v>
      </c>
      <c r="CU88" s="62">
        <v>4.6428571428571432</v>
      </c>
      <c r="CV88" s="62">
        <v>3.6428571428571428</v>
      </c>
      <c r="CW88" s="62">
        <v>3.2142857142857144</v>
      </c>
      <c r="CX88" s="62">
        <v>5.2142857142857144</v>
      </c>
      <c r="CY88" s="62">
        <v>3.9285714285714284</v>
      </c>
      <c r="CZ88" s="62">
        <v>3.6428571428571428</v>
      </c>
      <c r="DA88" s="62">
        <v>3.3571428571428572</v>
      </c>
      <c r="DB88" s="62">
        <v>4.5</v>
      </c>
      <c r="DC88" s="62">
        <v>5.0714285714285712</v>
      </c>
      <c r="DD88" s="62">
        <v>3.8571428571428572</v>
      </c>
      <c r="DE88" s="62">
        <v>5</v>
      </c>
      <c r="DF88" s="62">
        <v>3.3571428571428572</v>
      </c>
      <c r="DG88" s="62">
        <v>5.7142857142857144</v>
      </c>
      <c r="DH88" s="62" t="e">
        <v>#DIV/0!</v>
      </c>
      <c r="DI88" s="62" t="e">
        <v>#DIV/0!</v>
      </c>
      <c r="DJ88" s="62" t="e">
        <v>#DIV/0!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157</v>
      </c>
      <c r="DY88" s="76">
        <v>4</v>
      </c>
      <c r="DZ88" s="76">
        <v>2.8571428571428572</v>
      </c>
      <c r="EA88" s="76">
        <v>4.2857142857142856</v>
      </c>
      <c r="EB88" s="76">
        <v>4</v>
      </c>
      <c r="EC88" s="76">
        <v>3.1428571428571428</v>
      </c>
      <c r="ED88" s="76">
        <v>5.4285714285714288</v>
      </c>
      <c r="EE88" s="76">
        <v>4</v>
      </c>
      <c r="EF88" s="76">
        <v>4.2857142857142856</v>
      </c>
      <c r="EG88" s="76">
        <v>3.1428571428571428</v>
      </c>
      <c r="EH88" s="76">
        <v>5.1428571428571432</v>
      </c>
      <c r="EI88" s="76">
        <v>4.7142857142857144</v>
      </c>
      <c r="EJ88" s="76">
        <v>3.5714285714285716</v>
      </c>
      <c r="EK88" s="76">
        <v>5.2857142857142856</v>
      </c>
      <c r="EL88" s="76">
        <v>3.5714285714285716</v>
      </c>
      <c r="EM88" s="76">
        <v>5.8571428571428568</v>
      </c>
      <c r="EN88" s="76">
        <v>3.2857142857142856</v>
      </c>
      <c r="EO88" s="76">
        <v>2.4285714285714284</v>
      </c>
      <c r="EP88" s="76">
        <v>5</v>
      </c>
      <c r="EQ88" s="76">
        <v>3.2857142857142856</v>
      </c>
      <c r="ER88" s="76">
        <v>3.2857142857142856</v>
      </c>
      <c r="ES88" s="76">
        <v>5</v>
      </c>
      <c r="ET88" s="76">
        <v>3.8571428571428572</v>
      </c>
      <c r="EU88" s="76">
        <v>3</v>
      </c>
      <c r="EV88" s="76">
        <v>3.5714285714285716</v>
      </c>
      <c r="EW88" s="76">
        <v>3.8571428571428572</v>
      </c>
      <c r="EX88" s="76">
        <v>5.4285714285714288</v>
      </c>
      <c r="EY88" s="76">
        <v>4.1428571428571432</v>
      </c>
      <c r="EZ88" s="76">
        <v>4.7142857142857144</v>
      </c>
      <c r="FA88" s="76">
        <v>3.1428571428571428</v>
      </c>
      <c r="FB88" s="76">
        <v>5.5714285714285712</v>
      </c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01" t="s">
        <v>80</v>
      </c>
      <c r="C89" s="501" t="s">
        <v>81</v>
      </c>
      <c r="D89" s="501" t="s">
        <v>48</v>
      </c>
      <c r="E89" s="501" t="s">
        <v>50</v>
      </c>
      <c r="F89" s="501" t="s">
        <v>29</v>
      </c>
      <c r="G89" s="501" t="s">
        <v>49</v>
      </c>
      <c r="H89" s="286"/>
      <c r="I89" s="286"/>
      <c r="J89" s="500" t="s">
        <v>513</v>
      </c>
      <c r="K89" s="500" t="s">
        <v>513</v>
      </c>
      <c r="L89" s="500" t="s">
        <v>513</v>
      </c>
      <c r="M89" s="500" t="s">
        <v>513</v>
      </c>
      <c r="N89" s="500" t="s">
        <v>513</v>
      </c>
      <c r="O89" s="339"/>
      <c r="P89" s="339"/>
      <c r="Q89" s="339"/>
      <c r="R89" s="352"/>
      <c r="S89" s="338"/>
      <c r="T89" s="285"/>
      <c r="U89" s="338"/>
      <c r="V89" s="285"/>
      <c r="W89" s="338"/>
      <c r="X89" s="285"/>
      <c r="Y89" s="286"/>
      <c r="Z89" s="286"/>
      <c r="AA89" s="286"/>
      <c r="AB89" s="286"/>
      <c r="AC89" s="286"/>
      <c r="AD89" s="286"/>
      <c r="AE89" s="286"/>
      <c r="AF89" s="286"/>
      <c r="AG89" s="349"/>
      <c r="AH89" s="350"/>
      <c r="AI89" s="350"/>
      <c r="AJ89" s="350"/>
      <c r="AK89" s="351"/>
      <c r="AL89" s="285"/>
      <c r="AM89" s="285"/>
      <c r="AN89" s="323"/>
      <c r="AO89" s="323"/>
      <c r="AP89" s="286"/>
      <c r="AQ89" s="63" t="s">
        <v>447</v>
      </c>
      <c r="AR89" s="63" t="s">
        <v>447</v>
      </c>
      <c r="AS89" s="63" t="s">
        <v>447</v>
      </c>
      <c r="AT89" s="63" t="s">
        <v>447</v>
      </c>
      <c r="AU89" s="63" t="s">
        <v>447</v>
      </c>
      <c r="AV89" s="63" t="s">
        <v>447</v>
      </c>
      <c r="AW89" s="63" t="s">
        <v>447</v>
      </c>
      <c r="AX89" s="63" t="s">
        <v>447</v>
      </c>
      <c r="AY89" s="63" t="s">
        <v>447</v>
      </c>
      <c r="AZ89" s="63" t="s">
        <v>447</v>
      </c>
      <c r="BA89" s="63" t="s">
        <v>447</v>
      </c>
      <c r="BB89" s="63" t="s">
        <v>447</v>
      </c>
      <c r="BC89" s="63" t="s">
        <v>447</v>
      </c>
      <c r="BD89" s="63" t="s">
        <v>447</v>
      </c>
      <c r="BE89" s="63" t="s">
        <v>447</v>
      </c>
      <c r="BF89" s="63" t="s">
        <v>447</v>
      </c>
      <c r="BG89" s="63" t="s">
        <v>447</v>
      </c>
      <c r="BH89" s="63" t="s">
        <v>447</v>
      </c>
      <c r="BI89" s="63" t="s">
        <v>447</v>
      </c>
      <c r="BJ89" s="63" t="s">
        <v>447</v>
      </c>
      <c r="BK89" s="63" t="s">
        <v>447</v>
      </c>
      <c r="BL89" s="63" t="s">
        <v>447</v>
      </c>
      <c r="BM89" s="63" t="s">
        <v>447</v>
      </c>
      <c r="BN89" s="63" t="s">
        <v>447</v>
      </c>
      <c r="BO89" s="63" t="s">
        <v>447</v>
      </c>
      <c r="BP89" s="63" t="s">
        <v>447</v>
      </c>
      <c r="BQ89" s="63" t="s">
        <v>447</v>
      </c>
      <c r="BR89" s="63" t="s">
        <v>235</v>
      </c>
      <c r="BS89" s="63" t="s">
        <v>235</v>
      </c>
      <c r="BT89" s="63" t="s">
        <v>235</v>
      </c>
      <c r="BU89" s="63" t="s">
        <v>235</v>
      </c>
      <c r="BV89" s="63" t="s">
        <v>235</v>
      </c>
      <c r="BW89" s="63" t="s">
        <v>235</v>
      </c>
      <c r="BX89" s="63" t="s">
        <v>235</v>
      </c>
      <c r="BY89" s="63" t="s">
        <v>235</v>
      </c>
      <c r="BZ89" s="63" t="s">
        <v>235</v>
      </c>
      <c r="CA89" s="63" t="s">
        <v>235</v>
      </c>
      <c r="CB89" s="63" t="s">
        <v>235</v>
      </c>
      <c r="CC89" s="63" t="s">
        <v>235</v>
      </c>
      <c r="CD89" s="63" t="s">
        <v>235</v>
      </c>
      <c r="CE89" s="63" t="s">
        <v>235</v>
      </c>
      <c r="CF89" s="63" t="s">
        <v>235</v>
      </c>
      <c r="CG89" s="63" t="s">
        <v>235</v>
      </c>
      <c r="CH89" s="63" t="s">
        <v>235</v>
      </c>
      <c r="CI89" s="63" t="s">
        <v>235</v>
      </c>
      <c r="CJ89" s="63" t="s">
        <v>235</v>
      </c>
      <c r="CK89" s="63" t="s">
        <v>235</v>
      </c>
      <c r="CL89" s="63" t="s">
        <v>235</v>
      </c>
      <c r="CM89" s="63" t="s">
        <v>235</v>
      </c>
      <c r="CN89" s="63" t="s">
        <v>235</v>
      </c>
      <c r="CO89" s="63" t="s">
        <v>235</v>
      </c>
      <c r="CP89" s="63" t="s">
        <v>235</v>
      </c>
      <c r="CQ89" s="63" t="s">
        <v>235</v>
      </c>
      <c r="CR89" s="63" t="s">
        <v>235</v>
      </c>
      <c r="CS89" s="63" t="s">
        <v>65</v>
      </c>
      <c r="CT89" s="63" t="s">
        <v>65</v>
      </c>
      <c r="CU89" s="63" t="s">
        <v>65</v>
      </c>
      <c r="CV89" s="63" t="s">
        <v>65</v>
      </c>
      <c r="CW89" s="63" t="s">
        <v>65</v>
      </c>
      <c r="CX89" s="63" t="s">
        <v>65</v>
      </c>
      <c r="CY89" s="63" t="s">
        <v>65</v>
      </c>
      <c r="CZ89" s="63" t="s">
        <v>65</v>
      </c>
      <c r="DA89" s="63" t="s">
        <v>65</v>
      </c>
      <c r="DB89" s="63" t="s">
        <v>65</v>
      </c>
      <c r="DC89" s="63" t="s">
        <v>65</v>
      </c>
      <c r="DD89" s="63" t="s">
        <v>65</v>
      </c>
      <c r="DE89" s="63" t="s">
        <v>65</v>
      </c>
      <c r="DF89" s="63" t="s">
        <v>65</v>
      </c>
      <c r="DG89" s="63" t="s">
        <v>65</v>
      </c>
      <c r="DH89" s="63" t="s">
        <v>65</v>
      </c>
      <c r="DI89" s="63" t="s">
        <v>65</v>
      </c>
      <c r="DJ89" s="63" t="s">
        <v>65</v>
      </c>
      <c r="DK89" s="63" t="s">
        <v>65</v>
      </c>
      <c r="DL89" s="63" t="s">
        <v>65</v>
      </c>
      <c r="DM89" s="63" t="s">
        <v>65</v>
      </c>
      <c r="DN89" s="63" t="s">
        <v>65</v>
      </c>
      <c r="DO89" s="63" t="s">
        <v>65</v>
      </c>
      <c r="DP89" s="63" t="s">
        <v>65</v>
      </c>
      <c r="DQ89" s="63" t="s">
        <v>65</v>
      </c>
      <c r="DR89" s="63" t="s">
        <v>65</v>
      </c>
      <c r="DS89" s="63" t="s">
        <v>65</v>
      </c>
      <c r="DT89" s="280" t="s">
        <v>51</v>
      </c>
      <c r="DU89" s="353" t="s">
        <v>534</v>
      </c>
      <c r="DV89" s="353" t="s">
        <v>448</v>
      </c>
      <c r="DW89" s="280" t="s">
        <v>58</v>
      </c>
      <c r="DX89" s="354" t="s">
        <v>536</v>
      </c>
      <c r="DY89" s="77" t="s">
        <v>32</v>
      </c>
      <c r="DZ89" s="77" t="s">
        <v>32</v>
      </c>
      <c r="EA89" s="77" t="s">
        <v>32</v>
      </c>
      <c r="EB89" s="77" t="s">
        <v>32</v>
      </c>
      <c r="EC89" s="77" t="s">
        <v>32</v>
      </c>
      <c r="ED89" s="77" t="s">
        <v>32</v>
      </c>
      <c r="EE89" s="77" t="s">
        <v>32</v>
      </c>
      <c r="EF89" s="77" t="s">
        <v>32</v>
      </c>
      <c r="EG89" s="77" t="s">
        <v>32</v>
      </c>
      <c r="EH89" s="77" t="s">
        <v>32</v>
      </c>
      <c r="EI89" s="77" t="s">
        <v>32</v>
      </c>
      <c r="EJ89" s="77" t="s">
        <v>32</v>
      </c>
      <c r="EK89" s="77" t="s">
        <v>32</v>
      </c>
      <c r="EL89" s="77" t="s">
        <v>32</v>
      </c>
      <c r="EM89" s="77" t="s">
        <v>32</v>
      </c>
      <c r="EN89" s="77" t="s">
        <v>33</v>
      </c>
      <c r="EO89" s="77" t="s">
        <v>33</v>
      </c>
      <c r="EP89" s="77" t="s">
        <v>33</v>
      </c>
      <c r="EQ89" s="77" t="s">
        <v>33</v>
      </c>
      <c r="ER89" s="77" t="s">
        <v>33</v>
      </c>
      <c r="ES89" s="77" t="s">
        <v>33</v>
      </c>
      <c r="ET89" s="77" t="s">
        <v>33</v>
      </c>
      <c r="EU89" s="77" t="s">
        <v>33</v>
      </c>
      <c r="EV89" s="77" t="s">
        <v>33</v>
      </c>
      <c r="EW89" s="77" t="s">
        <v>33</v>
      </c>
      <c r="EX89" s="77" t="s">
        <v>33</v>
      </c>
      <c r="EY89" s="77" t="s">
        <v>33</v>
      </c>
      <c r="EZ89" s="77" t="s">
        <v>33</v>
      </c>
      <c r="FA89" s="77" t="s">
        <v>33</v>
      </c>
      <c r="FB89" s="77" t="s">
        <v>33</v>
      </c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01"/>
      <c r="C90" s="501"/>
      <c r="D90" s="501"/>
      <c r="E90" s="501"/>
      <c r="F90" s="501"/>
      <c r="G90" s="501"/>
      <c r="H90" s="286"/>
      <c r="I90" s="286"/>
      <c r="J90" s="500"/>
      <c r="K90" s="500"/>
      <c r="L90" s="500"/>
      <c r="M90" s="500"/>
      <c r="N90" s="500"/>
      <c r="O90" s="339"/>
      <c r="P90" s="339"/>
      <c r="Q90" s="339"/>
      <c r="R90" s="352"/>
      <c r="S90" s="338"/>
      <c r="T90" s="285"/>
      <c r="U90" s="338"/>
      <c r="V90" s="285"/>
      <c r="W90" s="338"/>
      <c r="X90" s="285"/>
      <c r="Y90" s="286"/>
      <c r="Z90" s="286"/>
      <c r="AA90" s="286"/>
      <c r="AB90" s="286"/>
      <c r="AC90" s="286"/>
      <c r="AD90" s="286"/>
      <c r="AE90" s="286"/>
      <c r="AF90" s="286"/>
      <c r="AG90" s="349"/>
      <c r="AH90" s="350"/>
      <c r="AI90" s="350"/>
      <c r="AJ90" s="350"/>
      <c r="AK90" s="351"/>
      <c r="AL90" s="285"/>
      <c r="AM90" s="285"/>
      <c r="AN90" s="323"/>
      <c r="AO90" s="323"/>
      <c r="AP90" s="286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 t="s">
        <v>679</v>
      </c>
      <c r="AX90" s="62">
        <v>7</v>
      </c>
      <c r="AY90" s="62">
        <v>8</v>
      </c>
      <c r="AZ90" s="62">
        <v>9</v>
      </c>
      <c r="BA90" s="62">
        <v>10</v>
      </c>
      <c r="BB90" s="62">
        <v>11</v>
      </c>
      <c r="BC90" s="62">
        <v>12</v>
      </c>
      <c r="BD90" s="62">
        <v>13</v>
      </c>
      <c r="BE90" s="62">
        <v>14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 t="s">
        <v>679</v>
      </c>
      <c r="BY90" s="62">
        <v>7</v>
      </c>
      <c r="BZ90" s="62">
        <v>8</v>
      </c>
      <c r="CA90" s="62">
        <v>9</v>
      </c>
      <c r="CB90" s="62">
        <v>10</v>
      </c>
      <c r="CC90" s="62">
        <v>11</v>
      </c>
      <c r="CD90" s="62">
        <v>12</v>
      </c>
      <c r="CE90" s="62">
        <v>13</v>
      </c>
      <c r="CF90" s="62">
        <v>14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 t="s">
        <v>679</v>
      </c>
      <c r="CZ90" s="62">
        <v>7</v>
      </c>
      <c r="DA90" s="62">
        <v>8</v>
      </c>
      <c r="DB90" s="62">
        <v>9</v>
      </c>
      <c r="DC90" s="62">
        <v>10</v>
      </c>
      <c r="DD90" s="62">
        <v>11</v>
      </c>
      <c r="DE90" s="62">
        <v>12</v>
      </c>
      <c r="DF90" s="62">
        <v>13</v>
      </c>
      <c r="DG90" s="62">
        <v>14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53"/>
      <c r="DV90" s="353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 t="s">
        <v>679</v>
      </c>
      <c r="EF90" s="76">
        <v>7</v>
      </c>
      <c r="EG90" s="76">
        <v>8</v>
      </c>
      <c r="EH90" s="76">
        <v>9</v>
      </c>
      <c r="EI90" s="76">
        <v>10</v>
      </c>
      <c r="EJ90" s="76">
        <v>11</v>
      </c>
      <c r="EK90" s="76">
        <v>12</v>
      </c>
      <c r="EL90" s="76">
        <v>13</v>
      </c>
      <c r="EM90" s="76">
        <v>14</v>
      </c>
      <c r="EN90" s="76">
        <v>1</v>
      </c>
      <c r="EO90" s="76">
        <v>2</v>
      </c>
      <c r="EP90" s="76">
        <v>3</v>
      </c>
      <c r="EQ90" s="76">
        <v>4</v>
      </c>
      <c r="ER90" s="76">
        <v>5</v>
      </c>
      <c r="ES90" s="76">
        <v>6</v>
      </c>
      <c r="ET90" s="76" t="s">
        <v>679</v>
      </c>
      <c r="EU90" s="76">
        <v>7</v>
      </c>
      <c r="EV90" s="76">
        <v>8</v>
      </c>
      <c r="EW90" s="76">
        <v>9</v>
      </c>
      <c r="EX90" s="76">
        <v>10</v>
      </c>
      <c r="EY90" s="76">
        <v>11</v>
      </c>
      <c r="EZ90" s="76">
        <v>12</v>
      </c>
      <c r="FA90" s="76">
        <v>13</v>
      </c>
      <c r="FB90" s="76">
        <v>14</v>
      </c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898</v>
      </c>
      <c r="B91" s="2" t="s">
        <v>683</v>
      </c>
      <c r="C91" s="2" t="s">
        <v>898</v>
      </c>
      <c r="D91" s="2">
        <v>12</v>
      </c>
      <c r="E91" s="2">
        <v>0</v>
      </c>
      <c r="F91" s="2">
        <v>1</v>
      </c>
      <c r="G91" s="2">
        <v>0</v>
      </c>
      <c r="H91" s="2">
        <v>12</v>
      </c>
      <c r="I91" s="2">
        <v>1</v>
      </c>
      <c r="J91" s="2">
        <v>45</v>
      </c>
      <c r="K91" s="2">
        <v>44</v>
      </c>
      <c r="L91" s="2">
        <v>0</v>
      </c>
      <c r="M91" s="2">
        <v>0</v>
      </c>
      <c r="N91" s="2">
        <v>0</v>
      </c>
      <c r="O91" s="2">
        <v>89</v>
      </c>
      <c r="P91" s="2">
        <v>89</v>
      </c>
      <c r="Q91" s="2">
        <v>89</v>
      </c>
      <c r="R91" s="2">
        <v>89</v>
      </c>
      <c r="S91" s="2">
        <v>45</v>
      </c>
      <c r="T91" s="2">
        <v>6.6666666666666874E-2</v>
      </c>
      <c r="U91" s="2">
        <v>0</v>
      </c>
      <c r="V91" s="2" t="e">
        <v>#DIV/0!</v>
      </c>
      <c r="W91" s="2">
        <v>0</v>
      </c>
      <c r="X91" s="2" t="e">
        <v>#DIV/0!</v>
      </c>
      <c r="Y91" s="2">
        <v>6</v>
      </c>
      <c r="Z91" s="2">
        <v>1</v>
      </c>
      <c r="AA91" s="2">
        <v>6</v>
      </c>
      <c r="AB91" s="2">
        <v>0</v>
      </c>
      <c r="AG91" s="2">
        <v>2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1039.202</v>
      </c>
      <c r="AN91" s="2">
        <v>980.49699999999996</v>
      </c>
      <c r="AO91" s="2">
        <v>58.705000000000041</v>
      </c>
      <c r="AP91" s="2">
        <v>289.00090999999998</v>
      </c>
      <c r="AQ91" s="65">
        <v>2</v>
      </c>
      <c r="AR91" s="65">
        <v>2</v>
      </c>
      <c r="AS91" s="65">
        <v>2</v>
      </c>
      <c r="AT91" s="65">
        <v>2</v>
      </c>
      <c r="AU91" s="65">
        <v>2</v>
      </c>
      <c r="AV91" s="65">
        <v>2</v>
      </c>
      <c r="AW91" s="65">
        <v>2</v>
      </c>
      <c r="AX91" s="65">
        <v>2</v>
      </c>
      <c r="AY91" s="65">
        <v>2</v>
      </c>
      <c r="AZ91" s="65">
        <v>2</v>
      </c>
      <c r="BA91" s="65">
        <v>2</v>
      </c>
      <c r="BB91" s="65">
        <v>2</v>
      </c>
      <c r="BC91" s="65">
        <v>2</v>
      </c>
      <c r="BD91" s="65">
        <v>2</v>
      </c>
      <c r="BE91" s="65">
        <v>2</v>
      </c>
      <c r="BF91" s="65">
        <v>0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1</v>
      </c>
      <c r="BS91" s="65">
        <v>2</v>
      </c>
      <c r="BT91" s="65">
        <v>1</v>
      </c>
      <c r="BU91" s="65">
        <v>2</v>
      </c>
      <c r="BV91" s="65">
        <v>0</v>
      </c>
      <c r="BW91" s="65">
        <v>0</v>
      </c>
      <c r="BX91" s="65">
        <v>0</v>
      </c>
      <c r="BY91" s="65">
        <v>1</v>
      </c>
      <c r="BZ91" s="65">
        <v>2</v>
      </c>
      <c r="CA91" s="65">
        <v>0</v>
      </c>
      <c r="CB91" s="65">
        <v>0</v>
      </c>
      <c r="CC91" s="65">
        <v>1</v>
      </c>
      <c r="CD91" s="65">
        <v>0</v>
      </c>
      <c r="CE91" s="65">
        <v>2</v>
      </c>
      <c r="CF91" s="65">
        <v>0</v>
      </c>
      <c r="CG91" s="65">
        <v>0</v>
      </c>
      <c r="CH91" s="65">
        <v>0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5</v>
      </c>
      <c r="CT91" s="65">
        <v>4</v>
      </c>
      <c r="CU91" s="65">
        <v>7</v>
      </c>
      <c r="CV91" s="65">
        <v>4</v>
      </c>
      <c r="CW91" s="65">
        <v>6</v>
      </c>
      <c r="CX91" s="65">
        <v>8</v>
      </c>
      <c r="CY91" s="65">
        <v>6</v>
      </c>
      <c r="CZ91" s="65">
        <v>5</v>
      </c>
      <c r="DA91" s="65">
        <v>4</v>
      </c>
      <c r="DB91" s="65">
        <v>7</v>
      </c>
      <c r="DC91" s="65">
        <v>8</v>
      </c>
      <c r="DD91" s="65">
        <v>5</v>
      </c>
      <c r="DE91" s="65">
        <v>8</v>
      </c>
      <c r="DF91" s="65">
        <v>4</v>
      </c>
      <c r="DG91" s="65">
        <v>8</v>
      </c>
      <c r="DH91" s="65">
        <v>0</v>
      </c>
      <c r="DI91" s="65">
        <v>0</v>
      </c>
      <c r="DJ91" s="65">
        <v>0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203</v>
      </c>
      <c r="DU91" s="2" t="s">
        <v>535</v>
      </c>
      <c r="DV91" s="2">
        <v>1</v>
      </c>
      <c r="DW91" s="2" t="s">
        <v>1</v>
      </c>
      <c r="DX91" s="2">
        <v>1</v>
      </c>
      <c r="DY91" s="78">
        <v>2</v>
      </c>
      <c r="DZ91" s="78">
        <v>2</v>
      </c>
      <c r="EA91" s="78">
        <v>4</v>
      </c>
      <c r="EB91" s="78">
        <v>2</v>
      </c>
      <c r="EC91" s="78">
        <v>3</v>
      </c>
      <c r="ED91" s="78">
        <v>4</v>
      </c>
      <c r="EE91" s="78">
        <v>3</v>
      </c>
      <c r="EF91" s="78">
        <v>3</v>
      </c>
      <c r="EG91" s="78">
        <v>2</v>
      </c>
      <c r="EH91" s="78">
        <v>4</v>
      </c>
      <c r="EI91" s="78">
        <v>4</v>
      </c>
      <c r="EJ91" s="78">
        <v>2</v>
      </c>
      <c r="EK91" s="78">
        <v>4</v>
      </c>
      <c r="EL91" s="78">
        <v>2</v>
      </c>
      <c r="EM91" s="78">
        <v>4</v>
      </c>
      <c r="EN91" s="78">
        <v>3</v>
      </c>
      <c r="EO91" s="78">
        <v>2</v>
      </c>
      <c r="EP91" s="78">
        <v>3</v>
      </c>
      <c r="EQ91" s="78">
        <v>2</v>
      </c>
      <c r="ER91" s="78">
        <v>3</v>
      </c>
      <c r="ES91" s="78">
        <v>4</v>
      </c>
      <c r="ET91" s="78">
        <v>3</v>
      </c>
      <c r="EU91" s="78">
        <v>2</v>
      </c>
      <c r="EV91" s="78">
        <v>2</v>
      </c>
      <c r="EW91" s="78">
        <v>3</v>
      </c>
      <c r="EX91" s="78">
        <v>4</v>
      </c>
      <c r="EY91" s="78">
        <v>3</v>
      </c>
      <c r="EZ91" s="78">
        <v>4</v>
      </c>
      <c r="FA91" s="78">
        <v>2</v>
      </c>
      <c r="FB91" s="78">
        <v>4</v>
      </c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</row>
    <row r="92" spans="1:200" s="2" customFormat="1" x14ac:dyDescent="0.25">
      <c r="A92" s="2" t="s">
        <v>899</v>
      </c>
      <c r="B92" s="2" t="s">
        <v>442</v>
      </c>
      <c r="C92" s="2" t="s">
        <v>899</v>
      </c>
      <c r="D92" s="2">
        <v>11</v>
      </c>
      <c r="E92" s="2">
        <v>1</v>
      </c>
      <c r="F92" s="2">
        <v>2</v>
      </c>
      <c r="G92" s="2">
        <v>1</v>
      </c>
      <c r="H92" s="2">
        <v>12</v>
      </c>
      <c r="I92" s="2">
        <v>3</v>
      </c>
      <c r="J92" s="2">
        <v>43</v>
      </c>
      <c r="K92" s="2">
        <v>48</v>
      </c>
      <c r="L92" s="2">
        <v>0</v>
      </c>
      <c r="M92" s="2">
        <v>0</v>
      </c>
      <c r="N92" s="2">
        <v>0</v>
      </c>
      <c r="O92" s="2">
        <v>91</v>
      </c>
      <c r="P92" s="2">
        <v>91</v>
      </c>
      <c r="Q92" s="2">
        <v>91</v>
      </c>
      <c r="R92" s="2">
        <v>91</v>
      </c>
      <c r="S92" s="2">
        <v>43</v>
      </c>
      <c r="T92" s="2">
        <v>-0.33333333333333348</v>
      </c>
      <c r="U92" s="2">
        <v>0</v>
      </c>
      <c r="V92" s="2" t="e">
        <v>#DIV/0!</v>
      </c>
      <c r="W92" s="2">
        <v>0</v>
      </c>
      <c r="X92" s="2" t="e">
        <v>#DIV/0!</v>
      </c>
      <c r="Y92" s="2">
        <v>7</v>
      </c>
      <c r="Z92" s="2">
        <v>1</v>
      </c>
      <c r="AA92" s="2">
        <v>5</v>
      </c>
      <c r="AB92" s="2">
        <v>2</v>
      </c>
      <c r="AG92" s="2">
        <v>1</v>
      </c>
      <c r="AH92" s="2">
        <v>2</v>
      </c>
      <c r="AI92" s="2">
        <v>2</v>
      </c>
      <c r="AJ92" s="2">
        <v>2</v>
      </c>
      <c r="AK92" s="2">
        <v>2</v>
      </c>
      <c r="AL92" s="2">
        <v>2</v>
      </c>
      <c r="AM92" s="2">
        <v>1017.506</v>
      </c>
      <c r="AN92" s="2">
        <v>826.73</v>
      </c>
      <c r="AO92" s="2">
        <v>190.77599999999995</v>
      </c>
      <c r="AP92" s="2">
        <v>291.00092000000001</v>
      </c>
      <c r="AQ92" s="65">
        <v>2</v>
      </c>
      <c r="AR92" s="65">
        <v>2</v>
      </c>
      <c r="AS92" s="65">
        <v>2</v>
      </c>
      <c r="AT92" s="65">
        <v>2</v>
      </c>
      <c r="AU92" s="65">
        <v>2</v>
      </c>
      <c r="AV92" s="65">
        <v>2</v>
      </c>
      <c r="AW92" s="65">
        <v>2</v>
      </c>
      <c r="AX92" s="65">
        <v>2</v>
      </c>
      <c r="AY92" s="65">
        <v>2</v>
      </c>
      <c r="AZ92" s="65">
        <v>2</v>
      </c>
      <c r="BA92" s="65">
        <v>2</v>
      </c>
      <c r="BB92" s="65">
        <v>2</v>
      </c>
      <c r="BC92" s="65">
        <v>2</v>
      </c>
      <c r="BD92" s="65">
        <v>2</v>
      </c>
      <c r="BE92" s="65">
        <v>2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2</v>
      </c>
      <c r="BS92" s="65">
        <v>2</v>
      </c>
      <c r="BT92" s="65">
        <v>0</v>
      </c>
      <c r="BU92" s="65">
        <v>0</v>
      </c>
      <c r="BV92" s="65">
        <v>1</v>
      </c>
      <c r="BW92" s="65">
        <v>0</v>
      </c>
      <c r="BX92" s="65">
        <v>1</v>
      </c>
      <c r="BY92" s="65">
        <v>1</v>
      </c>
      <c r="BZ92" s="65">
        <v>1</v>
      </c>
      <c r="CA92" s="65">
        <v>0</v>
      </c>
      <c r="CB92" s="65">
        <v>2</v>
      </c>
      <c r="CC92" s="65">
        <v>0</v>
      </c>
      <c r="CD92" s="65">
        <v>1</v>
      </c>
      <c r="CE92" s="65">
        <v>0</v>
      </c>
      <c r="CF92" s="65">
        <v>1</v>
      </c>
      <c r="CG92" s="65">
        <v>0</v>
      </c>
      <c r="CH92" s="65">
        <v>0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4</v>
      </c>
      <c r="CT92" s="65">
        <v>4</v>
      </c>
      <c r="CU92" s="65">
        <v>8</v>
      </c>
      <c r="CV92" s="65">
        <v>8</v>
      </c>
      <c r="CW92" s="65">
        <v>5</v>
      </c>
      <c r="CX92" s="65">
        <v>8</v>
      </c>
      <c r="CY92" s="65">
        <v>5</v>
      </c>
      <c r="CZ92" s="65">
        <v>5</v>
      </c>
      <c r="DA92" s="65">
        <v>5</v>
      </c>
      <c r="DB92" s="65">
        <v>8</v>
      </c>
      <c r="DC92" s="65">
        <v>6</v>
      </c>
      <c r="DD92" s="65">
        <v>6</v>
      </c>
      <c r="DE92" s="65">
        <v>6</v>
      </c>
      <c r="DF92" s="65">
        <v>6</v>
      </c>
      <c r="DG92" s="65">
        <v>7</v>
      </c>
      <c r="DH92" s="65">
        <v>0</v>
      </c>
      <c r="DI92" s="65">
        <v>0</v>
      </c>
      <c r="DJ92" s="65">
        <v>0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15</v>
      </c>
      <c r="DU92" s="2" t="s">
        <v>535</v>
      </c>
      <c r="DV92" s="2">
        <v>2</v>
      </c>
      <c r="DW92" s="2" t="s">
        <v>1</v>
      </c>
      <c r="DX92" s="2">
        <v>2</v>
      </c>
      <c r="DY92" s="78">
        <v>2</v>
      </c>
      <c r="DZ92" s="78">
        <v>2</v>
      </c>
      <c r="EA92" s="78">
        <v>4</v>
      </c>
      <c r="EB92" s="78">
        <v>3</v>
      </c>
      <c r="EC92" s="78">
        <v>2</v>
      </c>
      <c r="ED92" s="78">
        <v>4</v>
      </c>
      <c r="EE92" s="78">
        <v>3</v>
      </c>
      <c r="EF92" s="78">
        <v>2</v>
      </c>
      <c r="EG92" s="78">
        <v>2</v>
      </c>
      <c r="EH92" s="78">
        <v>4</v>
      </c>
      <c r="EI92" s="78">
        <v>3</v>
      </c>
      <c r="EJ92" s="78">
        <v>3</v>
      </c>
      <c r="EK92" s="78">
        <v>2</v>
      </c>
      <c r="EL92" s="78">
        <v>3</v>
      </c>
      <c r="EM92" s="78">
        <v>4</v>
      </c>
      <c r="EN92" s="78">
        <v>2</v>
      </c>
      <c r="EO92" s="78">
        <v>2</v>
      </c>
      <c r="EP92" s="78">
        <v>4</v>
      </c>
      <c r="EQ92" s="78">
        <v>5</v>
      </c>
      <c r="ER92" s="78">
        <v>3</v>
      </c>
      <c r="ES92" s="78">
        <v>4</v>
      </c>
      <c r="ET92" s="78">
        <v>2</v>
      </c>
      <c r="EU92" s="78">
        <v>3</v>
      </c>
      <c r="EV92" s="78">
        <v>3</v>
      </c>
      <c r="EW92" s="78">
        <v>4</v>
      </c>
      <c r="EX92" s="78">
        <v>3</v>
      </c>
      <c r="EY92" s="78">
        <v>3</v>
      </c>
      <c r="EZ92" s="78">
        <v>4</v>
      </c>
      <c r="FA92" s="78">
        <v>3</v>
      </c>
      <c r="FB92" s="78">
        <v>3</v>
      </c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</row>
    <row r="93" spans="1:200" s="2" customFormat="1" x14ac:dyDescent="0.25">
      <c r="A93" s="2" t="s">
        <v>900</v>
      </c>
      <c r="B93" s="2" t="s">
        <v>686</v>
      </c>
      <c r="C93" s="2" t="s">
        <v>900</v>
      </c>
      <c r="D93" s="2">
        <v>9</v>
      </c>
      <c r="E93" s="2">
        <v>0</v>
      </c>
      <c r="F93" s="2">
        <v>2</v>
      </c>
      <c r="G93" s="2">
        <v>0</v>
      </c>
      <c r="H93" s="2">
        <v>9</v>
      </c>
      <c r="I93" s="2">
        <v>2</v>
      </c>
      <c r="J93" s="2">
        <v>45</v>
      </c>
      <c r="K93" s="2">
        <v>48</v>
      </c>
      <c r="L93" s="2">
        <v>0</v>
      </c>
      <c r="M93" s="2">
        <v>0</v>
      </c>
      <c r="N93" s="2">
        <v>0</v>
      </c>
      <c r="O93" s="2">
        <v>93</v>
      </c>
      <c r="P93" s="2">
        <v>93</v>
      </c>
      <c r="Q93" s="2">
        <v>93</v>
      </c>
      <c r="R93" s="2">
        <v>93</v>
      </c>
      <c r="S93" s="2">
        <v>45</v>
      </c>
      <c r="T93" s="2">
        <v>-0.20000000000000018</v>
      </c>
      <c r="U93" s="2">
        <v>0</v>
      </c>
      <c r="V93" s="2" t="e">
        <v>#DIV/0!</v>
      </c>
      <c r="W93" s="2">
        <v>0</v>
      </c>
      <c r="X93" s="2" t="e">
        <v>#DIV/0!</v>
      </c>
      <c r="Y93" s="2">
        <v>6</v>
      </c>
      <c r="Z93" s="2">
        <v>1</v>
      </c>
      <c r="AA93" s="2">
        <v>3</v>
      </c>
      <c r="AB93" s="2">
        <v>1</v>
      </c>
      <c r="AG93" s="2">
        <v>2</v>
      </c>
      <c r="AH93" s="2">
        <v>3</v>
      </c>
      <c r="AI93" s="2">
        <v>3</v>
      </c>
      <c r="AJ93" s="2">
        <v>3</v>
      </c>
      <c r="AK93" s="2">
        <v>3</v>
      </c>
      <c r="AL93" s="2">
        <v>3</v>
      </c>
      <c r="AM93" s="2">
        <v>995.81100000000004</v>
      </c>
      <c r="AN93" s="2">
        <v>1015.94</v>
      </c>
      <c r="AO93" s="2">
        <v>-20.129000000000019</v>
      </c>
      <c r="AP93" s="2">
        <v>293.00092999999998</v>
      </c>
      <c r="AQ93" s="65">
        <v>2</v>
      </c>
      <c r="AR93" s="65">
        <v>2</v>
      </c>
      <c r="AS93" s="65">
        <v>2</v>
      </c>
      <c r="AT93" s="65">
        <v>2</v>
      </c>
      <c r="AU93" s="65">
        <v>2</v>
      </c>
      <c r="AV93" s="65">
        <v>2</v>
      </c>
      <c r="AW93" s="65">
        <v>2</v>
      </c>
      <c r="AX93" s="65">
        <v>2</v>
      </c>
      <c r="AY93" s="65">
        <v>2</v>
      </c>
      <c r="AZ93" s="65">
        <v>2</v>
      </c>
      <c r="BA93" s="65">
        <v>2</v>
      </c>
      <c r="BB93" s="65">
        <v>2</v>
      </c>
      <c r="BC93" s="65">
        <v>2</v>
      </c>
      <c r="BD93" s="65">
        <v>2</v>
      </c>
      <c r="BE93" s="65">
        <v>2</v>
      </c>
      <c r="BF93" s="65">
        <v>0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1</v>
      </c>
      <c r="BT93" s="65">
        <v>0</v>
      </c>
      <c r="BU93" s="65">
        <v>0</v>
      </c>
      <c r="BV93" s="65">
        <v>2</v>
      </c>
      <c r="BW93" s="65">
        <v>2</v>
      </c>
      <c r="BX93" s="65">
        <v>0</v>
      </c>
      <c r="BY93" s="65">
        <v>2</v>
      </c>
      <c r="BZ93" s="65">
        <v>1</v>
      </c>
      <c r="CA93" s="65">
        <v>0</v>
      </c>
      <c r="CB93" s="65">
        <v>0</v>
      </c>
      <c r="CC93" s="65">
        <v>0</v>
      </c>
      <c r="CD93" s="65">
        <v>1</v>
      </c>
      <c r="CE93" s="65">
        <v>0</v>
      </c>
      <c r="CF93" s="65">
        <v>0</v>
      </c>
      <c r="CG93" s="65">
        <v>0</v>
      </c>
      <c r="CH93" s="65">
        <v>0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6</v>
      </c>
      <c r="CT93" s="65">
        <v>5</v>
      </c>
      <c r="CU93" s="65">
        <v>8</v>
      </c>
      <c r="CV93" s="65">
        <v>6</v>
      </c>
      <c r="CW93" s="65">
        <v>4</v>
      </c>
      <c r="CX93" s="65">
        <v>6</v>
      </c>
      <c r="CY93" s="65">
        <v>6</v>
      </c>
      <c r="CZ93" s="65">
        <v>4</v>
      </c>
      <c r="DA93" s="65">
        <v>5</v>
      </c>
      <c r="DB93" s="65">
        <v>6</v>
      </c>
      <c r="DC93" s="65">
        <v>8</v>
      </c>
      <c r="DD93" s="65">
        <v>6</v>
      </c>
      <c r="DE93" s="65">
        <v>7</v>
      </c>
      <c r="DF93" s="65">
        <v>8</v>
      </c>
      <c r="DG93" s="65">
        <v>8</v>
      </c>
      <c r="DH93" s="65">
        <v>0</v>
      </c>
      <c r="DI93" s="65">
        <v>0</v>
      </c>
      <c r="DJ93" s="65">
        <v>0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539</v>
      </c>
      <c r="DU93" s="2" t="s">
        <v>535</v>
      </c>
      <c r="DV93" s="2">
        <v>3</v>
      </c>
      <c r="DW93" s="2" t="s">
        <v>1</v>
      </c>
      <c r="DX93" s="2">
        <v>3</v>
      </c>
      <c r="DY93" s="78">
        <v>3</v>
      </c>
      <c r="DZ93" s="78">
        <v>2</v>
      </c>
      <c r="EA93" s="78">
        <v>4</v>
      </c>
      <c r="EB93" s="78">
        <v>3</v>
      </c>
      <c r="EC93" s="78">
        <v>2</v>
      </c>
      <c r="ED93" s="78">
        <v>3</v>
      </c>
      <c r="EE93" s="78">
        <v>3</v>
      </c>
      <c r="EF93" s="78">
        <v>2</v>
      </c>
      <c r="EG93" s="78">
        <v>2</v>
      </c>
      <c r="EH93" s="78">
        <v>3</v>
      </c>
      <c r="EI93" s="78">
        <v>4</v>
      </c>
      <c r="EJ93" s="78">
        <v>3</v>
      </c>
      <c r="EK93" s="78">
        <v>3</v>
      </c>
      <c r="EL93" s="78">
        <v>4</v>
      </c>
      <c r="EM93" s="78">
        <v>4</v>
      </c>
      <c r="EN93" s="78">
        <v>3</v>
      </c>
      <c r="EO93" s="78">
        <v>3</v>
      </c>
      <c r="EP93" s="78">
        <v>4</v>
      </c>
      <c r="EQ93" s="78">
        <v>3</v>
      </c>
      <c r="ER93" s="78">
        <v>2</v>
      </c>
      <c r="ES93" s="78">
        <v>3</v>
      </c>
      <c r="ET93" s="78">
        <v>3</v>
      </c>
      <c r="EU93" s="78">
        <v>2</v>
      </c>
      <c r="EV93" s="78">
        <v>3</v>
      </c>
      <c r="EW93" s="78">
        <v>3</v>
      </c>
      <c r="EX93" s="78">
        <v>4</v>
      </c>
      <c r="EY93" s="78">
        <v>3</v>
      </c>
      <c r="EZ93" s="78">
        <v>4</v>
      </c>
      <c r="FA93" s="78">
        <v>4</v>
      </c>
      <c r="FB93" s="78">
        <v>4</v>
      </c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</row>
    <row r="94" spans="1:200" s="2" customFormat="1" x14ac:dyDescent="0.25">
      <c r="A94" s="2" t="s">
        <v>901</v>
      </c>
      <c r="B94" s="2" t="s">
        <v>621</v>
      </c>
      <c r="C94" s="2" t="s">
        <v>901</v>
      </c>
      <c r="D94" s="2">
        <v>11</v>
      </c>
      <c r="E94" s="2">
        <v>0</v>
      </c>
      <c r="F94" s="2">
        <v>3</v>
      </c>
      <c r="G94" s="2">
        <v>1</v>
      </c>
      <c r="H94" s="2">
        <v>11</v>
      </c>
      <c r="I94" s="2">
        <v>4</v>
      </c>
      <c r="J94" s="2">
        <v>47</v>
      </c>
      <c r="K94" s="2">
        <v>47</v>
      </c>
      <c r="L94" s="2">
        <v>0</v>
      </c>
      <c r="M94" s="2">
        <v>0</v>
      </c>
      <c r="N94" s="2">
        <v>0</v>
      </c>
      <c r="O94" s="2">
        <v>94</v>
      </c>
      <c r="P94" s="2">
        <v>94</v>
      </c>
      <c r="Q94" s="2">
        <v>94</v>
      </c>
      <c r="R94" s="2">
        <v>94</v>
      </c>
      <c r="S94" s="2">
        <v>47</v>
      </c>
      <c r="T94" s="2">
        <v>0</v>
      </c>
      <c r="U94" s="2">
        <v>0</v>
      </c>
      <c r="V94" s="2" t="e">
        <v>#DIV/0!</v>
      </c>
      <c r="W94" s="2">
        <v>0</v>
      </c>
      <c r="X94" s="2" t="e">
        <v>#DIV/0!</v>
      </c>
      <c r="Y94" s="2">
        <v>6</v>
      </c>
      <c r="Z94" s="2">
        <v>2</v>
      </c>
      <c r="AA94" s="2">
        <v>5</v>
      </c>
      <c r="AB94" s="2">
        <v>2</v>
      </c>
      <c r="AG94" s="2">
        <v>5</v>
      </c>
      <c r="AH94" s="2">
        <v>4</v>
      </c>
      <c r="AI94" s="2">
        <v>4</v>
      </c>
      <c r="AJ94" s="2">
        <v>4</v>
      </c>
      <c r="AK94" s="2">
        <v>4</v>
      </c>
      <c r="AL94" s="2">
        <v>4</v>
      </c>
      <c r="AM94" s="2">
        <v>984.96299999999997</v>
      </c>
      <c r="AN94" s="2">
        <v>974.74800000000005</v>
      </c>
      <c r="AO94" s="2">
        <v>10.214999999999918</v>
      </c>
      <c r="AP94" s="2">
        <v>294.00094000000001</v>
      </c>
      <c r="AQ94" s="65">
        <v>2</v>
      </c>
      <c r="AR94" s="65">
        <v>2</v>
      </c>
      <c r="AS94" s="65">
        <v>2</v>
      </c>
      <c r="AT94" s="65">
        <v>2</v>
      </c>
      <c r="AU94" s="65">
        <v>2</v>
      </c>
      <c r="AV94" s="65">
        <v>2</v>
      </c>
      <c r="AW94" s="65">
        <v>2</v>
      </c>
      <c r="AX94" s="65">
        <v>2</v>
      </c>
      <c r="AY94" s="65">
        <v>2</v>
      </c>
      <c r="AZ94" s="65">
        <v>2</v>
      </c>
      <c r="BA94" s="65">
        <v>2</v>
      </c>
      <c r="BB94" s="65">
        <v>2</v>
      </c>
      <c r="BC94" s="65">
        <v>2</v>
      </c>
      <c r="BD94" s="65">
        <v>2</v>
      </c>
      <c r="BE94" s="65">
        <v>2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1</v>
      </c>
      <c r="BS94" s="65">
        <v>1</v>
      </c>
      <c r="BT94" s="65">
        <v>1</v>
      </c>
      <c r="BU94" s="65">
        <v>0</v>
      </c>
      <c r="BV94" s="65">
        <v>1</v>
      </c>
      <c r="BW94" s="65">
        <v>2</v>
      </c>
      <c r="BX94" s="65">
        <v>1</v>
      </c>
      <c r="BY94" s="65">
        <v>1</v>
      </c>
      <c r="BZ94" s="65">
        <v>0</v>
      </c>
      <c r="CA94" s="65">
        <v>0</v>
      </c>
      <c r="CB94" s="65">
        <v>0</v>
      </c>
      <c r="CC94" s="65">
        <v>1</v>
      </c>
      <c r="CD94" s="65">
        <v>1</v>
      </c>
      <c r="CE94" s="65">
        <v>1</v>
      </c>
      <c r="CF94" s="65">
        <v>0</v>
      </c>
      <c r="CG94" s="65">
        <v>0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5</v>
      </c>
      <c r="CT94" s="65">
        <v>5</v>
      </c>
      <c r="CU94" s="65">
        <v>7</v>
      </c>
      <c r="CV94" s="65">
        <v>7</v>
      </c>
      <c r="CW94" s="65">
        <v>5</v>
      </c>
      <c r="CX94" s="65">
        <v>6</v>
      </c>
      <c r="CY94" s="65">
        <v>5</v>
      </c>
      <c r="CZ94" s="65">
        <v>5</v>
      </c>
      <c r="DA94" s="65">
        <v>6</v>
      </c>
      <c r="DB94" s="65">
        <v>6</v>
      </c>
      <c r="DC94" s="65">
        <v>9</v>
      </c>
      <c r="DD94" s="65">
        <v>5</v>
      </c>
      <c r="DE94" s="65">
        <v>8</v>
      </c>
      <c r="DF94" s="65">
        <v>7</v>
      </c>
      <c r="DG94" s="65">
        <v>8</v>
      </c>
      <c r="DH94" s="65">
        <v>0</v>
      </c>
      <c r="DI94" s="65">
        <v>0</v>
      </c>
      <c r="DJ94" s="65">
        <v>0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3</v>
      </c>
      <c r="DU94" s="2" t="s">
        <v>535</v>
      </c>
      <c r="DV94" s="2">
        <v>4</v>
      </c>
      <c r="DW94" s="2" t="s">
        <v>1</v>
      </c>
      <c r="DX94" s="2">
        <v>4</v>
      </c>
      <c r="DY94" s="78">
        <v>3</v>
      </c>
      <c r="DZ94" s="78">
        <v>3</v>
      </c>
      <c r="EA94" s="78">
        <v>3</v>
      </c>
      <c r="EB94" s="78">
        <v>4</v>
      </c>
      <c r="EC94" s="78">
        <v>2</v>
      </c>
      <c r="ED94" s="78">
        <v>3</v>
      </c>
      <c r="EE94" s="78">
        <v>2</v>
      </c>
      <c r="EF94" s="78">
        <v>2</v>
      </c>
      <c r="EG94" s="78">
        <v>3</v>
      </c>
      <c r="EH94" s="78">
        <v>3</v>
      </c>
      <c r="EI94" s="78">
        <v>4</v>
      </c>
      <c r="EJ94" s="78">
        <v>3</v>
      </c>
      <c r="EK94" s="78">
        <v>3</v>
      </c>
      <c r="EL94" s="78">
        <v>5</v>
      </c>
      <c r="EM94" s="78">
        <v>4</v>
      </c>
      <c r="EN94" s="78">
        <v>2</v>
      </c>
      <c r="EO94" s="78">
        <v>2</v>
      </c>
      <c r="EP94" s="78">
        <v>4</v>
      </c>
      <c r="EQ94" s="78">
        <v>3</v>
      </c>
      <c r="ER94" s="78">
        <v>3</v>
      </c>
      <c r="ES94" s="78">
        <v>3</v>
      </c>
      <c r="ET94" s="78">
        <v>3</v>
      </c>
      <c r="EU94" s="78">
        <v>3</v>
      </c>
      <c r="EV94" s="78">
        <v>3</v>
      </c>
      <c r="EW94" s="78">
        <v>3</v>
      </c>
      <c r="EX94" s="78">
        <v>5</v>
      </c>
      <c r="EY94" s="78">
        <v>2</v>
      </c>
      <c r="EZ94" s="78">
        <v>5</v>
      </c>
      <c r="FA94" s="78">
        <v>2</v>
      </c>
      <c r="FB94" s="78">
        <v>4</v>
      </c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</row>
    <row r="95" spans="1:200" s="2" customFormat="1" x14ac:dyDescent="0.25">
      <c r="A95" s="2" t="s">
        <v>902</v>
      </c>
      <c r="B95" s="2" t="s">
        <v>7</v>
      </c>
      <c r="C95" s="2" t="s">
        <v>902</v>
      </c>
      <c r="D95" s="2">
        <v>11</v>
      </c>
      <c r="E95" s="2">
        <v>0</v>
      </c>
      <c r="F95" s="2">
        <v>4</v>
      </c>
      <c r="G95" s="2">
        <v>1</v>
      </c>
      <c r="H95" s="2">
        <v>11</v>
      </c>
      <c r="I95" s="2">
        <v>5</v>
      </c>
      <c r="J95" s="2">
        <v>48</v>
      </c>
      <c r="K95" s="2">
        <v>47</v>
      </c>
      <c r="L95" s="2">
        <v>0</v>
      </c>
      <c r="M95" s="2">
        <v>0</v>
      </c>
      <c r="N95" s="2">
        <v>0</v>
      </c>
      <c r="O95" s="2">
        <v>95</v>
      </c>
      <c r="P95" s="2">
        <v>95</v>
      </c>
      <c r="Q95" s="2">
        <v>95</v>
      </c>
      <c r="R95" s="2">
        <v>95</v>
      </c>
      <c r="S95" s="2">
        <v>48</v>
      </c>
      <c r="T95" s="2">
        <v>6.6666666666666874E-2</v>
      </c>
      <c r="U95" s="2">
        <v>0</v>
      </c>
      <c r="V95" s="2" t="e">
        <v>#DIV/0!</v>
      </c>
      <c r="W95" s="2">
        <v>0</v>
      </c>
      <c r="X95" s="2" t="e">
        <v>#DIV/0!</v>
      </c>
      <c r="Y95" s="2">
        <v>6</v>
      </c>
      <c r="Z95" s="2">
        <v>3</v>
      </c>
      <c r="AA95" s="2">
        <v>5</v>
      </c>
      <c r="AB95" s="2">
        <v>2</v>
      </c>
      <c r="AG95" s="2">
        <v>7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974.11599999999999</v>
      </c>
      <c r="AN95" s="2">
        <v>978.98</v>
      </c>
      <c r="AO95" s="2">
        <v>-4.8640000000000327</v>
      </c>
      <c r="AP95" s="2">
        <v>295.00094999999999</v>
      </c>
      <c r="AQ95" s="65">
        <v>2</v>
      </c>
      <c r="AR95" s="65">
        <v>2</v>
      </c>
      <c r="AS95" s="65">
        <v>2</v>
      </c>
      <c r="AT95" s="65">
        <v>2</v>
      </c>
      <c r="AU95" s="65">
        <v>2</v>
      </c>
      <c r="AV95" s="65">
        <v>2</v>
      </c>
      <c r="AW95" s="65">
        <v>2</v>
      </c>
      <c r="AX95" s="65">
        <v>2</v>
      </c>
      <c r="AY95" s="65">
        <v>2</v>
      </c>
      <c r="AZ95" s="65">
        <v>2</v>
      </c>
      <c r="BA95" s="65">
        <v>2</v>
      </c>
      <c r="BB95" s="65">
        <v>2</v>
      </c>
      <c r="BC95" s="65">
        <v>2</v>
      </c>
      <c r="BD95" s="65">
        <v>2</v>
      </c>
      <c r="BE95" s="65">
        <v>2</v>
      </c>
      <c r="BF95" s="65">
        <v>0</v>
      </c>
      <c r="BG95" s="65">
        <v>0</v>
      </c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2</v>
      </c>
      <c r="BS95" s="65">
        <v>2</v>
      </c>
      <c r="BT95" s="65">
        <v>1</v>
      </c>
      <c r="BU95" s="65">
        <v>1</v>
      </c>
      <c r="BV95" s="65">
        <v>0</v>
      </c>
      <c r="BW95" s="65">
        <v>0</v>
      </c>
      <c r="BX95" s="65">
        <v>0</v>
      </c>
      <c r="BY95" s="65">
        <v>1</v>
      </c>
      <c r="BZ95" s="65">
        <v>1</v>
      </c>
      <c r="CA95" s="65">
        <v>0</v>
      </c>
      <c r="CB95" s="65">
        <v>1</v>
      </c>
      <c r="CC95" s="65">
        <v>0</v>
      </c>
      <c r="CD95" s="65">
        <v>1</v>
      </c>
      <c r="CE95" s="65">
        <v>0</v>
      </c>
      <c r="CF95" s="65">
        <v>1</v>
      </c>
      <c r="CG95" s="65">
        <v>0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4</v>
      </c>
      <c r="CT95" s="65">
        <v>4</v>
      </c>
      <c r="CU95" s="65">
        <v>7</v>
      </c>
      <c r="CV95" s="65">
        <v>5</v>
      </c>
      <c r="CW95" s="65">
        <v>8</v>
      </c>
      <c r="CX95" s="65">
        <v>10</v>
      </c>
      <c r="CY95" s="65">
        <v>7</v>
      </c>
      <c r="CZ95" s="65">
        <v>5</v>
      </c>
      <c r="DA95" s="65">
        <v>5</v>
      </c>
      <c r="DB95" s="65">
        <v>7</v>
      </c>
      <c r="DC95" s="65">
        <v>7</v>
      </c>
      <c r="DD95" s="65">
        <v>6</v>
      </c>
      <c r="DE95" s="65">
        <v>7</v>
      </c>
      <c r="DF95" s="65">
        <v>6</v>
      </c>
      <c r="DG95" s="65">
        <v>7</v>
      </c>
      <c r="DH95" s="65">
        <v>0</v>
      </c>
      <c r="DI95" s="65">
        <v>0</v>
      </c>
      <c r="DJ95" s="65">
        <v>0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204</v>
      </c>
      <c r="DU95" s="2" t="s">
        <v>535</v>
      </c>
      <c r="DV95" s="2">
        <v>5</v>
      </c>
      <c r="DW95" s="2" t="s">
        <v>1</v>
      </c>
      <c r="DX95" s="2">
        <v>5</v>
      </c>
      <c r="DY95" s="78">
        <v>2</v>
      </c>
      <c r="DZ95" s="78">
        <v>2</v>
      </c>
      <c r="EA95" s="78">
        <v>3</v>
      </c>
      <c r="EB95" s="78">
        <v>2</v>
      </c>
      <c r="EC95" s="78">
        <v>4</v>
      </c>
      <c r="ED95" s="78">
        <v>6</v>
      </c>
      <c r="EE95" s="78">
        <v>4</v>
      </c>
      <c r="EF95" s="78">
        <v>2</v>
      </c>
      <c r="EG95" s="78">
        <v>3</v>
      </c>
      <c r="EH95" s="78">
        <v>3</v>
      </c>
      <c r="EI95" s="78">
        <v>3</v>
      </c>
      <c r="EJ95" s="78">
        <v>3</v>
      </c>
      <c r="EK95" s="78">
        <v>4</v>
      </c>
      <c r="EL95" s="78">
        <v>3</v>
      </c>
      <c r="EM95" s="78">
        <v>4</v>
      </c>
      <c r="EN95" s="78">
        <v>2</v>
      </c>
      <c r="EO95" s="78">
        <v>2</v>
      </c>
      <c r="EP95" s="78">
        <v>4</v>
      </c>
      <c r="EQ95" s="78">
        <v>3</v>
      </c>
      <c r="ER95" s="78">
        <v>4</v>
      </c>
      <c r="ES95" s="78">
        <v>4</v>
      </c>
      <c r="ET95" s="78">
        <v>3</v>
      </c>
      <c r="EU95" s="78">
        <v>3</v>
      </c>
      <c r="EV95" s="78">
        <v>2</v>
      </c>
      <c r="EW95" s="78">
        <v>4</v>
      </c>
      <c r="EX95" s="78">
        <v>4</v>
      </c>
      <c r="EY95" s="78">
        <v>3</v>
      </c>
      <c r="EZ95" s="78">
        <v>3</v>
      </c>
      <c r="FA95" s="78">
        <v>3</v>
      </c>
      <c r="FB95" s="78">
        <v>3</v>
      </c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</row>
    <row r="96" spans="1:200" s="2" customFormat="1" x14ac:dyDescent="0.25">
      <c r="A96" s="2" t="s">
        <v>903</v>
      </c>
      <c r="B96" s="2" t="s">
        <v>5</v>
      </c>
      <c r="C96" s="2" t="s">
        <v>902</v>
      </c>
      <c r="D96" s="2">
        <v>9</v>
      </c>
      <c r="E96" s="2">
        <v>0</v>
      </c>
      <c r="F96" s="2">
        <v>4</v>
      </c>
      <c r="G96" s="2">
        <v>0</v>
      </c>
      <c r="H96" s="2">
        <v>9</v>
      </c>
      <c r="I96" s="2">
        <v>4</v>
      </c>
      <c r="J96" s="2">
        <v>48</v>
      </c>
      <c r="K96" s="2">
        <v>47</v>
      </c>
      <c r="L96" s="2">
        <v>0</v>
      </c>
      <c r="M96" s="2">
        <v>0</v>
      </c>
      <c r="N96" s="2">
        <v>0</v>
      </c>
      <c r="O96" s="2">
        <v>95</v>
      </c>
      <c r="P96" s="2">
        <v>95</v>
      </c>
      <c r="Q96" s="2">
        <v>95</v>
      </c>
      <c r="R96" s="2">
        <v>95</v>
      </c>
      <c r="S96" s="2">
        <v>48</v>
      </c>
      <c r="T96" s="2">
        <v>6.6666666666666874E-2</v>
      </c>
      <c r="U96" s="2">
        <v>0</v>
      </c>
      <c r="V96" s="2" t="e">
        <v>#DIV/0!</v>
      </c>
      <c r="W96" s="2">
        <v>0</v>
      </c>
      <c r="X96" s="2" t="e">
        <v>#DIV/0!</v>
      </c>
      <c r="Y96" s="2">
        <v>4</v>
      </c>
      <c r="Z96" s="2">
        <v>2</v>
      </c>
      <c r="AA96" s="2">
        <v>5</v>
      </c>
      <c r="AB96" s="2">
        <v>2</v>
      </c>
      <c r="AG96" s="2">
        <v>7</v>
      </c>
      <c r="AH96" s="2">
        <v>5</v>
      </c>
      <c r="AI96" s="2">
        <v>5</v>
      </c>
      <c r="AJ96" s="2">
        <v>5</v>
      </c>
      <c r="AK96" s="2">
        <v>5</v>
      </c>
      <c r="AL96" s="2">
        <v>6</v>
      </c>
      <c r="AM96" s="2">
        <v>974.11599999999999</v>
      </c>
      <c r="AN96" s="2">
        <v>960.12900000000002</v>
      </c>
      <c r="AO96" s="2">
        <v>13.986999999999966</v>
      </c>
      <c r="AP96" s="2">
        <v>295.00096000000002</v>
      </c>
      <c r="AQ96" s="65">
        <v>2</v>
      </c>
      <c r="AR96" s="65">
        <v>2</v>
      </c>
      <c r="AS96" s="65">
        <v>2</v>
      </c>
      <c r="AT96" s="65">
        <v>2</v>
      </c>
      <c r="AU96" s="65">
        <v>2</v>
      </c>
      <c r="AV96" s="65">
        <v>2</v>
      </c>
      <c r="AW96" s="65">
        <v>2</v>
      </c>
      <c r="AX96" s="65">
        <v>2</v>
      </c>
      <c r="AY96" s="65">
        <v>2</v>
      </c>
      <c r="AZ96" s="65">
        <v>2</v>
      </c>
      <c r="BA96" s="65">
        <v>2</v>
      </c>
      <c r="BB96" s="65">
        <v>2</v>
      </c>
      <c r="BC96" s="65">
        <v>2</v>
      </c>
      <c r="BD96" s="65">
        <v>2</v>
      </c>
      <c r="BE96" s="65">
        <v>2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1</v>
      </c>
      <c r="BS96" s="65">
        <v>0</v>
      </c>
      <c r="BT96" s="65">
        <v>0</v>
      </c>
      <c r="BU96" s="65">
        <v>1</v>
      </c>
      <c r="BV96" s="65">
        <v>0</v>
      </c>
      <c r="BW96" s="65">
        <v>2</v>
      </c>
      <c r="BX96" s="65">
        <v>1</v>
      </c>
      <c r="BY96" s="65">
        <v>0</v>
      </c>
      <c r="BZ96" s="65">
        <v>1</v>
      </c>
      <c r="CA96" s="65">
        <v>0</v>
      </c>
      <c r="CB96" s="65">
        <v>0</v>
      </c>
      <c r="CC96" s="65">
        <v>1</v>
      </c>
      <c r="CD96" s="65">
        <v>1</v>
      </c>
      <c r="CE96" s="65">
        <v>0</v>
      </c>
      <c r="CF96" s="65">
        <v>1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5</v>
      </c>
      <c r="CT96" s="65">
        <v>6</v>
      </c>
      <c r="CU96" s="65">
        <v>9</v>
      </c>
      <c r="CV96" s="65">
        <v>5</v>
      </c>
      <c r="CW96" s="65">
        <v>7</v>
      </c>
      <c r="CX96" s="65">
        <v>6</v>
      </c>
      <c r="CY96" s="65">
        <v>5</v>
      </c>
      <c r="CZ96" s="65">
        <v>6</v>
      </c>
      <c r="DA96" s="65">
        <v>5</v>
      </c>
      <c r="DB96" s="65">
        <v>6</v>
      </c>
      <c r="DC96" s="65">
        <v>8</v>
      </c>
      <c r="DD96" s="65">
        <v>6</v>
      </c>
      <c r="DE96" s="65">
        <v>7</v>
      </c>
      <c r="DF96" s="65">
        <v>7</v>
      </c>
      <c r="DG96" s="65">
        <v>7</v>
      </c>
      <c r="DH96" s="65">
        <v>0</v>
      </c>
      <c r="DI96" s="65">
        <v>0</v>
      </c>
      <c r="DJ96" s="65">
        <v>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11</v>
      </c>
      <c r="DU96" s="2" t="s">
        <v>535</v>
      </c>
      <c r="DV96" s="2">
        <v>5</v>
      </c>
      <c r="DW96" s="2" t="s">
        <v>1</v>
      </c>
      <c r="DX96" s="2">
        <v>5</v>
      </c>
      <c r="DY96" s="78">
        <v>2</v>
      </c>
      <c r="DZ96" s="78">
        <v>3</v>
      </c>
      <c r="EA96" s="78">
        <v>4</v>
      </c>
      <c r="EB96" s="78">
        <v>2</v>
      </c>
      <c r="EC96" s="78">
        <v>3</v>
      </c>
      <c r="ED96" s="78">
        <v>3</v>
      </c>
      <c r="EE96" s="78">
        <v>3</v>
      </c>
      <c r="EF96" s="78">
        <v>3</v>
      </c>
      <c r="EG96" s="78">
        <v>3</v>
      </c>
      <c r="EH96" s="78">
        <v>3</v>
      </c>
      <c r="EI96" s="78">
        <v>4</v>
      </c>
      <c r="EJ96" s="78">
        <v>4</v>
      </c>
      <c r="EK96" s="78">
        <v>4</v>
      </c>
      <c r="EL96" s="78">
        <v>4</v>
      </c>
      <c r="EM96" s="78">
        <v>3</v>
      </c>
      <c r="EN96" s="78">
        <v>3</v>
      </c>
      <c r="EO96" s="78">
        <v>3</v>
      </c>
      <c r="EP96" s="78">
        <v>5</v>
      </c>
      <c r="EQ96" s="78">
        <v>3</v>
      </c>
      <c r="ER96" s="78">
        <v>4</v>
      </c>
      <c r="ES96" s="78">
        <v>3</v>
      </c>
      <c r="ET96" s="78">
        <v>2</v>
      </c>
      <c r="EU96" s="78">
        <v>3</v>
      </c>
      <c r="EV96" s="78">
        <v>2</v>
      </c>
      <c r="EW96" s="78">
        <v>3</v>
      </c>
      <c r="EX96" s="78">
        <v>4</v>
      </c>
      <c r="EY96" s="78">
        <v>2</v>
      </c>
      <c r="EZ96" s="78">
        <v>3</v>
      </c>
      <c r="FA96" s="78">
        <v>3</v>
      </c>
      <c r="FB96" s="78">
        <v>4</v>
      </c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</row>
    <row r="97" spans="1:200" s="2" customFormat="1" x14ac:dyDescent="0.25">
      <c r="A97" s="2" t="s">
        <v>904</v>
      </c>
      <c r="B97" s="2" t="s">
        <v>15</v>
      </c>
      <c r="C97" s="2" t="s">
        <v>904</v>
      </c>
      <c r="D97" s="2">
        <v>10</v>
      </c>
      <c r="E97" s="2">
        <v>0</v>
      </c>
      <c r="F97" s="2">
        <v>4</v>
      </c>
      <c r="G97" s="2">
        <v>1</v>
      </c>
      <c r="H97" s="2">
        <v>10</v>
      </c>
      <c r="I97" s="2">
        <v>5</v>
      </c>
      <c r="J97" s="2">
        <v>45</v>
      </c>
      <c r="K97" s="2">
        <v>51</v>
      </c>
      <c r="L97" s="2">
        <v>0</v>
      </c>
      <c r="M97" s="2">
        <v>0</v>
      </c>
      <c r="N97" s="2">
        <v>0</v>
      </c>
      <c r="O97" s="2">
        <v>96</v>
      </c>
      <c r="P97" s="2">
        <v>96</v>
      </c>
      <c r="Q97" s="2">
        <v>96</v>
      </c>
      <c r="R97" s="2">
        <v>96</v>
      </c>
      <c r="S97" s="2">
        <v>45</v>
      </c>
      <c r="T97" s="2">
        <v>-0.39999999999999991</v>
      </c>
      <c r="U97" s="2">
        <v>0</v>
      </c>
      <c r="V97" s="2" t="e">
        <v>#DIV/0!</v>
      </c>
      <c r="W97" s="2">
        <v>0</v>
      </c>
      <c r="X97" s="2" t="e">
        <v>#DIV/0!</v>
      </c>
      <c r="Y97" s="2">
        <v>5</v>
      </c>
      <c r="Z97" s="2">
        <v>0</v>
      </c>
      <c r="AA97" s="2">
        <v>5</v>
      </c>
      <c r="AB97" s="2">
        <v>5</v>
      </c>
      <c r="AG97" s="2">
        <v>2</v>
      </c>
      <c r="AH97" s="2">
        <v>7</v>
      </c>
      <c r="AI97" s="2">
        <v>7</v>
      </c>
      <c r="AJ97" s="2">
        <v>7</v>
      </c>
      <c r="AK97" s="2">
        <v>7</v>
      </c>
      <c r="AL97" s="2">
        <v>7</v>
      </c>
      <c r="AM97" s="2">
        <v>963.26800000000003</v>
      </c>
      <c r="AN97" s="2">
        <v>985.67600000000004</v>
      </c>
      <c r="AO97" s="2">
        <v>-22.408000000000015</v>
      </c>
      <c r="AP97" s="2">
        <v>296.00097</v>
      </c>
      <c r="AQ97" s="65">
        <v>2</v>
      </c>
      <c r="AR97" s="65">
        <v>2</v>
      </c>
      <c r="AS97" s="65">
        <v>2</v>
      </c>
      <c r="AT97" s="65">
        <v>2</v>
      </c>
      <c r="AU97" s="65">
        <v>2</v>
      </c>
      <c r="AV97" s="65">
        <v>2</v>
      </c>
      <c r="AW97" s="65">
        <v>2</v>
      </c>
      <c r="AX97" s="65">
        <v>2</v>
      </c>
      <c r="AY97" s="65">
        <v>2</v>
      </c>
      <c r="AZ97" s="65">
        <v>2</v>
      </c>
      <c r="BA97" s="65">
        <v>2</v>
      </c>
      <c r="BB97" s="65">
        <v>2</v>
      </c>
      <c r="BC97" s="65">
        <v>2</v>
      </c>
      <c r="BD97" s="65">
        <v>2</v>
      </c>
      <c r="BE97" s="65">
        <v>2</v>
      </c>
      <c r="BF97" s="65">
        <v>0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2</v>
      </c>
      <c r="BS97" s="65">
        <v>1</v>
      </c>
      <c r="BT97" s="65">
        <v>1</v>
      </c>
      <c r="BU97" s="65">
        <v>1</v>
      </c>
      <c r="BV97" s="65">
        <v>0</v>
      </c>
      <c r="BW97" s="65">
        <v>1</v>
      </c>
      <c r="BX97" s="65">
        <v>0</v>
      </c>
      <c r="BY97" s="65">
        <v>1</v>
      </c>
      <c r="BZ97" s="65">
        <v>1</v>
      </c>
      <c r="CA97" s="65">
        <v>0</v>
      </c>
      <c r="CB97" s="65">
        <v>1</v>
      </c>
      <c r="CC97" s="65">
        <v>0</v>
      </c>
      <c r="CD97" s="65">
        <v>0</v>
      </c>
      <c r="CE97" s="65">
        <v>1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4</v>
      </c>
      <c r="CT97" s="65">
        <v>5</v>
      </c>
      <c r="CU97" s="65">
        <v>7</v>
      </c>
      <c r="CV97" s="65">
        <v>5</v>
      </c>
      <c r="CW97" s="65">
        <v>7</v>
      </c>
      <c r="CX97" s="65">
        <v>9</v>
      </c>
      <c r="CY97" s="65">
        <v>7</v>
      </c>
      <c r="CZ97" s="65">
        <v>5</v>
      </c>
      <c r="DA97" s="65">
        <v>6</v>
      </c>
      <c r="DB97" s="65">
        <v>6</v>
      </c>
      <c r="DC97" s="65">
        <v>7</v>
      </c>
      <c r="DD97" s="65">
        <v>6</v>
      </c>
      <c r="DE97" s="65">
        <v>9</v>
      </c>
      <c r="DF97" s="65">
        <v>5</v>
      </c>
      <c r="DG97" s="65">
        <v>8</v>
      </c>
      <c r="DH97" s="65">
        <v>0</v>
      </c>
      <c r="DI97" s="65">
        <v>0</v>
      </c>
      <c r="DJ97" s="65">
        <v>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4</v>
      </c>
      <c r="DU97" s="2" t="s">
        <v>535</v>
      </c>
      <c r="DV97" s="2">
        <v>7</v>
      </c>
      <c r="DW97" s="2" t="s">
        <v>1</v>
      </c>
      <c r="DX97" s="2">
        <v>7</v>
      </c>
      <c r="DY97" s="78">
        <v>2</v>
      </c>
      <c r="DZ97" s="78">
        <v>3</v>
      </c>
      <c r="EA97" s="78">
        <v>4</v>
      </c>
      <c r="EB97" s="78">
        <v>2</v>
      </c>
      <c r="EC97" s="78">
        <v>3</v>
      </c>
      <c r="ED97" s="78">
        <v>3</v>
      </c>
      <c r="EE97" s="78">
        <v>3</v>
      </c>
      <c r="EF97" s="78">
        <v>2</v>
      </c>
      <c r="EG97" s="78">
        <v>2</v>
      </c>
      <c r="EH97" s="78">
        <v>3</v>
      </c>
      <c r="EI97" s="78">
        <v>4</v>
      </c>
      <c r="EJ97" s="78">
        <v>3</v>
      </c>
      <c r="EK97" s="78">
        <v>4</v>
      </c>
      <c r="EL97" s="78">
        <v>3</v>
      </c>
      <c r="EM97" s="78">
        <v>4</v>
      </c>
      <c r="EN97" s="78">
        <v>2</v>
      </c>
      <c r="EO97" s="78">
        <v>2</v>
      </c>
      <c r="EP97" s="78">
        <v>3</v>
      </c>
      <c r="EQ97" s="78">
        <v>3</v>
      </c>
      <c r="ER97" s="78">
        <v>4</v>
      </c>
      <c r="ES97" s="78">
        <v>6</v>
      </c>
      <c r="ET97" s="78">
        <v>4</v>
      </c>
      <c r="EU97" s="78">
        <v>3</v>
      </c>
      <c r="EV97" s="78">
        <v>4</v>
      </c>
      <c r="EW97" s="78">
        <v>3</v>
      </c>
      <c r="EX97" s="78">
        <v>3</v>
      </c>
      <c r="EY97" s="78">
        <v>3</v>
      </c>
      <c r="EZ97" s="78">
        <v>5</v>
      </c>
      <c r="FA97" s="78">
        <v>2</v>
      </c>
      <c r="FB97" s="78">
        <v>4</v>
      </c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</row>
    <row r="98" spans="1:200" x14ac:dyDescent="0.25">
      <c r="A98" s="2" t="s">
        <v>905</v>
      </c>
      <c r="B98" s="2" t="s">
        <v>689</v>
      </c>
      <c r="C98" s="2" t="s">
        <v>904</v>
      </c>
      <c r="D98" s="2">
        <v>10</v>
      </c>
      <c r="E98" s="2">
        <v>0</v>
      </c>
      <c r="F98" s="2">
        <v>6</v>
      </c>
      <c r="G98" s="2">
        <v>0</v>
      </c>
      <c r="H98" s="2">
        <v>10</v>
      </c>
      <c r="I98" s="2">
        <v>6</v>
      </c>
      <c r="J98" s="2">
        <v>47</v>
      </c>
      <c r="K98" s="2">
        <v>49</v>
      </c>
      <c r="L98" s="2">
        <v>0</v>
      </c>
      <c r="M98" s="2">
        <v>0</v>
      </c>
      <c r="N98" s="2">
        <v>0</v>
      </c>
      <c r="O98" s="2">
        <v>96</v>
      </c>
      <c r="P98" s="2">
        <v>96</v>
      </c>
      <c r="Q98" s="2">
        <v>96</v>
      </c>
      <c r="R98" s="2">
        <v>96</v>
      </c>
      <c r="S98" s="2">
        <v>47</v>
      </c>
      <c r="T98" s="2">
        <v>-0.1333333333333333</v>
      </c>
      <c r="U98" s="2">
        <v>0</v>
      </c>
      <c r="V98" s="2" t="e">
        <v>#DIV/0!</v>
      </c>
      <c r="W98" s="2">
        <v>0</v>
      </c>
      <c r="X98" s="2" t="e">
        <v>#DIV/0!</v>
      </c>
      <c r="Y98" s="2">
        <v>6</v>
      </c>
      <c r="Z98" s="2">
        <v>3</v>
      </c>
      <c r="AA98" s="2">
        <v>4</v>
      </c>
      <c r="AB98" s="2">
        <v>3</v>
      </c>
      <c r="AG98" s="2">
        <v>5</v>
      </c>
      <c r="AH98" s="2">
        <v>7</v>
      </c>
      <c r="AI98" s="2">
        <v>7</v>
      </c>
      <c r="AJ98" s="2">
        <v>7</v>
      </c>
      <c r="AK98" s="2">
        <v>7</v>
      </c>
      <c r="AL98" s="2">
        <v>8</v>
      </c>
      <c r="AM98" s="2">
        <v>963.26800000000003</v>
      </c>
      <c r="AN98" s="2">
        <v>932.49199999999996</v>
      </c>
      <c r="AO98" s="2">
        <v>30.776000000000067</v>
      </c>
      <c r="AP98" s="2">
        <v>296.00098000000003</v>
      </c>
      <c r="AQ98" s="65">
        <v>2</v>
      </c>
      <c r="AR98" s="65">
        <v>2</v>
      </c>
      <c r="AS98" s="65">
        <v>2</v>
      </c>
      <c r="AT98" s="65">
        <v>2</v>
      </c>
      <c r="AU98" s="65">
        <v>2</v>
      </c>
      <c r="AV98" s="65">
        <v>2</v>
      </c>
      <c r="AW98" s="65">
        <v>2</v>
      </c>
      <c r="AX98" s="65">
        <v>2</v>
      </c>
      <c r="AY98" s="65">
        <v>2</v>
      </c>
      <c r="AZ98" s="65">
        <v>2</v>
      </c>
      <c r="BA98" s="65">
        <v>2</v>
      </c>
      <c r="BB98" s="65">
        <v>2</v>
      </c>
      <c r="BC98" s="65">
        <v>2</v>
      </c>
      <c r="BD98" s="65">
        <v>2</v>
      </c>
      <c r="BE98" s="65">
        <v>2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1</v>
      </c>
      <c r="BT98" s="65">
        <v>0</v>
      </c>
      <c r="BU98" s="65">
        <v>0</v>
      </c>
      <c r="BV98" s="65">
        <v>1</v>
      </c>
      <c r="BW98" s="65">
        <v>1</v>
      </c>
      <c r="BX98" s="65">
        <v>1</v>
      </c>
      <c r="BY98" s="65">
        <v>1</v>
      </c>
      <c r="BZ98" s="65">
        <v>1</v>
      </c>
      <c r="CA98" s="65">
        <v>0</v>
      </c>
      <c r="CB98" s="65">
        <v>1</v>
      </c>
      <c r="CC98" s="65">
        <v>1</v>
      </c>
      <c r="CD98" s="65">
        <v>2</v>
      </c>
      <c r="CE98" s="65">
        <v>0</v>
      </c>
      <c r="CF98" s="65">
        <v>0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6</v>
      </c>
      <c r="CT98" s="65">
        <v>5</v>
      </c>
      <c r="CU98" s="65">
        <v>9</v>
      </c>
      <c r="CV98" s="65">
        <v>6</v>
      </c>
      <c r="CW98" s="65">
        <v>6</v>
      </c>
      <c r="CX98" s="65">
        <v>8</v>
      </c>
      <c r="CY98" s="65">
        <v>6</v>
      </c>
      <c r="CZ98" s="65">
        <v>5</v>
      </c>
      <c r="DA98" s="65">
        <v>5</v>
      </c>
      <c r="DB98" s="65">
        <v>7</v>
      </c>
      <c r="DC98" s="65">
        <v>7</v>
      </c>
      <c r="DD98" s="65">
        <v>6</v>
      </c>
      <c r="DE98" s="65">
        <v>6</v>
      </c>
      <c r="DF98" s="65">
        <v>6</v>
      </c>
      <c r="DG98" s="65">
        <v>8</v>
      </c>
      <c r="DH98" s="65">
        <v>0</v>
      </c>
      <c r="DI98" s="65">
        <v>0</v>
      </c>
      <c r="DJ98" s="65">
        <v>0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7</v>
      </c>
      <c r="DU98" s="2" t="s">
        <v>535</v>
      </c>
      <c r="DV98" s="2">
        <v>7</v>
      </c>
      <c r="DW98" s="2" t="s">
        <v>1</v>
      </c>
      <c r="DX98" s="2">
        <v>7</v>
      </c>
      <c r="DY98" s="78">
        <v>3</v>
      </c>
      <c r="DZ98" s="78">
        <v>3</v>
      </c>
      <c r="EA98" s="78">
        <v>4</v>
      </c>
      <c r="EB98" s="78">
        <v>3</v>
      </c>
      <c r="EC98" s="78">
        <v>4</v>
      </c>
      <c r="ED98" s="78">
        <v>3</v>
      </c>
      <c r="EE98" s="78">
        <v>2</v>
      </c>
      <c r="EF98" s="78">
        <v>2</v>
      </c>
      <c r="EG98" s="78">
        <v>2</v>
      </c>
      <c r="EH98" s="78">
        <v>4</v>
      </c>
      <c r="EI98" s="78">
        <v>3</v>
      </c>
      <c r="EJ98" s="78">
        <v>4</v>
      </c>
      <c r="EK98" s="78">
        <v>3</v>
      </c>
      <c r="EL98" s="78">
        <v>3</v>
      </c>
      <c r="EM98" s="78">
        <v>4</v>
      </c>
      <c r="EN98" s="78">
        <v>3</v>
      </c>
      <c r="EO98" s="78">
        <v>2</v>
      </c>
      <c r="EP98" s="78">
        <v>5</v>
      </c>
      <c r="EQ98" s="78">
        <v>3</v>
      </c>
      <c r="ER98" s="78">
        <v>2</v>
      </c>
      <c r="ES98" s="78">
        <v>5</v>
      </c>
      <c r="ET98" s="78">
        <v>4</v>
      </c>
      <c r="EU98" s="78">
        <v>3</v>
      </c>
      <c r="EV98" s="78">
        <v>3</v>
      </c>
      <c r="EW98" s="78">
        <v>3</v>
      </c>
      <c r="EX98" s="78">
        <v>4</v>
      </c>
      <c r="EY98" s="78">
        <v>2</v>
      </c>
      <c r="EZ98" s="78">
        <v>3</v>
      </c>
      <c r="FA98" s="78">
        <v>3</v>
      </c>
      <c r="FB98" s="78">
        <v>4</v>
      </c>
    </row>
    <row r="99" spans="1:200" x14ac:dyDescent="0.25">
      <c r="A99" s="2" t="s">
        <v>906</v>
      </c>
      <c r="B99" s="2" t="s">
        <v>539</v>
      </c>
      <c r="C99" s="2" t="s">
        <v>904</v>
      </c>
      <c r="D99" s="2">
        <v>6</v>
      </c>
      <c r="E99" s="2">
        <v>0</v>
      </c>
      <c r="F99" s="2">
        <v>2</v>
      </c>
      <c r="G99" s="2">
        <v>0</v>
      </c>
      <c r="H99" s="2">
        <v>6</v>
      </c>
      <c r="I99" s="2">
        <v>2</v>
      </c>
      <c r="J99" s="2">
        <v>48</v>
      </c>
      <c r="K99" s="2">
        <v>48</v>
      </c>
      <c r="L99" s="2">
        <v>0</v>
      </c>
      <c r="M99" s="2">
        <v>0</v>
      </c>
      <c r="N99" s="2">
        <v>0</v>
      </c>
      <c r="O99" s="2">
        <v>96</v>
      </c>
      <c r="P99" s="2">
        <v>96</v>
      </c>
      <c r="Q99" s="2">
        <v>96</v>
      </c>
      <c r="R99" s="2">
        <v>96</v>
      </c>
      <c r="S99" s="2">
        <v>48</v>
      </c>
      <c r="T99" s="2">
        <v>0</v>
      </c>
      <c r="U99" s="2">
        <v>0</v>
      </c>
      <c r="V99" s="2" t="e">
        <v>#DIV/0!</v>
      </c>
      <c r="W99" s="2">
        <v>0</v>
      </c>
      <c r="X99" s="2" t="e">
        <v>#DIV/0!</v>
      </c>
      <c r="Y99" s="2">
        <v>3</v>
      </c>
      <c r="Z99" s="2">
        <v>1</v>
      </c>
      <c r="AA99" s="2">
        <v>3</v>
      </c>
      <c r="AB99" s="2">
        <v>1</v>
      </c>
      <c r="AG99" s="2">
        <v>7</v>
      </c>
      <c r="AH99" s="2">
        <v>7</v>
      </c>
      <c r="AI99" s="2">
        <v>7</v>
      </c>
      <c r="AJ99" s="2">
        <v>7</v>
      </c>
      <c r="AK99" s="2">
        <v>7</v>
      </c>
      <c r="AL99" s="2">
        <v>9</v>
      </c>
      <c r="AM99" s="2">
        <v>963.26800000000003</v>
      </c>
      <c r="AN99" s="2">
        <v>938.54899999999998</v>
      </c>
      <c r="AO99" s="2">
        <v>24.719000000000051</v>
      </c>
      <c r="AP99" s="2">
        <v>296.00099</v>
      </c>
      <c r="AQ99" s="65">
        <v>2</v>
      </c>
      <c r="AR99" s="65">
        <v>2</v>
      </c>
      <c r="AS99" s="65">
        <v>2</v>
      </c>
      <c r="AT99" s="65">
        <v>2</v>
      </c>
      <c r="AU99" s="65">
        <v>2</v>
      </c>
      <c r="AV99" s="65">
        <v>2</v>
      </c>
      <c r="AW99" s="65">
        <v>2</v>
      </c>
      <c r="AX99" s="65">
        <v>2</v>
      </c>
      <c r="AY99" s="65">
        <v>2</v>
      </c>
      <c r="AZ99" s="65">
        <v>2</v>
      </c>
      <c r="BA99" s="65">
        <v>2</v>
      </c>
      <c r="BB99" s="65">
        <v>2</v>
      </c>
      <c r="BC99" s="65">
        <v>2</v>
      </c>
      <c r="BD99" s="65">
        <v>2</v>
      </c>
      <c r="BE99" s="65">
        <v>2</v>
      </c>
      <c r="BF99" s="65">
        <v>0</v>
      </c>
      <c r="BG99" s="65">
        <v>0</v>
      </c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2</v>
      </c>
      <c r="BS99" s="65">
        <v>1</v>
      </c>
      <c r="BT99" s="65">
        <v>0</v>
      </c>
      <c r="BU99" s="65">
        <v>0</v>
      </c>
      <c r="BV99" s="65">
        <v>0</v>
      </c>
      <c r="BW99" s="65">
        <v>0</v>
      </c>
      <c r="BX99" s="65">
        <v>0</v>
      </c>
      <c r="BY99" s="65">
        <v>0</v>
      </c>
      <c r="BZ99" s="65">
        <v>2</v>
      </c>
      <c r="CA99" s="65">
        <v>0</v>
      </c>
      <c r="CB99" s="65">
        <v>0</v>
      </c>
      <c r="CC99" s="65">
        <v>0</v>
      </c>
      <c r="CD99" s="65">
        <v>0</v>
      </c>
      <c r="CE99" s="65">
        <v>1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4</v>
      </c>
      <c r="CT99" s="65">
        <v>6</v>
      </c>
      <c r="CU99" s="65">
        <v>8</v>
      </c>
      <c r="CV99" s="65">
        <v>6</v>
      </c>
      <c r="CW99" s="65">
        <v>6</v>
      </c>
      <c r="CX99" s="65">
        <v>8</v>
      </c>
      <c r="CY99" s="65">
        <v>6</v>
      </c>
      <c r="CZ99" s="65">
        <v>6</v>
      </c>
      <c r="DA99" s="65">
        <v>4</v>
      </c>
      <c r="DB99" s="65">
        <v>6</v>
      </c>
      <c r="DC99" s="65">
        <v>8</v>
      </c>
      <c r="DD99" s="65">
        <v>6</v>
      </c>
      <c r="DE99" s="65">
        <v>8</v>
      </c>
      <c r="DF99" s="65">
        <v>6</v>
      </c>
      <c r="DG99" s="65">
        <v>8</v>
      </c>
      <c r="DH99" s="65">
        <v>0</v>
      </c>
      <c r="DI99" s="65">
        <v>0</v>
      </c>
      <c r="DJ99" s="65">
        <v>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577</v>
      </c>
      <c r="DU99" s="2" t="s">
        <v>535</v>
      </c>
      <c r="DV99" s="2">
        <v>7</v>
      </c>
      <c r="DW99" s="2" t="s">
        <v>1</v>
      </c>
      <c r="DX99" s="2">
        <v>7</v>
      </c>
      <c r="DY99" s="78">
        <v>2</v>
      </c>
      <c r="DZ99" s="78">
        <v>2</v>
      </c>
      <c r="EA99" s="78">
        <v>4</v>
      </c>
      <c r="EB99" s="78">
        <v>3</v>
      </c>
      <c r="EC99" s="78">
        <v>3</v>
      </c>
      <c r="ED99" s="78">
        <v>4</v>
      </c>
      <c r="EE99" s="78">
        <v>3</v>
      </c>
      <c r="EF99" s="78">
        <v>3</v>
      </c>
      <c r="EG99" s="78">
        <v>2</v>
      </c>
      <c r="EH99" s="78">
        <v>3</v>
      </c>
      <c r="EI99" s="78">
        <v>4</v>
      </c>
      <c r="EJ99" s="78">
        <v>3</v>
      </c>
      <c r="EK99" s="78">
        <v>4</v>
      </c>
      <c r="EL99" s="78">
        <v>4</v>
      </c>
      <c r="EM99" s="78">
        <v>4</v>
      </c>
      <c r="EN99" s="78">
        <v>2</v>
      </c>
      <c r="EO99" s="78">
        <v>4</v>
      </c>
      <c r="EP99" s="78">
        <v>4</v>
      </c>
      <c r="EQ99" s="78">
        <v>3</v>
      </c>
      <c r="ER99" s="78">
        <v>3</v>
      </c>
      <c r="ES99" s="78">
        <v>4</v>
      </c>
      <c r="ET99" s="78">
        <v>3</v>
      </c>
      <c r="EU99" s="78">
        <v>3</v>
      </c>
      <c r="EV99" s="78">
        <v>2</v>
      </c>
      <c r="EW99" s="78">
        <v>3</v>
      </c>
      <c r="EX99" s="78">
        <v>4</v>
      </c>
      <c r="EY99" s="78">
        <v>3</v>
      </c>
      <c r="EZ99" s="78">
        <v>4</v>
      </c>
      <c r="FA99" s="78">
        <v>2</v>
      </c>
      <c r="FB99" s="78">
        <v>4</v>
      </c>
    </row>
    <row r="100" spans="1:200" x14ac:dyDescent="0.25">
      <c r="A100" s="2" t="s">
        <v>907</v>
      </c>
      <c r="B100" s="2" t="s">
        <v>693</v>
      </c>
      <c r="C100" s="2" t="s">
        <v>907</v>
      </c>
      <c r="D100" s="2">
        <v>8</v>
      </c>
      <c r="E100" s="2">
        <v>0</v>
      </c>
      <c r="F100" s="2">
        <v>5</v>
      </c>
      <c r="G100" s="2">
        <v>0</v>
      </c>
      <c r="H100" s="2">
        <v>8</v>
      </c>
      <c r="I100" s="2">
        <v>5</v>
      </c>
      <c r="J100" s="2">
        <v>50</v>
      </c>
      <c r="K100" s="2">
        <v>47</v>
      </c>
      <c r="L100" s="2">
        <v>0</v>
      </c>
      <c r="M100" s="2">
        <v>0</v>
      </c>
      <c r="N100" s="2">
        <v>0</v>
      </c>
      <c r="O100" s="2">
        <v>97</v>
      </c>
      <c r="P100" s="2">
        <v>97</v>
      </c>
      <c r="Q100" s="2">
        <v>97</v>
      </c>
      <c r="R100" s="2">
        <v>97</v>
      </c>
      <c r="S100" s="2">
        <v>50</v>
      </c>
      <c r="T100" s="2">
        <v>0.20000000000000018</v>
      </c>
      <c r="U100" s="2">
        <v>0</v>
      </c>
      <c r="V100" s="2" t="e">
        <v>#DIV/0!</v>
      </c>
      <c r="W100" s="2">
        <v>0</v>
      </c>
      <c r="X100" s="2" t="e">
        <v>#DIV/0!</v>
      </c>
      <c r="Y100" s="2">
        <v>2</v>
      </c>
      <c r="Z100" s="2">
        <v>2</v>
      </c>
      <c r="AA100" s="2">
        <v>6</v>
      </c>
      <c r="AB100" s="2">
        <v>3</v>
      </c>
      <c r="AG100" s="2">
        <v>14</v>
      </c>
      <c r="AH100" s="2">
        <v>10</v>
      </c>
      <c r="AI100" s="2">
        <v>10</v>
      </c>
      <c r="AJ100" s="2">
        <v>10</v>
      </c>
      <c r="AK100" s="2">
        <v>10</v>
      </c>
      <c r="AL100" s="2">
        <v>10</v>
      </c>
      <c r="AM100" s="2">
        <v>952.42100000000005</v>
      </c>
      <c r="AN100" s="2">
        <v>893.60400000000004</v>
      </c>
      <c r="AO100" s="2">
        <v>58.817000000000007</v>
      </c>
      <c r="AP100" s="2">
        <v>297.00099999999998</v>
      </c>
      <c r="AQ100" s="65">
        <v>2</v>
      </c>
      <c r="AR100" s="65">
        <v>2</v>
      </c>
      <c r="AS100" s="65">
        <v>2</v>
      </c>
      <c r="AT100" s="65">
        <v>2</v>
      </c>
      <c r="AU100" s="65">
        <v>2</v>
      </c>
      <c r="AV100" s="65">
        <v>2</v>
      </c>
      <c r="AW100" s="65">
        <v>2</v>
      </c>
      <c r="AX100" s="65">
        <v>2</v>
      </c>
      <c r="AY100" s="65">
        <v>2</v>
      </c>
      <c r="AZ100" s="65">
        <v>2</v>
      </c>
      <c r="BA100" s="65">
        <v>2</v>
      </c>
      <c r="BB100" s="65">
        <v>2</v>
      </c>
      <c r="BC100" s="65">
        <v>2</v>
      </c>
      <c r="BD100" s="65">
        <v>2</v>
      </c>
      <c r="BE100" s="65">
        <v>2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2</v>
      </c>
      <c r="BT100" s="65">
        <v>0</v>
      </c>
      <c r="BU100" s="65">
        <v>1</v>
      </c>
      <c r="BV100" s="65">
        <v>1</v>
      </c>
      <c r="BW100" s="65">
        <v>2</v>
      </c>
      <c r="BX100" s="65">
        <v>0</v>
      </c>
      <c r="BY100" s="65">
        <v>0</v>
      </c>
      <c r="BZ100" s="65">
        <v>0</v>
      </c>
      <c r="CA100" s="65">
        <v>0</v>
      </c>
      <c r="CB100" s="65">
        <v>0</v>
      </c>
      <c r="CC100" s="65">
        <v>0</v>
      </c>
      <c r="CD100" s="65">
        <v>1</v>
      </c>
      <c r="CE100" s="65">
        <v>1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7</v>
      </c>
      <c r="CT100" s="65">
        <v>4</v>
      </c>
      <c r="CU100" s="65">
        <v>8</v>
      </c>
      <c r="CV100" s="65">
        <v>5</v>
      </c>
      <c r="CW100" s="65">
        <v>6</v>
      </c>
      <c r="CX100" s="65">
        <v>6</v>
      </c>
      <c r="CY100" s="65">
        <v>6</v>
      </c>
      <c r="CZ100" s="65">
        <v>7</v>
      </c>
      <c r="DA100" s="65">
        <v>6</v>
      </c>
      <c r="DB100" s="65">
        <v>7</v>
      </c>
      <c r="DC100" s="65">
        <v>8</v>
      </c>
      <c r="DD100" s="65">
        <v>7</v>
      </c>
      <c r="DE100" s="65">
        <v>7</v>
      </c>
      <c r="DF100" s="65">
        <v>5</v>
      </c>
      <c r="DG100" s="65">
        <v>8</v>
      </c>
      <c r="DH100" s="65">
        <v>0</v>
      </c>
      <c r="DI100" s="65">
        <v>0</v>
      </c>
      <c r="DJ100" s="65">
        <v>0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621</v>
      </c>
      <c r="DU100" s="2" t="s">
        <v>535</v>
      </c>
      <c r="DV100" s="2">
        <v>10</v>
      </c>
      <c r="DW100" s="2" t="s">
        <v>1</v>
      </c>
      <c r="DX100" s="2">
        <v>10</v>
      </c>
      <c r="DY100" s="78">
        <v>4</v>
      </c>
      <c r="DZ100" s="78">
        <v>2</v>
      </c>
      <c r="EA100" s="78">
        <v>4</v>
      </c>
      <c r="EB100" s="78">
        <v>3</v>
      </c>
      <c r="EC100" s="78">
        <v>4</v>
      </c>
      <c r="ED100" s="78">
        <v>3</v>
      </c>
      <c r="EE100" s="78">
        <v>3</v>
      </c>
      <c r="EF100" s="78">
        <v>3</v>
      </c>
      <c r="EG100" s="78">
        <v>3</v>
      </c>
      <c r="EH100" s="78">
        <v>3</v>
      </c>
      <c r="EI100" s="78">
        <v>4</v>
      </c>
      <c r="EJ100" s="78">
        <v>3</v>
      </c>
      <c r="EK100" s="78">
        <v>4</v>
      </c>
      <c r="EL100" s="78">
        <v>3</v>
      </c>
      <c r="EM100" s="78">
        <v>4</v>
      </c>
      <c r="EN100" s="78">
        <v>3</v>
      </c>
      <c r="EO100" s="78">
        <v>2</v>
      </c>
      <c r="EP100" s="78">
        <v>4</v>
      </c>
      <c r="EQ100" s="78">
        <v>2</v>
      </c>
      <c r="ER100" s="78">
        <v>2</v>
      </c>
      <c r="ES100" s="78">
        <v>3</v>
      </c>
      <c r="ET100" s="78">
        <v>3</v>
      </c>
      <c r="EU100" s="78">
        <v>4</v>
      </c>
      <c r="EV100" s="78">
        <v>3</v>
      </c>
      <c r="EW100" s="78">
        <v>4</v>
      </c>
      <c r="EX100" s="78">
        <v>4</v>
      </c>
      <c r="EY100" s="78">
        <v>4</v>
      </c>
      <c r="EZ100" s="78">
        <v>3</v>
      </c>
      <c r="FA100" s="78">
        <v>2</v>
      </c>
      <c r="FB100" s="78">
        <v>4</v>
      </c>
    </row>
    <row r="101" spans="1:200" x14ac:dyDescent="0.25">
      <c r="A101" s="2" t="s">
        <v>908</v>
      </c>
      <c r="B101" s="2" t="s">
        <v>681</v>
      </c>
      <c r="C101" s="2" t="s">
        <v>907</v>
      </c>
      <c r="D101" s="2">
        <v>10</v>
      </c>
      <c r="E101" s="2">
        <v>0</v>
      </c>
      <c r="F101" s="2">
        <v>5</v>
      </c>
      <c r="G101" s="2">
        <v>1</v>
      </c>
      <c r="H101" s="2">
        <v>10</v>
      </c>
      <c r="I101" s="2">
        <v>6</v>
      </c>
      <c r="J101" s="2">
        <v>48</v>
      </c>
      <c r="K101" s="2">
        <v>49</v>
      </c>
      <c r="L101" s="2">
        <v>0</v>
      </c>
      <c r="M101" s="2">
        <v>0</v>
      </c>
      <c r="N101" s="2">
        <v>0</v>
      </c>
      <c r="O101" s="2">
        <v>97</v>
      </c>
      <c r="P101" s="2">
        <v>97</v>
      </c>
      <c r="Q101" s="2">
        <v>97</v>
      </c>
      <c r="R101" s="2">
        <v>97</v>
      </c>
      <c r="S101" s="2">
        <v>48</v>
      </c>
      <c r="T101" s="2">
        <v>-6.666666666666643E-2</v>
      </c>
      <c r="U101" s="2">
        <v>0</v>
      </c>
      <c r="V101" s="2" t="e">
        <v>#DIV/0!</v>
      </c>
      <c r="W101" s="2">
        <v>0</v>
      </c>
      <c r="X101" s="2" t="e">
        <v>#DIV/0!</v>
      </c>
      <c r="Y101" s="2">
        <v>5</v>
      </c>
      <c r="Z101" s="2">
        <v>3</v>
      </c>
      <c r="AA101" s="2">
        <v>5</v>
      </c>
      <c r="AB101" s="2">
        <v>3</v>
      </c>
      <c r="AG101" s="2">
        <v>7</v>
      </c>
      <c r="AH101" s="2">
        <v>10</v>
      </c>
      <c r="AI101" s="2">
        <v>10</v>
      </c>
      <c r="AJ101" s="2">
        <v>10</v>
      </c>
      <c r="AK101" s="2">
        <v>10</v>
      </c>
      <c r="AL101" s="2">
        <v>11</v>
      </c>
      <c r="AM101" s="2">
        <v>952.42100000000005</v>
      </c>
      <c r="AN101" s="2">
        <v>905.02700000000004</v>
      </c>
      <c r="AO101" s="2">
        <v>47.394000000000005</v>
      </c>
      <c r="AP101" s="2">
        <v>297.00101000000001</v>
      </c>
      <c r="AQ101" s="65">
        <v>2</v>
      </c>
      <c r="AR101" s="65">
        <v>2</v>
      </c>
      <c r="AS101" s="65">
        <v>2</v>
      </c>
      <c r="AT101" s="65">
        <v>2</v>
      </c>
      <c r="AU101" s="65">
        <v>2</v>
      </c>
      <c r="AV101" s="65">
        <v>2</v>
      </c>
      <c r="AW101" s="65">
        <v>2</v>
      </c>
      <c r="AX101" s="65">
        <v>2</v>
      </c>
      <c r="AY101" s="65">
        <v>2</v>
      </c>
      <c r="AZ101" s="65">
        <v>2</v>
      </c>
      <c r="BA101" s="65">
        <v>2</v>
      </c>
      <c r="BB101" s="65">
        <v>2</v>
      </c>
      <c r="BC101" s="65">
        <v>2</v>
      </c>
      <c r="BD101" s="65">
        <v>2</v>
      </c>
      <c r="BE101" s="65">
        <v>2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1</v>
      </c>
      <c r="BT101" s="65">
        <v>1</v>
      </c>
      <c r="BU101" s="65">
        <v>0</v>
      </c>
      <c r="BV101" s="65">
        <v>0</v>
      </c>
      <c r="BW101" s="65">
        <v>1</v>
      </c>
      <c r="BX101" s="65">
        <v>0</v>
      </c>
      <c r="BY101" s="65">
        <v>0</v>
      </c>
      <c r="BZ101" s="65">
        <v>2</v>
      </c>
      <c r="CA101" s="65">
        <v>0</v>
      </c>
      <c r="CB101" s="65">
        <v>1</v>
      </c>
      <c r="CC101" s="65">
        <v>0</v>
      </c>
      <c r="CD101" s="65">
        <v>2</v>
      </c>
      <c r="CE101" s="65">
        <v>1</v>
      </c>
      <c r="CF101" s="65">
        <v>1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6</v>
      </c>
      <c r="CT101" s="65">
        <v>5</v>
      </c>
      <c r="CU101" s="65">
        <v>7</v>
      </c>
      <c r="CV101" s="65">
        <v>6</v>
      </c>
      <c r="CW101" s="65">
        <v>7</v>
      </c>
      <c r="CX101" s="65">
        <v>7</v>
      </c>
      <c r="CY101" s="65">
        <v>7</v>
      </c>
      <c r="CZ101" s="65">
        <v>7</v>
      </c>
      <c r="DA101" s="65">
        <v>4</v>
      </c>
      <c r="DB101" s="65">
        <v>9</v>
      </c>
      <c r="DC101" s="65">
        <v>8</v>
      </c>
      <c r="DD101" s="65">
        <v>6</v>
      </c>
      <c r="DE101" s="65">
        <v>6</v>
      </c>
      <c r="DF101" s="65">
        <v>5</v>
      </c>
      <c r="DG101" s="65">
        <v>7</v>
      </c>
      <c r="DH101" s="65">
        <v>0</v>
      </c>
      <c r="DI101" s="65">
        <v>0</v>
      </c>
      <c r="DJ101" s="65">
        <v>0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681</v>
      </c>
      <c r="DU101" s="2" t="s">
        <v>535</v>
      </c>
      <c r="DV101" s="2">
        <v>10</v>
      </c>
      <c r="DW101" s="2" t="s">
        <v>1</v>
      </c>
      <c r="DX101" s="2">
        <v>10</v>
      </c>
      <c r="DY101" s="78">
        <v>3</v>
      </c>
      <c r="DZ101" s="78">
        <v>3</v>
      </c>
      <c r="EA101" s="78">
        <v>4</v>
      </c>
      <c r="EB101" s="78">
        <v>3</v>
      </c>
      <c r="EC101" s="78">
        <v>4</v>
      </c>
      <c r="ED101" s="78">
        <v>4</v>
      </c>
      <c r="EE101" s="78">
        <v>4</v>
      </c>
      <c r="EF101" s="78">
        <v>3</v>
      </c>
      <c r="EG101" s="78">
        <v>2</v>
      </c>
      <c r="EH101" s="78">
        <v>4</v>
      </c>
      <c r="EI101" s="78">
        <v>3</v>
      </c>
      <c r="EJ101" s="78">
        <v>3</v>
      </c>
      <c r="EK101" s="78">
        <v>3</v>
      </c>
      <c r="EL101" s="78">
        <v>2</v>
      </c>
      <c r="EM101" s="78">
        <v>3</v>
      </c>
      <c r="EN101" s="78">
        <v>3</v>
      </c>
      <c r="EO101" s="78">
        <v>2</v>
      </c>
      <c r="EP101" s="78">
        <v>3</v>
      </c>
      <c r="EQ101" s="78">
        <v>3</v>
      </c>
      <c r="ER101" s="78">
        <v>3</v>
      </c>
      <c r="ES101" s="78">
        <v>3</v>
      </c>
      <c r="ET101" s="78">
        <v>3</v>
      </c>
      <c r="EU101" s="78">
        <v>4</v>
      </c>
      <c r="EV101" s="78">
        <v>2</v>
      </c>
      <c r="EW101" s="78">
        <v>5</v>
      </c>
      <c r="EX101" s="78">
        <v>5</v>
      </c>
      <c r="EY101" s="78">
        <v>3</v>
      </c>
      <c r="EZ101" s="78">
        <v>3</v>
      </c>
      <c r="FA101" s="78">
        <v>3</v>
      </c>
      <c r="FB101" s="78">
        <v>4</v>
      </c>
    </row>
    <row r="102" spans="1:200" x14ac:dyDescent="0.25">
      <c r="A102" s="2" t="s">
        <v>909</v>
      </c>
      <c r="B102" s="2" t="s">
        <v>346</v>
      </c>
      <c r="C102" s="2" t="s">
        <v>907</v>
      </c>
      <c r="D102" s="2">
        <v>9</v>
      </c>
      <c r="E102" s="2">
        <v>0</v>
      </c>
      <c r="F102" s="2">
        <v>6</v>
      </c>
      <c r="G102" s="2">
        <v>0</v>
      </c>
      <c r="H102" s="2">
        <v>9</v>
      </c>
      <c r="I102" s="2">
        <v>6</v>
      </c>
      <c r="J102" s="2">
        <v>49</v>
      </c>
      <c r="K102" s="2">
        <v>48</v>
      </c>
      <c r="L102" s="2">
        <v>0</v>
      </c>
      <c r="M102" s="2">
        <v>0</v>
      </c>
      <c r="N102" s="2">
        <v>0</v>
      </c>
      <c r="O102" s="2">
        <v>97</v>
      </c>
      <c r="P102" s="2">
        <v>97</v>
      </c>
      <c r="Q102" s="2">
        <v>97</v>
      </c>
      <c r="R102" s="2">
        <v>97</v>
      </c>
      <c r="S102" s="2">
        <v>49</v>
      </c>
      <c r="T102" s="2">
        <v>6.666666666666643E-2</v>
      </c>
      <c r="U102" s="2">
        <v>0</v>
      </c>
      <c r="V102" s="2" t="e">
        <v>#DIV/0!</v>
      </c>
      <c r="W102" s="2">
        <v>0</v>
      </c>
      <c r="X102" s="2" t="e">
        <v>#DIV/0!</v>
      </c>
      <c r="Y102" s="2">
        <v>4</v>
      </c>
      <c r="Z102" s="2">
        <v>3</v>
      </c>
      <c r="AA102" s="2">
        <v>5</v>
      </c>
      <c r="AB102" s="2">
        <v>3</v>
      </c>
      <c r="AG102" s="2">
        <v>12</v>
      </c>
      <c r="AH102" s="2">
        <v>10</v>
      </c>
      <c r="AI102" s="2">
        <v>10</v>
      </c>
      <c r="AJ102" s="2">
        <v>10</v>
      </c>
      <c r="AK102" s="2">
        <v>10</v>
      </c>
      <c r="AL102" s="2">
        <v>12</v>
      </c>
      <c r="AM102" s="2">
        <v>952.42100000000005</v>
      </c>
      <c r="AN102" s="2">
        <v>895.63599999999997</v>
      </c>
      <c r="AO102" s="2">
        <v>56.785000000000082</v>
      </c>
      <c r="AP102" s="2">
        <v>297.00101999999998</v>
      </c>
      <c r="AQ102" s="65">
        <v>2</v>
      </c>
      <c r="AR102" s="65">
        <v>2</v>
      </c>
      <c r="AS102" s="65">
        <v>2</v>
      </c>
      <c r="AT102" s="65">
        <v>2</v>
      </c>
      <c r="AU102" s="65">
        <v>2</v>
      </c>
      <c r="AV102" s="65">
        <v>2</v>
      </c>
      <c r="AW102" s="65">
        <v>2</v>
      </c>
      <c r="AX102" s="65">
        <v>2</v>
      </c>
      <c r="AY102" s="65">
        <v>2</v>
      </c>
      <c r="AZ102" s="65">
        <v>2</v>
      </c>
      <c r="BA102" s="65">
        <v>2</v>
      </c>
      <c r="BB102" s="65">
        <v>2</v>
      </c>
      <c r="BC102" s="65">
        <v>2</v>
      </c>
      <c r="BD102" s="65">
        <v>2</v>
      </c>
      <c r="BE102" s="65">
        <v>2</v>
      </c>
      <c r="BF102" s="65">
        <v>0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1</v>
      </c>
      <c r="BT102" s="65">
        <v>0</v>
      </c>
      <c r="BU102" s="65">
        <v>0</v>
      </c>
      <c r="BV102" s="65">
        <v>2</v>
      </c>
      <c r="BW102" s="65">
        <v>1</v>
      </c>
      <c r="BX102" s="65">
        <v>2</v>
      </c>
      <c r="BY102" s="65">
        <v>0</v>
      </c>
      <c r="BZ102" s="65">
        <v>1</v>
      </c>
      <c r="CA102" s="65">
        <v>0</v>
      </c>
      <c r="CB102" s="65">
        <v>0</v>
      </c>
      <c r="CC102" s="65">
        <v>1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5</v>
      </c>
      <c r="CT102" s="65">
        <v>5</v>
      </c>
      <c r="CU102" s="65">
        <v>9</v>
      </c>
      <c r="CV102" s="65">
        <v>6</v>
      </c>
      <c r="CW102" s="65">
        <v>4</v>
      </c>
      <c r="CX102" s="65">
        <v>7</v>
      </c>
      <c r="CY102" s="65">
        <v>4</v>
      </c>
      <c r="CZ102" s="65">
        <v>6</v>
      </c>
      <c r="DA102" s="65">
        <v>5</v>
      </c>
      <c r="DB102" s="65">
        <v>7</v>
      </c>
      <c r="DC102" s="65">
        <v>9</v>
      </c>
      <c r="DD102" s="65">
        <v>6</v>
      </c>
      <c r="DE102" s="65">
        <v>8</v>
      </c>
      <c r="DF102" s="65">
        <v>6</v>
      </c>
      <c r="DG102" s="65">
        <v>10</v>
      </c>
      <c r="DH102" s="65">
        <v>0</v>
      </c>
      <c r="DI102" s="65">
        <v>0</v>
      </c>
      <c r="DJ102" s="65">
        <v>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361</v>
      </c>
      <c r="DU102" s="2" t="s">
        <v>535</v>
      </c>
      <c r="DV102" s="2">
        <v>10</v>
      </c>
      <c r="DW102" s="2" t="s">
        <v>1</v>
      </c>
      <c r="DX102" s="2">
        <v>10</v>
      </c>
      <c r="DY102" s="78">
        <v>3</v>
      </c>
      <c r="DZ102" s="78">
        <v>2</v>
      </c>
      <c r="EA102" s="78">
        <v>4</v>
      </c>
      <c r="EB102" s="78">
        <v>3</v>
      </c>
      <c r="EC102" s="78">
        <v>2</v>
      </c>
      <c r="ED102" s="78">
        <v>4</v>
      </c>
      <c r="EE102" s="78">
        <v>2</v>
      </c>
      <c r="EF102" s="78">
        <v>3</v>
      </c>
      <c r="EG102" s="78">
        <v>2</v>
      </c>
      <c r="EH102" s="78">
        <v>3</v>
      </c>
      <c r="EI102" s="78">
        <v>5</v>
      </c>
      <c r="EJ102" s="78">
        <v>4</v>
      </c>
      <c r="EK102" s="78">
        <v>4</v>
      </c>
      <c r="EL102" s="78">
        <v>3</v>
      </c>
      <c r="EM102" s="78">
        <v>5</v>
      </c>
      <c r="EN102" s="78">
        <v>2</v>
      </c>
      <c r="EO102" s="78">
        <v>3</v>
      </c>
      <c r="EP102" s="78">
        <v>5</v>
      </c>
      <c r="EQ102" s="78">
        <v>3</v>
      </c>
      <c r="ER102" s="78">
        <v>2</v>
      </c>
      <c r="ES102" s="78">
        <v>3</v>
      </c>
      <c r="ET102" s="78">
        <v>2</v>
      </c>
      <c r="EU102" s="78">
        <v>3</v>
      </c>
      <c r="EV102" s="78">
        <v>3</v>
      </c>
      <c r="EW102" s="78">
        <v>4</v>
      </c>
      <c r="EX102" s="78">
        <v>4</v>
      </c>
      <c r="EY102" s="78">
        <v>2</v>
      </c>
      <c r="EZ102" s="78">
        <v>4</v>
      </c>
      <c r="FA102" s="78">
        <v>3</v>
      </c>
      <c r="FB102" s="78">
        <v>5</v>
      </c>
    </row>
    <row r="103" spans="1:200" x14ac:dyDescent="0.25">
      <c r="A103" s="2" t="s">
        <v>910</v>
      </c>
      <c r="B103" s="2" t="s">
        <v>695</v>
      </c>
      <c r="C103" s="2" t="s">
        <v>907</v>
      </c>
      <c r="D103" s="2">
        <v>9</v>
      </c>
      <c r="E103" s="2">
        <v>0</v>
      </c>
      <c r="F103" s="2">
        <v>6</v>
      </c>
      <c r="G103" s="2">
        <v>0</v>
      </c>
      <c r="H103" s="2">
        <v>9</v>
      </c>
      <c r="I103" s="2">
        <v>6</v>
      </c>
      <c r="J103" s="2">
        <v>50</v>
      </c>
      <c r="K103" s="2">
        <v>47</v>
      </c>
      <c r="L103" s="2">
        <v>0</v>
      </c>
      <c r="M103" s="2">
        <v>0</v>
      </c>
      <c r="N103" s="2">
        <v>0</v>
      </c>
      <c r="O103" s="2">
        <v>97</v>
      </c>
      <c r="P103" s="2">
        <v>97</v>
      </c>
      <c r="Q103" s="2">
        <v>97</v>
      </c>
      <c r="R103" s="2">
        <v>97</v>
      </c>
      <c r="S103" s="2">
        <v>50</v>
      </c>
      <c r="T103" s="2">
        <v>0.20000000000000018</v>
      </c>
      <c r="U103" s="2">
        <v>0</v>
      </c>
      <c r="V103" s="2" t="e">
        <v>#DIV/0!</v>
      </c>
      <c r="W103" s="2">
        <v>0</v>
      </c>
      <c r="X103" s="2" t="e">
        <v>#DIV/0!</v>
      </c>
      <c r="Y103" s="2">
        <v>4</v>
      </c>
      <c r="Z103" s="2">
        <v>4</v>
      </c>
      <c r="AA103" s="2">
        <v>5</v>
      </c>
      <c r="AB103" s="2">
        <v>2</v>
      </c>
      <c r="AG103" s="2">
        <v>14</v>
      </c>
      <c r="AH103" s="2">
        <v>10</v>
      </c>
      <c r="AI103" s="2">
        <v>10</v>
      </c>
      <c r="AJ103" s="2">
        <v>10</v>
      </c>
      <c r="AK103" s="2">
        <v>10</v>
      </c>
      <c r="AL103" s="2">
        <v>13</v>
      </c>
      <c r="AM103" s="2">
        <v>952.42100000000005</v>
      </c>
      <c r="AN103" s="2">
        <v>858.904</v>
      </c>
      <c r="AO103" s="2">
        <v>93.517000000000053</v>
      </c>
      <c r="AP103" s="2">
        <v>297.00103000000001</v>
      </c>
      <c r="AQ103" s="65">
        <v>2</v>
      </c>
      <c r="AR103" s="65">
        <v>2</v>
      </c>
      <c r="AS103" s="65">
        <v>2</v>
      </c>
      <c r="AT103" s="65">
        <v>2</v>
      </c>
      <c r="AU103" s="65">
        <v>2</v>
      </c>
      <c r="AV103" s="65">
        <v>2</v>
      </c>
      <c r="AW103" s="65">
        <v>2</v>
      </c>
      <c r="AX103" s="65">
        <v>2</v>
      </c>
      <c r="AY103" s="65">
        <v>2</v>
      </c>
      <c r="AZ103" s="65">
        <v>2</v>
      </c>
      <c r="BA103" s="65">
        <v>2</v>
      </c>
      <c r="BB103" s="65">
        <v>2</v>
      </c>
      <c r="BC103" s="65">
        <v>2</v>
      </c>
      <c r="BD103" s="65">
        <v>2</v>
      </c>
      <c r="BE103" s="65">
        <v>2</v>
      </c>
      <c r="BF103" s="65">
        <v>0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1</v>
      </c>
      <c r="BS103" s="65">
        <v>1</v>
      </c>
      <c r="BT103" s="65">
        <v>0</v>
      </c>
      <c r="BU103" s="65">
        <v>0</v>
      </c>
      <c r="BV103" s="65">
        <v>0</v>
      </c>
      <c r="BW103" s="65">
        <v>1</v>
      </c>
      <c r="BX103" s="65">
        <v>0</v>
      </c>
      <c r="BY103" s="65">
        <v>0</v>
      </c>
      <c r="BZ103" s="65">
        <v>2</v>
      </c>
      <c r="CA103" s="65">
        <v>0</v>
      </c>
      <c r="CB103" s="65">
        <v>2</v>
      </c>
      <c r="CC103" s="65">
        <v>1</v>
      </c>
      <c r="CD103" s="65">
        <v>0</v>
      </c>
      <c r="CE103" s="65">
        <v>1</v>
      </c>
      <c r="CF103" s="65">
        <v>0</v>
      </c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5</v>
      </c>
      <c r="CT103" s="65">
        <v>5</v>
      </c>
      <c r="CU103" s="65">
        <v>8</v>
      </c>
      <c r="CV103" s="65">
        <v>7</v>
      </c>
      <c r="CW103" s="65">
        <v>7</v>
      </c>
      <c r="CX103" s="65">
        <v>7</v>
      </c>
      <c r="CY103" s="65">
        <v>6</v>
      </c>
      <c r="CZ103" s="65">
        <v>7</v>
      </c>
      <c r="DA103" s="65">
        <v>4</v>
      </c>
      <c r="DB103" s="65">
        <v>7</v>
      </c>
      <c r="DC103" s="65">
        <v>6</v>
      </c>
      <c r="DD103" s="65">
        <v>5</v>
      </c>
      <c r="DE103" s="65">
        <v>8</v>
      </c>
      <c r="DF103" s="65">
        <v>5</v>
      </c>
      <c r="DG103" s="65">
        <v>10</v>
      </c>
      <c r="DH103" s="65">
        <v>0</v>
      </c>
      <c r="DI103" s="65">
        <v>0</v>
      </c>
      <c r="DJ103" s="65">
        <v>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347</v>
      </c>
      <c r="DU103" s="2" t="s">
        <v>535</v>
      </c>
      <c r="DV103" s="2">
        <v>10</v>
      </c>
      <c r="DW103" s="2" t="s">
        <v>1</v>
      </c>
      <c r="DX103" s="2">
        <v>10</v>
      </c>
      <c r="DY103" s="78">
        <v>3</v>
      </c>
      <c r="DZ103" s="78">
        <v>3</v>
      </c>
      <c r="EA103" s="78">
        <v>4</v>
      </c>
      <c r="EB103" s="78">
        <v>3</v>
      </c>
      <c r="EC103" s="78">
        <v>4</v>
      </c>
      <c r="ED103" s="78">
        <v>3</v>
      </c>
      <c r="EE103" s="78">
        <v>3</v>
      </c>
      <c r="EF103" s="78">
        <v>4</v>
      </c>
      <c r="EG103" s="78">
        <v>2</v>
      </c>
      <c r="EH103" s="78">
        <v>4</v>
      </c>
      <c r="EI103" s="78">
        <v>3</v>
      </c>
      <c r="EJ103" s="78">
        <v>2</v>
      </c>
      <c r="EK103" s="78">
        <v>4</v>
      </c>
      <c r="EL103" s="78">
        <v>3</v>
      </c>
      <c r="EM103" s="78">
        <v>5</v>
      </c>
      <c r="EN103" s="78">
        <v>2</v>
      </c>
      <c r="EO103" s="78">
        <v>2</v>
      </c>
      <c r="EP103" s="78">
        <v>4</v>
      </c>
      <c r="EQ103" s="78">
        <v>4</v>
      </c>
      <c r="ER103" s="78">
        <v>3</v>
      </c>
      <c r="ES103" s="78">
        <v>4</v>
      </c>
      <c r="ET103" s="78">
        <v>3</v>
      </c>
      <c r="EU103" s="78">
        <v>3</v>
      </c>
      <c r="EV103" s="78">
        <v>2</v>
      </c>
      <c r="EW103" s="78">
        <v>3</v>
      </c>
      <c r="EX103" s="78">
        <v>3</v>
      </c>
      <c r="EY103" s="78">
        <v>3</v>
      </c>
      <c r="EZ103" s="78">
        <v>4</v>
      </c>
      <c r="FA103" s="78">
        <v>2</v>
      </c>
      <c r="FB103" s="78">
        <v>5</v>
      </c>
    </row>
    <row r="104" spans="1:200" x14ac:dyDescent="0.25">
      <c r="A104" s="2" t="s">
        <v>911</v>
      </c>
      <c r="B104" s="2" t="s">
        <v>438</v>
      </c>
      <c r="C104" s="2" t="s">
        <v>911</v>
      </c>
      <c r="D104" s="2">
        <v>9</v>
      </c>
      <c r="E104" s="2">
        <v>0</v>
      </c>
      <c r="F104" s="2">
        <v>5</v>
      </c>
      <c r="G104" s="2">
        <v>1</v>
      </c>
      <c r="H104" s="2">
        <v>9</v>
      </c>
      <c r="I104" s="2">
        <v>6</v>
      </c>
      <c r="J104" s="2">
        <v>51</v>
      </c>
      <c r="K104" s="2">
        <v>47</v>
      </c>
      <c r="L104" s="2">
        <v>0</v>
      </c>
      <c r="M104" s="2">
        <v>0</v>
      </c>
      <c r="N104" s="2">
        <v>0</v>
      </c>
      <c r="O104" s="2">
        <v>98</v>
      </c>
      <c r="P104" s="2">
        <v>98</v>
      </c>
      <c r="Q104" s="2">
        <v>98</v>
      </c>
      <c r="R104" s="2">
        <v>98</v>
      </c>
      <c r="S104" s="2">
        <v>51</v>
      </c>
      <c r="T104" s="2">
        <v>0.26666666666666661</v>
      </c>
      <c r="U104" s="2">
        <v>0</v>
      </c>
      <c r="V104" s="2" t="e">
        <v>#DIV/0!</v>
      </c>
      <c r="W104" s="2">
        <v>0</v>
      </c>
      <c r="X104" s="2" t="e">
        <v>#DIV/0!</v>
      </c>
      <c r="Y104" s="2">
        <v>2</v>
      </c>
      <c r="Z104" s="2">
        <v>3</v>
      </c>
      <c r="AA104" s="2">
        <v>7</v>
      </c>
      <c r="AB104" s="2">
        <v>3</v>
      </c>
      <c r="AG104" s="2">
        <v>17</v>
      </c>
      <c r="AH104" s="2">
        <v>14</v>
      </c>
      <c r="AI104" s="2">
        <v>14</v>
      </c>
      <c r="AJ104" s="2">
        <v>14</v>
      </c>
      <c r="AK104" s="2">
        <v>14</v>
      </c>
      <c r="AL104" s="2">
        <v>14</v>
      </c>
      <c r="AM104" s="2">
        <v>941.57299999999998</v>
      </c>
      <c r="AN104" s="2">
        <v>876.14</v>
      </c>
      <c r="AO104" s="2">
        <v>65.432999999999993</v>
      </c>
      <c r="AP104" s="2">
        <v>298.00103999999999</v>
      </c>
      <c r="AQ104" s="65">
        <v>2</v>
      </c>
      <c r="AR104" s="65">
        <v>2</v>
      </c>
      <c r="AS104" s="65">
        <v>2</v>
      </c>
      <c r="AT104" s="65">
        <v>2</v>
      </c>
      <c r="AU104" s="65">
        <v>2</v>
      </c>
      <c r="AV104" s="65">
        <v>2</v>
      </c>
      <c r="AW104" s="65">
        <v>2</v>
      </c>
      <c r="AX104" s="65">
        <v>2</v>
      </c>
      <c r="AY104" s="65">
        <v>2</v>
      </c>
      <c r="AZ104" s="65">
        <v>2</v>
      </c>
      <c r="BA104" s="65">
        <v>2</v>
      </c>
      <c r="BB104" s="65">
        <v>2</v>
      </c>
      <c r="BC104" s="65">
        <v>2</v>
      </c>
      <c r="BD104" s="65">
        <v>2</v>
      </c>
      <c r="BE104" s="65">
        <v>2</v>
      </c>
      <c r="BF104" s="65">
        <v>0</v>
      </c>
      <c r="BG104" s="65">
        <v>0</v>
      </c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1</v>
      </c>
      <c r="BT104" s="65">
        <v>1</v>
      </c>
      <c r="BU104" s="65">
        <v>2</v>
      </c>
      <c r="BV104" s="65">
        <v>0</v>
      </c>
      <c r="BW104" s="65">
        <v>0</v>
      </c>
      <c r="BX104" s="65">
        <v>1</v>
      </c>
      <c r="BY104" s="65">
        <v>0</v>
      </c>
      <c r="BZ104" s="65">
        <v>1</v>
      </c>
      <c r="CA104" s="65">
        <v>0</v>
      </c>
      <c r="CB104" s="65">
        <v>1</v>
      </c>
      <c r="CC104" s="65">
        <v>0</v>
      </c>
      <c r="CD104" s="65">
        <v>1</v>
      </c>
      <c r="CE104" s="65">
        <v>0</v>
      </c>
      <c r="CF104" s="65">
        <v>0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5</v>
      </c>
      <c r="CT104" s="65">
        <v>5</v>
      </c>
      <c r="CU104" s="65">
        <v>7</v>
      </c>
      <c r="CV104" s="65">
        <v>4</v>
      </c>
      <c r="CW104" s="65">
        <v>9</v>
      </c>
      <c r="CX104" s="65">
        <v>8</v>
      </c>
      <c r="CY104" s="65">
        <v>6</v>
      </c>
      <c r="CZ104" s="65">
        <v>7</v>
      </c>
      <c r="DA104" s="65">
        <v>5</v>
      </c>
      <c r="DB104" s="65">
        <v>8</v>
      </c>
      <c r="DC104" s="65">
        <v>7</v>
      </c>
      <c r="DD104" s="65">
        <v>6</v>
      </c>
      <c r="DE104" s="65">
        <v>7</v>
      </c>
      <c r="DF104" s="65">
        <v>6</v>
      </c>
      <c r="DG104" s="65">
        <v>8</v>
      </c>
      <c r="DH104" s="65">
        <v>0</v>
      </c>
      <c r="DI104" s="65">
        <v>0</v>
      </c>
      <c r="DJ104" s="65">
        <v>0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423</v>
      </c>
      <c r="DU104" s="2" t="s">
        <v>535</v>
      </c>
      <c r="DV104" s="2">
        <v>14</v>
      </c>
      <c r="DW104" s="2" t="s">
        <v>1</v>
      </c>
      <c r="DX104" s="2">
        <v>14</v>
      </c>
      <c r="DY104" s="78">
        <v>3</v>
      </c>
      <c r="DZ104" s="78">
        <v>3</v>
      </c>
      <c r="EA104" s="78">
        <v>4</v>
      </c>
      <c r="EB104" s="78">
        <v>2</v>
      </c>
      <c r="EC104" s="78">
        <v>4</v>
      </c>
      <c r="ED104" s="78">
        <v>4</v>
      </c>
      <c r="EE104" s="78">
        <v>4</v>
      </c>
      <c r="EF104" s="78">
        <v>3</v>
      </c>
      <c r="EG104" s="78">
        <v>3</v>
      </c>
      <c r="EH104" s="78">
        <v>4</v>
      </c>
      <c r="EI104" s="78">
        <v>3</v>
      </c>
      <c r="EJ104" s="78">
        <v>3</v>
      </c>
      <c r="EK104" s="78">
        <v>4</v>
      </c>
      <c r="EL104" s="78">
        <v>3</v>
      </c>
      <c r="EM104" s="78">
        <v>4</v>
      </c>
      <c r="EN104" s="78">
        <v>2</v>
      </c>
      <c r="EO104" s="78">
        <v>2</v>
      </c>
      <c r="EP104" s="78">
        <v>3</v>
      </c>
      <c r="EQ104" s="78">
        <v>2</v>
      </c>
      <c r="ER104" s="78">
        <v>5</v>
      </c>
      <c r="ES104" s="78">
        <v>4</v>
      </c>
      <c r="ET104" s="78">
        <v>2</v>
      </c>
      <c r="EU104" s="78">
        <v>4</v>
      </c>
      <c r="EV104" s="78">
        <v>2</v>
      </c>
      <c r="EW104" s="78">
        <v>4</v>
      </c>
      <c r="EX104" s="78">
        <v>4</v>
      </c>
      <c r="EY104" s="78">
        <v>3</v>
      </c>
      <c r="EZ104" s="78">
        <v>3</v>
      </c>
      <c r="FA104" s="78">
        <v>3</v>
      </c>
      <c r="FB104" s="78">
        <v>4</v>
      </c>
    </row>
    <row r="105" spans="1:200" x14ac:dyDescent="0.25">
      <c r="A105" s="2" t="s">
        <v>912</v>
      </c>
      <c r="B105" s="2" t="s">
        <v>347</v>
      </c>
      <c r="C105" s="2" t="s">
        <v>912</v>
      </c>
      <c r="D105" s="2">
        <v>7</v>
      </c>
      <c r="E105" s="2">
        <v>0</v>
      </c>
      <c r="F105" s="2">
        <v>6</v>
      </c>
      <c r="G105" s="2">
        <v>0</v>
      </c>
      <c r="H105" s="2">
        <v>7</v>
      </c>
      <c r="I105" s="2">
        <v>6</v>
      </c>
      <c r="J105" s="2">
        <v>52</v>
      </c>
      <c r="K105" s="2">
        <v>47</v>
      </c>
      <c r="L105" s="2">
        <v>0</v>
      </c>
      <c r="M105" s="2">
        <v>0</v>
      </c>
      <c r="N105" s="2">
        <v>0</v>
      </c>
      <c r="O105" s="2">
        <v>99</v>
      </c>
      <c r="P105" s="2">
        <v>99</v>
      </c>
      <c r="Q105" s="2">
        <v>99</v>
      </c>
      <c r="R105" s="2">
        <v>99</v>
      </c>
      <c r="S105" s="2">
        <v>52</v>
      </c>
      <c r="T105" s="2">
        <v>0.33333333333333348</v>
      </c>
      <c r="U105" s="2">
        <v>0</v>
      </c>
      <c r="V105" s="2" t="e">
        <v>#DIV/0!</v>
      </c>
      <c r="W105" s="2">
        <v>0</v>
      </c>
      <c r="X105" s="2" t="e">
        <v>#DIV/0!</v>
      </c>
      <c r="Y105" s="2">
        <v>1</v>
      </c>
      <c r="Z105" s="2">
        <v>3</v>
      </c>
      <c r="AA105" s="2">
        <v>6</v>
      </c>
      <c r="AB105" s="2">
        <v>3</v>
      </c>
      <c r="AG105" s="2">
        <v>20</v>
      </c>
      <c r="AH105" s="2">
        <v>15</v>
      </c>
      <c r="AI105" s="2">
        <v>15</v>
      </c>
      <c r="AJ105" s="2">
        <v>15</v>
      </c>
      <c r="AK105" s="2">
        <v>15</v>
      </c>
      <c r="AL105" s="2">
        <v>15</v>
      </c>
      <c r="AM105" s="2">
        <v>930.72500000000002</v>
      </c>
      <c r="AN105" s="2">
        <v>937.99599999999998</v>
      </c>
      <c r="AO105" s="2">
        <v>-7.2709999999999582</v>
      </c>
      <c r="AP105" s="2">
        <v>299.00105000000002</v>
      </c>
      <c r="AQ105" s="65">
        <v>2</v>
      </c>
      <c r="AR105" s="65">
        <v>2</v>
      </c>
      <c r="AS105" s="65">
        <v>2</v>
      </c>
      <c r="AT105" s="65">
        <v>2</v>
      </c>
      <c r="AU105" s="65">
        <v>2</v>
      </c>
      <c r="AV105" s="65">
        <v>2</v>
      </c>
      <c r="AW105" s="65">
        <v>2</v>
      </c>
      <c r="AX105" s="65">
        <v>2</v>
      </c>
      <c r="AY105" s="65">
        <v>2</v>
      </c>
      <c r="AZ105" s="65">
        <v>2</v>
      </c>
      <c r="BA105" s="65">
        <v>2</v>
      </c>
      <c r="BB105" s="65">
        <v>2</v>
      </c>
      <c r="BC105" s="65">
        <v>2</v>
      </c>
      <c r="BD105" s="65">
        <v>2</v>
      </c>
      <c r="BE105" s="65">
        <v>2</v>
      </c>
      <c r="BF105" s="65">
        <v>0</v>
      </c>
      <c r="BG105" s="65">
        <v>0</v>
      </c>
      <c r="BH105" s="65">
        <v>0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1</v>
      </c>
      <c r="BT105" s="65">
        <v>0</v>
      </c>
      <c r="BU105" s="65">
        <v>1</v>
      </c>
      <c r="BV105" s="65">
        <v>1</v>
      </c>
      <c r="BW105" s="65">
        <v>0</v>
      </c>
      <c r="BX105" s="65">
        <v>0</v>
      </c>
      <c r="BY105" s="65">
        <v>1</v>
      </c>
      <c r="BZ105" s="65">
        <v>2</v>
      </c>
      <c r="CA105" s="65">
        <v>0</v>
      </c>
      <c r="CB105" s="65">
        <v>0</v>
      </c>
      <c r="CC105" s="65">
        <v>0</v>
      </c>
      <c r="CD105" s="65">
        <v>0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5</v>
      </c>
      <c r="CT105" s="65">
        <v>5</v>
      </c>
      <c r="CU105" s="65">
        <v>9</v>
      </c>
      <c r="CV105" s="65">
        <v>5</v>
      </c>
      <c r="CW105" s="65">
        <v>6</v>
      </c>
      <c r="CX105" s="65">
        <v>8</v>
      </c>
      <c r="CY105" s="65">
        <v>6</v>
      </c>
      <c r="CZ105" s="65">
        <v>5</v>
      </c>
      <c r="DA105" s="65">
        <v>4</v>
      </c>
      <c r="DB105" s="65">
        <v>8</v>
      </c>
      <c r="DC105" s="65">
        <v>8</v>
      </c>
      <c r="DD105" s="65">
        <v>7</v>
      </c>
      <c r="DE105" s="65">
        <v>8</v>
      </c>
      <c r="DF105" s="65">
        <v>6</v>
      </c>
      <c r="DG105" s="65">
        <v>9</v>
      </c>
      <c r="DH105" s="65">
        <v>0</v>
      </c>
      <c r="DI105" s="65">
        <v>0</v>
      </c>
      <c r="DJ105" s="65">
        <v>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346</v>
      </c>
      <c r="DU105" s="2" t="s">
        <v>535</v>
      </c>
      <c r="DV105" s="2">
        <v>15</v>
      </c>
      <c r="DW105" s="2" t="s">
        <v>1</v>
      </c>
      <c r="DX105" s="2">
        <v>15</v>
      </c>
      <c r="DY105" s="78">
        <v>3</v>
      </c>
      <c r="DZ105" s="78">
        <v>3</v>
      </c>
      <c r="EA105" s="78">
        <v>4</v>
      </c>
      <c r="EB105" s="78">
        <v>3</v>
      </c>
      <c r="EC105" s="78">
        <v>4</v>
      </c>
      <c r="ED105" s="78">
        <v>4</v>
      </c>
      <c r="EE105" s="78">
        <v>3</v>
      </c>
      <c r="EF105" s="78">
        <v>3</v>
      </c>
      <c r="EG105" s="78">
        <v>2</v>
      </c>
      <c r="EH105" s="78">
        <v>4</v>
      </c>
      <c r="EI105" s="78">
        <v>4</v>
      </c>
      <c r="EJ105" s="78">
        <v>3</v>
      </c>
      <c r="EK105" s="78">
        <v>4</v>
      </c>
      <c r="EL105" s="78">
        <v>3</v>
      </c>
      <c r="EM105" s="78">
        <v>5</v>
      </c>
      <c r="EN105" s="78">
        <v>2</v>
      </c>
      <c r="EO105" s="78">
        <v>2</v>
      </c>
      <c r="EP105" s="78">
        <v>5</v>
      </c>
      <c r="EQ105" s="78">
        <v>2</v>
      </c>
      <c r="ER105" s="78">
        <v>2</v>
      </c>
      <c r="ES105" s="78">
        <v>4</v>
      </c>
      <c r="ET105" s="78">
        <v>3</v>
      </c>
      <c r="EU105" s="78">
        <v>2</v>
      </c>
      <c r="EV105" s="78">
        <v>2</v>
      </c>
      <c r="EW105" s="78">
        <v>4</v>
      </c>
      <c r="EX105" s="78">
        <v>4</v>
      </c>
      <c r="EY105" s="78">
        <v>4</v>
      </c>
      <c r="EZ105" s="78">
        <v>4</v>
      </c>
      <c r="FA105" s="78">
        <v>3</v>
      </c>
      <c r="FB105" s="78">
        <v>4</v>
      </c>
    </row>
    <row r="106" spans="1:200" x14ac:dyDescent="0.25">
      <c r="A106" s="2" t="s">
        <v>913</v>
      </c>
      <c r="B106" s="2" t="s">
        <v>355</v>
      </c>
      <c r="C106" s="2" t="s">
        <v>912</v>
      </c>
      <c r="D106" s="2">
        <v>10</v>
      </c>
      <c r="E106" s="2">
        <v>0</v>
      </c>
      <c r="F106" s="2">
        <v>7</v>
      </c>
      <c r="G106" s="2">
        <v>1</v>
      </c>
      <c r="H106" s="2">
        <v>10</v>
      </c>
      <c r="I106" s="2">
        <v>8</v>
      </c>
      <c r="J106" s="2">
        <v>48</v>
      </c>
      <c r="K106" s="2">
        <v>51</v>
      </c>
      <c r="L106" s="2">
        <v>0</v>
      </c>
      <c r="M106" s="2">
        <v>0</v>
      </c>
      <c r="N106" s="2">
        <v>0</v>
      </c>
      <c r="O106" s="2">
        <v>99</v>
      </c>
      <c r="P106" s="2">
        <v>99</v>
      </c>
      <c r="Q106" s="2">
        <v>99</v>
      </c>
      <c r="R106" s="2">
        <v>99</v>
      </c>
      <c r="S106" s="2">
        <v>48</v>
      </c>
      <c r="T106" s="2">
        <v>-0.19999999999999973</v>
      </c>
      <c r="U106" s="2">
        <v>0</v>
      </c>
      <c r="V106" s="2" t="e">
        <v>#DIV/0!</v>
      </c>
      <c r="W106" s="2">
        <v>0</v>
      </c>
      <c r="X106" s="2" t="e">
        <v>#DIV/0!</v>
      </c>
      <c r="Y106" s="2">
        <v>5</v>
      </c>
      <c r="Z106" s="2">
        <v>3</v>
      </c>
      <c r="AA106" s="2">
        <v>5</v>
      </c>
      <c r="AB106" s="2">
        <v>5</v>
      </c>
      <c r="AG106" s="2">
        <v>7</v>
      </c>
      <c r="AH106" s="2">
        <v>15</v>
      </c>
      <c r="AI106" s="2">
        <v>15</v>
      </c>
      <c r="AJ106" s="2">
        <v>15</v>
      </c>
      <c r="AK106" s="2">
        <v>15</v>
      </c>
      <c r="AL106" s="2">
        <v>16</v>
      </c>
      <c r="AM106" s="2">
        <v>930.72500000000002</v>
      </c>
      <c r="AN106" s="2">
        <v>991.95899999999995</v>
      </c>
      <c r="AO106" s="2">
        <v>-61.233999999999924</v>
      </c>
      <c r="AP106" s="2">
        <v>299.00106</v>
      </c>
      <c r="AQ106" s="65">
        <v>2</v>
      </c>
      <c r="AR106" s="65">
        <v>2</v>
      </c>
      <c r="AS106" s="65">
        <v>2</v>
      </c>
      <c r="AT106" s="65">
        <v>2</v>
      </c>
      <c r="AU106" s="65">
        <v>2</v>
      </c>
      <c r="AV106" s="65">
        <v>2</v>
      </c>
      <c r="AW106" s="65">
        <v>2</v>
      </c>
      <c r="AX106" s="65">
        <v>2</v>
      </c>
      <c r="AY106" s="65">
        <v>2</v>
      </c>
      <c r="AZ106" s="65">
        <v>2</v>
      </c>
      <c r="BA106" s="65">
        <v>2</v>
      </c>
      <c r="BB106" s="65">
        <v>2</v>
      </c>
      <c r="BC106" s="65">
        <v>2</v>
      </c>
      <c r="BD106" s="65">
        <v>2</v>
      </c>
      <c r="BE106" s="65">
        <v>2</v>
      </c>
      <c r="BF106" s="65">
        <v>0</v>
      </c>
      <c r="BG106" s="65">
        <v>0</v>
      </c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2</v>
      </c>
      <c r="BS106" s="65">
        <v>0</v>
      </c>
      <c r="BT106" s="65">
        <v>0</v>
      </c>
      <c r="BU106" s="65">
        <v>1</v>
      </c>
      <c r="BV106" s="65">
        <v>0</v>
      </c>
      <c r="BW106" s="65">
        <v>0</v>
      </c>
      <c r="BX106" s="65">
        <v>0</v>
      </c>
      <c r="BY106" s="65">
        <v>0</v>
      </c>
      <c r="BZ106" s="65">
        <v>1</v>
      </c>
      <c r="CA106" s="65">
        <v>0</v>
      </c>
      <c r="CB106" s="65">
        <v>2</v>
      </c>
      <c r="CC106" s="65">
        <v>0</v>
      </c>
      <c r="CD106" s="65">
        <v>2</v>
      </c>
      <c r="CE106" s="65">
        <v>1</v>
      </c>
      <c r="CF106" s="65">
        <v>1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4</v>
      </c>
      <c r="CT106" s="65">
        <v>7</v>
      </c>
      <c r="CU106" s="65">
        <v>11</v>
      </c>
      <c r="CV106" s="65">
        <v>5</v>
      </c>
      <c r="CW106" s="65">
        <v>6</v>
      </c>
      <c r="CX106" s="65">
        <v>8</v>
      </c>
      <c r="CY106" s="65">
        <v>6</v>
      </c>
      <c r="CZ106" s="65">
        <v>6</v>
      </c>
      <c r="DA106" s="65">
        <v>6</v>
      </c>
      <c r="DB106" s="65">
        <v>8</v>
      </c>
      <c r="DC106" s="65">
        <v>6</v>
      </c>
      <c r="DD106" s="65">
        <v>6</v>
      </c>
      <c r="DE106" s="65">
        <v>6</v>
      </c>
      <c r="DF106" s="65">
        <v>6</v>
      </c>
      <c r="DG106" s="65">
        <v>8</v>
      </c>
      <c r="DH106" s="65">
        <v>0</v>
      </c>
      <c r="DI106" s="65">
        <v>0</v>
      </c>
      <c r="DJ106" s="65">
        <v>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5</v>
      </c>
      <c r="DU106" s="2" t="s">
        <v>535</v>
      </c>
      <c r="DV106" s="2">
        <v>15</v>
      </c>
      <c r="DW106" s="2" t="s">
        <v>1</v>
      </c>
      <c r="DX106" s="2">
        <v>15</v>
      </c>
      <c r="DY106" s="78">
        <v>2</v>
      </c>
      <c r="DZ106" s="78">
        <v>3</v>
      </c>
      <c r="EA106" s="78">
        <v>5</v>
      </c>
      <c r="EB106" s="78">
        <v>3</v>
      </c>
      <c r="EC106" s="78">
        <v>3</v>
      </c>
      <c r="ED106" s="78">
        <v>4</v>
      </c>
      <c r="EE106" s="78">
        <v>3</v>
      </c>
      <c r="EF106" s="78">
        <v>3</v>
      </c>
      <c r="EG106" s="78">
        <v>4</v>
      </c>
      <c r="EH106" s="78">
        <v>4</v>
      </c>
      <c r="EI106" s="78">
        <v>3</v>
      </c>
      <c r="EJ106" s="78">
        <v>3</v>
      </c>
      <c r="EK106" s="78">
        <v>3</v>
      </c>
      <c r="EL106" s="78">
        <v>2</v>
      </c>
      <c r="EM106" s="78">
        <v>3</v>
      </c>
      <c r="EN106" s="78">
        <v>2</v>
      </c>
      <c r="EO106" s="78">
        <v>4</v>
      </c>
      <c r="EP106" s="78">
        <v>6</v>
      </c>
      <c r="EQ106" s="78">
        <v>2</v>
      </c>
      <c r="ER106" s="78">
        <v>3</v>
      </c>
      <c r="ES106" s="78">
        <v>4</v>
      </c>
      <c r="ET106" s="78">
        <v>3</v>
      </c>
      <c r="EU106" s="78">
        <v>3</v>
      </c>
      <c r="EV106" s="78">
        <v>2</v>
      </c>
      <c r="EW106" s="78">
        <v>4</v>
      </c>
      <c r="EX106" s="78">
        <v>3</v>
      </c>
      <c r="EY106" s="78">
        <v>3</v>
      </c>
      <c r="EZ106" s="78">
        <v>3</v>
      </c>
      <c r="FA106" s="78">
        <v>4</v>
      </c>
      <c r="FB106" s="78">
        <v>5</v>
      </c>
    </row>
    <row r="107" spans="1:200" x14ac:dyDescent="0.25">
      <c r="A107" s="2" t="s">
        <v>914</v>
      </c>
      <c r="B107" s="2" t="s">
        <v>687</v>
      </c>
      <c r="C107" s="2" t="s">
        <v>912</v>
      </c>
      <c r="D107" s="2">
        <v>9</v>
      </c>
      <c r="E107" s="2">
        <v>0</v>
      </c>
      <c r="F107" s="2">
        <v>6</v>
      </c>
      <c r="G107" s="2">
        <v>1</v>
      </c>
      <c r="H107" s="2">
        <v>9</v>
      </c>
      <c r="I107" s="2">
        <v>7</v>
      </c>
      <c r="J107" s="2">
        <v>50</v>
      </c>
      <c r="K107" s="2">
        <v>49</v>
      </c>
      <c r="L107" s="2">
        <v>0</v>
      </c>
      <c r="M107" s="2">
        <v>0</v>
      </c>
      <c r="N107" s="2">
        <v>0</v>
      </c>
      <c r="O107" s="2">
        <v>99</v>
      </c>
      <c r="P107" s="2">
        <v>99</v>
      </c>
      <c r="Q107" s="2">
        <v>99</v>
      </c>
      <c r="R107" s="2">
        <v>99</v>
      </c>
      <c r="S107" s="2">
        <v>50</v>
      </c>
      <c r="T107" s="2">
        <v>6.6666666666666874E-2</v>
      </c>
      <c r="U107" s="2">
        <v>0</v>
      </c>
      <c r="V107" s="2" t="e">
        <v>#DIV/0!</v>
      </c>
      <c r="W107" s="2">
        <v>0</v>
      </c>
      <c r="X107" s="2" t="e">
        <v>#DIV/0!</v>
      </c>
      <c r="Y107" s="2">
        <v>6</v>
      </c>
      <c r="Z107" s="2">
        <v>5</v>
      </c>
      <c r="AA107" s="2">
        <v>3</v>
      </c>
      <c r="AB107" s="2">
        <v>2</v>
      </c>
      <c r="AG107" s="2">
        <v>14</v>
      </c>
      <c r="AH107" s="2">
        <v>15</v>
      </c>
      <c r="AI107" s="2">
        <v>15</v>
      </c>
      <c r="AJ107" s="2">
        <v>15</v>
      </c>
      <c r="AK107" s="2">
        <v>15</v>
      </c>
      <c r="AL107" s="2">
        <v>17</v>
      </c>
      <c r="AM107" s="2">
        <v>930.72500000000002</v>
      </c>
      <c r="AN107" s="2">
        <v>942.14300000000003</v>
      </c>
      <c r="AO107" s="2">
        <v>-11.418000000000006</v>
      </c>
      <c r="AP107" s="2">
        <v>299.00107000000003</v>
      </c>
      <c r="AQ107" s="65">
        <v>2</v>
      </c>
      <c r="AR107" s="65">
        <v>2</v>
      </c>
      <c r="AS107" s="65">
        <v>2</v>
      </c>
      <c r="AT107" s="65">
        <v>2</v>
      </c>
      <c r="AU107" s="65">
        <v>2</v>
      </c>
      <c r="AV107" s="65">
        <v>2</v>
      </c>
      <c r="AW107" s="65">
        <v>2</v>
      </c>
      <c r="AX107" s="65">
        <v>2</v>
      </c>
      <c r="AY107" s="65">
        <v>2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2</v>
      </c>
      <c r="BF107" s="65">
        <v>0</v>
      </c>
      <c r="BG107" s="65">
        <v>0</v>
      </c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1</v>
      </c>
      <c r="BT107" s="65">
        <v>0</v>
      </c>
      <c r="BU107" s="65">
        <v>0</v>
      </c>
      <c r="BV107" s="65">
        <v>1</v>
      </c>
      <c r="BW107" s="65">
        <v>0</v>
      </c>
      <c r="BX107" s="65">
        <v>0</v>
      </c>
      <c r="BY107" s="65">
        <v>1</v>
      </c>
      <c r="BZ107" s="65">
        <v>0</v>
      </c>
      <c r="CA107" s="65">
        <v>0</v>
      </c>
      <c r="CB107" s="65">
        <v>1</v>
      </c>
      <c r="CC107" s="65">
        <v>1</v>
      </c>
      <c r="CD107" s="65">
        <v>2</v>
      </c>
      <c r="CE107" s="65">
        <v>2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6</v>
      </c>
      <c r="CT107" s="65">
        <v>5</v>
      </c>
      <c r="CU107" s="65">
        <v>10</v>
      </c>
      <c r="CV107" s="65">
        <v>6</v>
      </c>
      <c r="CW107" s="65">
        <v>5</v>
      </c>
      <c r="CX107" s="65">
        <v>10</v>
      </c>
      <c r="CY107" s="65">
        <v>7</v>
      </c>
      <c r="CZ107" s="65">
        <v>5</v>
      </c>
      <c r="DA107" s="65">
        <v>6</v>
      </c>
      <c r="DB107" s="65">
        <v>7</v>
      </c>
      <c r="DC107" s="65">
        <v>7</v>
      </c>
      <c r="DD107" s="65">
        <v>5</v>
      </c>
      <c r="DE107" s="65">
        <v>6</v>
      </c>
      <c r="DF107" s="65">
        <v>4</v>
      </c>
      <c r="DG107" s="65">
        <v>10</v>
      </c>
      <c r="DH107" s="65">
        <v>0</v>
      </c>
      <c r="DI107" s="65">
        <v>0</v>
      </c>
      <c r="DJ107" s="65">
        <v>0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619</v>
      </c>
      <c r="DU107" s="2" t="s">
        <v>535</v>
      </c>
      <c r="DV107" s="2">
        <v>15</v>
      </c>
      <c r="DW107" s="2" t="s">
        <v>1</v>
      </c>
      <c r="DX107" s="2">
        <v>15</v>
      </c>
      <c r="DY107" s="78">
        <v>3</v>
      </c>
      <c r="DZ107" s="78">
        <v>2</v>
      </c>
      <c r="EA107" s="78">
        <v>5</v>
      </c>
      <c r="EB107" s="78">
        <v>3</v>
      </c>
      <c r="EC107" s="78">
        <v>2</v>
      </c>
      <c r="ED107" s="78">
        <v>5</v>
      </c>
      <c r="EE107" s="78">
        <v>4</v>
      </c>
      <c r="EF107" s="78">
        <v>2</v>
      </c>
      <c r="EG107" s="78">
        <v>3</v>
      </c>
      <c r="EH107" s="78">
        <v>4</v>
      </c>
      <c r="EI107" s="78">
        <v>3</v>
      </c>
      <c r="EJ107" s="78">
        <v>3</v>
      </c>
      <c r="EK107" s="78">
        <v>3</v>
      </c>
      <c r="EL107" s="78">
        <v>2</v>
      </c>
      <c r="EM107" s="78">
        <v>6</v>
      </c>
      <c r="EN107" s="78">
        <v>3</v>
      </c>
      <c r="EO107" s="78">
        <v>3</v>
      </c>
      <c r="EP107" s="78">
        <v>5</v>
      </c>
      <c r="EQ107" s="78">
        <v>3</v>
      </c>
      <c r="ER107" s="78">
        <v>3</v>
      </c>
      <c r="ES107" s="78">
        <v>5</v>
      </c>
      <c r="ET107" s="78">
        <v>3</v>
      </c>
      <c r="EU107" s="78">
        <v>3</v>
      </c>
      <c r="EV107" s="78">
        <v>3</v>
      </c>
      <c r="EW107" s="78">
        <v>3</v>
      </c>
      <c r="EX107" s="78">
        <v>4</v>
      </c>
      <c r="EY107" s="78">
        <v>2</v>
      </c>
      <c r="EZ107" s="78">
        <v>3</v>
      </c>
      <c r="FA107" s="78">
        <v>2</v>
      </c>
      <c r="FB107" s="78">
        <v>4</v>
      </c>
    </row>
    <row r="108" spans="1:200" x14ac:dyDescent="0.25">
      <c r="A108" s="2" t="s">
        <v>915</v>
      </c>
      <c r="B108" s="2" t="s">
        <v>216</v>
      </c>
      <c r="C108" s="2" t="s">
        <v>915</v>
      </c>
      <c r="D108" s="2">
        <v>8</v>
      </c>
      <c r="E108" s="2">
        <v>0</v>
      </c>
      <c r="F108" s="2">
        <v>6</v>
      </c>
      <c r="G108" s="2">
        <v>1</v>
      </c>
      <c r="H108" s="2">
        <v>8</v>
      </c>
      <c r="I108" s="2">
        <v>7</v>
      </c>
      <c r="J108" s="2">
        <v>54</v>
      </c>
      <c r="K108" s="2">
        <v>46</v>
      </c>
      <c r="L108" s="2">
        <v>0</v>
      </c>
      <c r="M108" s="2">
        <v>0</v>
      </c>
      <c r="N108" s="2">
        <v>0</v>
      </c>
      <c r="O108" s="2">
        <v>100</v>
      </c>
      <c r="P108" s="2">
        <v>100</v>
      </c>
      <c r="Q108" s="2">
        <v>100</v>
      </c>
      <c r="R108" s="2">
        <v>100</v>
      </c>
      <c r="S108" s="2">
        <v>54</v>
      </c>
      <c r="T108" s="2">
        <v>0.53333333333333321</v>
      </c>
      <c r="U108" s="2">
        <v>0</v>
      </c>
      <c r="V108" s="2" t="e">
        <v>#DIV/0!</v>
      </c>
      <c r="W108" s="2">
        <v>0</v>
      </c>
      <c r="X108" s="2" t="e">
        <v>#DIV/0!</v>
      </c>
      <c r="Y108" s="2">
        <v>3</v>
      </c>
      <c r="Z108" s="2">
        <v>6</v>
      </c>
      <c r="AA108" s="2">
        <v>5</v>
      </c>
      <c r="AB108" s="2">
        <v>1</v>
      </c>
      <c r="AG108" s="2">
        <v>25</v>
      </c>
      <c r="AH108" s="2">
        <v>18</v>
      </c>
      <c r="AI108" s="2">
        <v>18</v>
      </c>
      <c r="AJ108" s="2">
        <v>18</v>
      </c>
      <c r="AK108" s="2">
        <v>18</v>
      </c>
      <c r="AL108" s="2">
        <v>18</v>
      </c>
      <c r="AM108" s="2">
        <v>919.87800000000004</v>
      </c>
      <c r="AN108" s="2">
        <v>906.25800000000004</v>
      </c>
      <c r="AO108" s="2">
        <v>13.620000000000005</v>
      </c>
      <c r="AP108" s="2">
        <v>300.00108</v>
      </c>
      <c r="AQ108" s="65">
        <v>2</v>
      </c>
      <c r="AR108" s="65">
        <v>2</v>
      </c>
      <c r="AS108" s="65">
        <v>2</v>
      </c>
      <c r="AT108" s="65">
        <v>2</v>
      </c>
      <c r="AU108" s="65">
        <v>2</v>
      </c>
      <c r="AV108" s="65">
        <v>2</v>
      </c>
      <c r="AW108" s="65">
        <v>2</v>
      </c>
      <c r="AX108" s="65">
        <v>2</v>
      </c>
      <c r="AY108" s="65">
        <v>2</v>
      </c>
      <c r="AZ108" s="65">
        <v>2</v>
      </c>
      <c r="BA108" s="65">
        <v>2</v>
      </c>
      <c r="BB108" s="65">
        <v>2</v>
      </c>
      <c r="BC108" s="65">
        <v>2</v>
      </c>
      <c r="BD108" s="65">
        <v>2</v>
      </c>
      <c r="BE108" s="65">
        <v>2</v>
      </c>
      <c r="BF108" s="65">
        <v>0</v>
      </c>
      <c r="BG108" s="65">
        <v>0</v>
      </c>
      <c r="BH108" s="65">
        <v>0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1</v>
      </c>
      <c r="BS108" s="65">
        <v>2</v>
      </c>
      <c r="BT108" s="65">
        <v>0</v>
      </c>
      <c r="BU108" s="65">
        <v>1</v>
      </c>
      <c r="BV108" s="65">
        <v>0</v>
      </c>
      <c r="BW108" s="65">
        <v>1</v>
      </c>
      <c r="BX108" s="65">
        <v>2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0</v>
      </c>
      <c r="CE108" s="65">
        <v>1</v>
      </c>
      <c r="CF108" s="65">
        <v>0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5</v>
      </c>
      <c r="CT108" s="65">
        <v>4</v>
      </c>
      <c r="CU108" s="65">
        <v>8</v>
      </c>
      <c r="CV108" s="65">
        <v>6</v>
      </c>
      <c r="CW108" s="65">
        <v>8</v>
      </c>
      <c r="CX108" s="65">
        <v>7</v>
      </c>
      <c r="CY108" s="65">
        <v>4</v>
      </c>
      <c r="CZ108" s="65">
        <v>6</v>
      </c>
      <c r="DA108" s="65">
        <v>7</v>
      </c>
      <c r="DB108" s="65">
        <v>8</v>
      </c>
      <c r="DC108" s="65">
        <v>9</v>
      </c>
      <c r="DD108" s="65">
        <v>6</v>
      </c>
      <c r="DE108" s="65">
        <v>8</v>
      </c>
      <c r="DF108" s="65">
        <v>5</v>
      </c>
      <c r="DG108" s="65">
        <v>9</v>
      </c>
      <c r="DH108" s="65">
        <v>0</v>
      </c>
      <c r="DI108" s="65">
        <v>0</v>
      </c>
      <c r="DJ108" s="65">
        <v>0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425</v>
      </c>
      <c r="DU108" s="2" t="s">
        <v>535</v>
      </c>
      <c r="DV108" s="2">
        <v>18</v>
      </c>
      <c r="DW108" s="2" t="s">
        <v>1</v>
      </c>
      <c r="DX108" s="2">
        <v>18</v>
      </c>
      <c r="DY108" s="78">
        <v>3</v>
      </c>
      <c r="DZ108" s="78">
        <v>2</v>
      </c>
      <c r="EA108" s="78">
        <v>4</v>
      </c>
      <c r="EB108" s="78">
        <v>4</v>
      </c>
      <c r="EC108" s="78">
        <v>5</v>
      </c>
      <c r="ED108" s="78">
        <v>4</v>
      </c>
      <c r="EE108" s="78">
        <v>2</v>
      </c>
      <c r="EF108" s="78">
        <v>3</v>
      </c>
      <c r="EG108" s="78">
        <v>4</v>
      </c>
      <c r="EH108" s="78">
        <v>4</v>
      </c>
      <c r="EI108" s="78">
        <v>5</v>
      </c>
      <c r="EJ108" s="78">
        <v>3</v>
      </c>
      <c r="EK108" s="78">
        <v>4</v>
      </c>
      <c r="EL108" s="78">
        <v>2</v>
      </c>
      <c r="EM108" s="78">
        <v>5</v>
      </c>
      <c r="EN108" s="78">
        <v>2</v>
      </c>
      <c r="EO108" s="78">
        <v>2</v>
      </c>
      <c r="EP108" s="78">
        <v>4</v>
      </c>
      <c r="EQ108" s="78">
        <v>2</v>
      </c>
      <c r="ER108" s="78">
        <v>3</v>
      </c>
      <c r="ES108" s="78">
        <v>3</v>
      </c>
      <c r="ET108" s="78">
        <v>2</v>
      </c>
      <c r="EU108" s="78">
        <v>3</v>
      </c>
      <c r="EV108" s="78">
        <v>3</v>
      </c>
      <c r="EW108" s="78">
        <v>4</v>
      </c>
      <c r="EX108" s="78">
        <v>4</v>
      </c>
      <c r="EY108" s="78">
        <v>3</v>
      </c>
      <c r="EZ108" s="78">
        <v>4</v>
      </c>
      <c r="FA108" s="78">
        <v>3</v>
      </c>
      <c r="FB108" s="78">
        <v>4</v>
      </c>
    </row>
    <row r="109" spans="1:200" x14ac:dyDescent="0.25">
      <c r="A109" s="2" t="s">
        <v>916</v>
      </c>
      <c r="B109" s="2" t="s">
        <v>361</v>
      </c>
      <c r="C109" s="2" t="s">
        <v>916</v>
      </c>
      <c r="D109" s="2">
        <v>7</v>
      </c>
      <c r="E109" s="2">
        <v>0</v>
      </c>
      <c r="F109" s="2">
        <v>8</v>
      </c>
      <c r="G109" s="2">
        <v>0</v>
      </c>
      <c r="H109" s="2">
        <v>7</v>
      </c>
      <c r="I109" s="2">
        <v>8</v>
      </c>
      <c r="J109" s="2">
        <v>53</v>
      </c>
      <c r="K109" s="2">
        <v>48</v>
      </c>
      <c r="L109" s="2">
        <v>0</v>
      </c>
      <c r="M109" s="2">
        <v>0</v>
      </c>
      <c r="N109" s="2">
        <v>0</v>
      </c>
      <c r="O109" s="2">
        <v>101</v>
      </c>
      <c r="P109" s="2">
        <v>101</v>
      </c>
      <c r="Q109" s="2">
        <v>101</v>
      </c>
      <c r="R109" s="2">
        <v>101</v>
      </c>
      <c r="S109" s="2">
        <v>53</v>
      </c>
      <c r="T109" s="2">
        <v>0.33333333333333304</v>
      </c>
      <c r="U109" s="2">
        <v>0</v>
      </c>
      <c r="V109" s="2" t="e">
        <v>#DIV/0!</v>
      </c>
      <c r="W109" s="2">
        <v>0</v>
      </c>
      <c r="X109" s="2" t="e">
        <v>#DIV/0!</v>
      </c>
      <c r="Y109" s="2">
        <v>2</v>
      </c>
      <c r="Z109" s="2">
        <v>5</v>
      </c>
      <c r="AA109" s="2">
        <v>5</v>
      </c>
      <c r="AB109" s="2">
        <v>3</v>
      </c>
      <c r="AG109" s="2">
        <v>23</v>
      </c>
      <c r="AH109" s="2">
        <v>19</v>
      </c>
      <c r="AI109" s="2">
        <v>19</v>
      </c>
      <c r="AJ109" s="2">
        <v>19</v>
      </c>
      <c r="AK109" s="2">
        <v>19</v>
      </c>
      <c r="AL109" s="2">
        <v>19</v>
      </c>
      <c r="AM109" s="2">
        <v>909.03</v>
      </c>
      <c r="AN109" s="2">
        <v>1026.71</v>
      </c>
      <c r="AO109" s="2">
        <v>-117.68000000000006</v>
      </c>
      <c r="AP109" s="2">
        <v>301.00108999999998</v>
      </c>
      <c r="AQ109" s="65">
        <v>2</v>
      </c>
      <c r="AR109" s="65">
        <v>2</v>
      </c>
      <c r="AS109" s="65">
        <v>2</v>
      </c>
      <c r="AT109" s="65">
        <v>2</v>
      </c>
      <c r="AU109" s="65">
        <v>2</v>
      </c>
      <c r="AV109" s="65">
        <v>2</v>
      </c>
      <c r="AW109" s="65">
        <v>2</v>
      </c>
      <c r="AX109" s="65">
        <v>2</v>
      </c>
      <c r="AY109" s="65">
        <v>2</v>
      </c>
      <c r="AZ109" s="65">
        <v>2</v>
      </c>
      <c r="BA109" s="65">
        <v>2</v>
      </c>
      <c r="BB109" s="65">
        <v>2</v>
      </c>
      <c r="BC109" s="65">
        <v>2</v>
      </c>
      <c r="BD109" s="65">
        <v>2</v>
      </c>
      <c r="BE109" s="65">
        <v>2</v>
      </c>
      <c r="BF109" s="65">
        <v>0</v>
      </c>
      <c r="BG109" s="65">
        <v>0</v>
      </c>
      <c r="BH109" s="65">
        <v>0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2</v>
      </c>
      <c r="BT109" s="65">
        <v>2</v>
      </c>
      <c r="BU109" s="65">
        <v>1</v>
      </c>
      <c r="BV109" s="65">
        <v>1</v>
      </c>
      <c r="BW109" s="65">
        <v>0</v>
      </c>
      <c r="BX109" s="65">
        <v>0</v>
      </c>
      <c r="BY109" s="65">
        <v>0</v>
      </c>
      <c r="BZ109" s="65">
        <v>0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5</v>
      </c>
      <c r="CT109" s="65">
        <v>4</v>
      </c>
      <c r="CU109" s="65">
        <v>6</v>
      </c>
      <c r="CV109" s="65">
        <v>5</v>
      </c>
      <c r="CW109" s="65">
        <v>5</v>
      </c>
      <c r="CX109" s="65">
        <v>8</v>
      </c>
      <c r="CY109" s="65">
        <v>7</v>
      </c>
      <c r="CZ109" s="65">
        <v>6</v>
      </c>
      <c r="DA109" s="65">
        <v>6</v>
      </c>
      <c r="DB109" s="65">
        <v>8</v>
      </c>
      <c r="DC109" s="65">
        <v>10</v>
      </c>
      <c r="DD109" s="65">
        <v>8</v>
      </c>
      <c r="DE109" s="65">
        <v>8</v>
      </c>
      <c r="DF109" s="65">
        <v>6</v>
      </c>
      <c r="DG109" s="65">
        <v>9</v>
      </c>
      <c r="DH109" s="65">
        <v>0</v>
      </c>
      <c r="DI109" s="65">
        <v>0</v>
      </c>
      <c r="DJ109" s="65">
        <v>0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0</v>
      </c>
      <c r="DU109" s="2" t="s">
        <v>535</v>
      </c>
      <c r="DV109" s="2">
        <v>19</v>
      </c>
      <c r="DW109" s="2" t="s">
        <v>1</v>
      </c>
      <c r="DX109" s="2">
        <v>19</v>
      </c>
      <c r="DY109" s="78">
        <v>3</v>
      </c>
      <c r="DZ109" s="78">
        <v>2</v>
      </c>
      <c r="EA109" s="78">
        <v>3</v>
      </c>
      <c r="EB109" s="78">
        <v>3</v>
      </c>
      <c r="EC109" s="78">
        <v>3</v>
      </c>
      <c r="ED109" s="78">
        <v>4</v>
      </c>
      <c r="EE109" s="78">
        <v>4</v>
      </c>
      <c r="EF109" s="78">
        <v>3</v>
      </c>
      <c r="EG109" s="78">
        <v>3</v>
      </c>
      <c r="EH109" s="78">
        <v>4</v>
      </c>
      <c r="EI109" s="78">
        <v>5</v>
      </c>
      <c r="EJ109" s="78">
        <v>4</v>
      </c>
      <c r="EK109" s="78">
        <v>4</v>
      </c>
      <c r="EL109" s="78">
        <v>3</v>
      </c>
      <c r="EM109" s="78">
        <v>5</v>
      </c>
      <c r="EN109" s="78">
        <v>2</v>
      </c>
      <c r="EO109" s="78">
        <v>2</v>
      </c>
      <c r="EP109" s="78">
        <v>3</v>
      </c>
      <c r="EQ109" s="78">
        <v>2</v>
      </c>
      <c r="ER109" s="78">
        <v>2</v>
      </c>
      <c r="ES109" s="78">
        <v>4</v>
      </c>
      <c r="ET109" s="78">
        <v>3</v>
      </c>
      <c r="EU109" s="78">
        <v>3</v>
      </c>
      <c r="EV109" s="78">
        <v>3</v>
      </c>
      <c r="EW109" s="78">
        <v>4</v>
      </c>
      <c r="EX109" s="78">
        <v>5</v>
      </c>
      <c r="EY109" s="78">
        <v>4</v>
      </c>
      <c r="EZ109" s="78">
        <v>4</v>
      </c>
      <c r="FA109" s="78">
        <v>3</v>
      </c>
      <c r="FB109" s="78">
        <v>4</v>
      </c>
    </row>
    <row r="110" spans="1:200" x14ac:dyDescent="0.25">
      <c r="A110" s="2" t="s">
        <v>917</v>
      </c>
      <c r="B110" s="2" t="s">
        <v>691</v>
      </c>
      <c r="C110" s="2" t="s">
        <v>917</v>
      </c>
      <c r="D110" s="2">
        <v>6</v>
      </c>
      <c r="E110" s="2">
        <v>1</v>
      </c>
      <c r="F110" s="2">
        <v>8</v>
      </c>
      <c r="G110" s="2">
        <v>1</v>
      </c>
      <c r="H110" s="2">
        <v>7</v>
      </c>
      <c r="I110" s="2">
        <v>9</v>
      </c>
      <c r="J110" s="2">
        <v>55</v>
      </c>
      <c r="K110" s="2">
        <v>47</v>
      </c>
      <c r="L110" s="2">
        <v>0</v>
      </c>
      <c r="M110" s="2">
        <v>0</v>
      </c>
      <c r="N110" s="2">
        <v>0</v>
      </c>
      <c r="O110" s="2">
        <v>102</v>
      </c>
      <c r="P110" s="2">
        <v>102</v>
      </c>
      <c r="Q110" s="2">
        <v>102</v>
      </c>
      <c r="R110" s="2">
        <v>102</v>
      </c>
      <c r="S110" s="2">
        <v>55</v>
      </c>
      <c r="T110" s="2">
        <v>0.53333333333333321</v>
      </c>
      <c r="U110" s="2">
        <v>0</v>
      </c>
      <c r="V110" s="2" t="e">
        <v>#DIV/0!</v>
      </c>
      <c r="W110" s="2">
        <v>0</v>
      </c>
      <c r="X110" s="2" t="e">
        <v>#DIV/0!</v>
      </c>
      <c r="Y110" s="2">
        <v>3</v>
      </c>
      <c r="Z110" s="2">
        <v>7</v>
      </c>
      <c r="AA110" s="2">
        <v>4</v>
      </c>
      <c r="AB110" s="2">
        <v>2</v>
      </c>
      <c r="AG110" s="2">
        <v>30</v>
      </c>
      <c r="AH110" s="2">
        <v>20</v>
      </c>
      <c r="AI110" s="2">
        <v>20</v>
      </c>
      <c r="AJ110" s="2">
        <v>20</v>
      </c>
      <c r="AK110" s="2">
        <v>20</v>
      </c>
      <c r="AL110" s="2">
        <v>20</v>
      </c>
      <c r="AM110" s="2">
        <v>898.18299999999999</v>
      </c>
      <c r="AN110" s="2">
        <v>956.84199999999998</v>
      </c>
      <c r="AO110" s="2">
        <v>-58.658999999999992</v>
      </c>
      <c r="AP110" s="2">
        <v>302.00110000000001</v>
      </c>
      <c r="AQ110" s="65">
        <v>2</v>
      </c>
      <c r="AR110" s="65">
        <v>2</v>
      </c>
      <c r="AS110" s="65">
        <v>2</v>
      </c>
      <c r="AT110" s="65">
        <v>2</v>
      </c>
      <c r="AU110" s="65">
        <v>2</v>
      </c>
      <c r="AV110" s="65">
        <v>2</v>
      </c>
      <c r="AW110" s="65">
        <v>2</v>
      </c>
      <c r="AX110" s="65">
        <v>2</v>
      </c>
      <c r="AY110" s="65">
        <v>2</v>
      </c>
      <c r="AZ110" s="65">
        <v>2</v>
      </c>
      <c r="BA110" s="65">
        <v>2</v>
      </c>
      <c r="BB110" s="65">
        <v>2</v>
      </c>
      <c r="BC110" s="65">
        <v>2</v>
      </c>
      <c r="BD110" s="65">
        <v>2</v>
      </c>
      <c r="BE110" s="65">
        <v>2</v>
      </c>
      <c r="BF110" s="65">
        <v>0</v>
      </c>
      <c r="BG110" s="65">
        <v>0</v>
      </c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1</v>
      </c>
      <c r="BT110" s="65">
        <v>0</v>
      </c>
      <c r="BU110" s="65">
        <v>0</v>
      </c>
      <c r="BV110" s="65">
        <v>0</v>
      </c>
      <c r="BW110" s="65">
        <v>1</v>
      </c>
      <c r="BX110" s="65">
        <v>0</v>
      </c>
      <c r="BY110" s="65">
        <v>1</v>
      </c>
      <c r="BZ110" s="65">
        <v>0</v>
      </c>
      <c r="CA110" s="65">
        <v>0</v>
      </c>
      <c r="CB110" s="65">
        <v>1</v>
      </c>
      <c r="CC110" s="65">
        <v>1</v>
      </c>
      <c r="CD110" s="65">
        <v>0</v>
      </c>
      <c r="CE110" s="65">
        <v>0</v>
      </c>
      <c r="CF110" s="65">
        <v>1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5</v>
      </c>
      <c r="CT110" s="65">
        <v>5</v>
      </c>
      <c r="CU110" s="65">
        <v>8</v>
      </c>
      <c r="CV110" s="65">
        <v>6</v>
      </c>
      <c r="CW110" s="65">
        <v>7</v>
      </c>
      <c r="CX110" s="65">
        <v>9</v>
      </c>
      <c r="CY110" s="65">
        <v>7</v>
      </c>
      <c r="CZ110" s="65">
        <v>6</v>
      </c>
      <c r="DA110" s="65">
        <v>7</v>
      </c>
      <c r="DB110" s="65">
        <v>7</v>
      </c>
      <c r="DC110" s="65">
        <v>6</v>
      </c>
      <c r="DD110" s="65">
        <v>6</v>
      </c>
      <c r="DE110" s="65">
        <v>8</v>
      </c>
      <c r="DF110" s="65">
        <v>7</v>
      </c>
      <c r="DG110" s="65">
        <v>8</v>
      </c>
      <c r="DH110" s="65">
        <v>0</v>
      </c>
      <c r="DI110" s="65">
        <v>0</v>
      </c>
      <c r="DJ110" s="65">
        <v>0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680</v>
      </c>
      <c r="DU110" s="2" t="s">
        <v>535</v>
      </c>
      <c r="DV110" s="2">
        <v>20</v>
      </c>
      <c r="DW110" s="2" t="s">
        <v>1</v>
      </c>
      <c r="DX110" s="2">
        <v>20</v>
      </c>
      <c r="DY110" s="78">
        <v>2</v>
      </c>
      <c r="DZ110" s="78">
        <v>2</v>
      </c>
      <c r="EA110" s="78">
        <v>4</v>
      </c>
      <c r="EB110" s="78">
        <v>3</v>
      </c>
      <c r="EC110" s="78">
        <v>4</v>
      </c>
      <c r="ED110" s="78">
        <v>6</v>
      </c>
      <c r="EE110" s="78">
        <v>3</v>
      </c>
      <c r="EF110" s="78">
        <v>2</v>
      </c>
      <c r="EG110" s="78">
        <v>4</v>
      </c>
      <c r="EH110" s="78">
        <v>4</v>
      </c>
      <c r="EI110" s="78">
        <v>4</v>
      </c>
      <c r="EJ110" s="78">
        <v>4</v>
      </c>
      <c r="EK110" s="78">
        <v>4</v>
      </c>
      <c r="EL110" s="78">
        <v>4</v>
      </c>
      <c r="EM110" s="78">
        <v>5</v>
      </c>
      <c r="EN110" s="78">
        <v>3</v>
      </c>
      <c r="EO110" s="78">
        <v>3</v>
      </c>
      <c r="EP110" s="78">
        <v>4</v>
      </c>
      <c r="EQ110" s="78">
        <v>3</v>
      </c>
      <c r="ER110" s="78">
        <v>3</v>
      </c>
      <c r="ES110" s="78">
        <v>3</v>
      </c>
      <c r="ET110" s="78">
        <v>4</v>
      </c>
      <c r="EU110" s="78">
        <v>4</v>
      </c>
      <c r="EV110" s="78">
        <v>3</v>
      </c>
      <c r="EW110" s="78">
        <v>3</v>
      </c>
      <c r="EX110" s="78">
        <v>2</v>
      </c>
      <c r="EY110" s="78">
        <v>2</v>
      </c>
      <c r="EZ110" s="78">
        <v>4</v>
      </c>
      <c r="FA110" s="78">
        <v>3</v>
      </c>
      <c r="FB110" s="78">
        <v>3</v>
      </c>
    </row>
    <row r="111" spans="1:200" x14ac:dyDescent="0.25">
      <c r="A111" s="2" t="s">
        <v>918</v>
      </c>
      <c r="B111" s="2" t="s">
        <v>203</v>
      </c>
      <c r="C111" s="2" t="s">
        <v>918</v>
      </c>
      <c r="D111" s="2">
        <v>3</v>
      </c>
      <c r="E111" s="2">
        <v>0</v>
      </c>
      <c r="F111" s="2">
        <v>5</v>
      </c>
      <c r="G111" s="2">
        <v>1</v>
      </c>
      <c r="H111" s="2">
        <v>3</v>
      </c>
      <c r="I111" s="2">
        <v>6</v>
      </c>
      <c r="J111" s="2">
        <v>51</v>
      </c>
      <c r="K111" s="2">
        <v>53</v>
      </c>
      <c r="L111" s="2">
        <v>0</v>
      </c>
      <c r="M111" s="2">
        <v>0</v>
      </c>
      <c r="N111" s="2">
        <v>0</v>
      </c>
      <c r="O111" s="2">
        <v>104</v>
      </c>
      <c r="P111" s="2">
        <v>104</v>
      </c>
      <c r="Q111" s="2">
        <v>104</v>
      </c>
      <c r="R111" s="2">
        <v>104</v>
      </c>
      <c r="S111" s="2">
        <v>51</v>
      </c>
      <c r="T111" s="2">
        <v>-0.1333333333333333</v>
      </c>
      <c r="U111" s="2">
        <v>0</v>
      </c>
      <c r="V111" s="2" t="e">
        <v>#DIV/0!</v>
      </c>
      <c r="W111" s="2">
        <v>0</v>
      </c>
      <c r="X111" s="2" t="e">
        <v>#DIV/0!</v>
      </c>
      <c r="Y111" s="2">
        <v>1</v>
      </c>
      <c r="Z111" s="2">
        <v>2</v>
      </c>
      <c r="AA111" s="2">
        <v>2</v>
      </c>
      <c r="AB111" s="2">
        <v>4</v>
      </c>
      <c r="AG111" s="2">
        <v>17</v>
      </c>
      <c r="AH111" s="2">
        <v>21</v>
      </c>
      <c r="AI111" s="2">
        <v>21</v>
      </c>
      <c r="AJ111" s="2">
        <v>21</v>
      </c>
      <c r="AK111" s="2">
        <v>21</v>
      </c>
      <c r="AL111" s="2">
        <v>21</v>
      </c>
      <c r="AM111" s="2">
        <v>876.48699999999997</v>
      </c>
      <c r="AN111" s="2">
        <v>749.52599999999995</v>
      </c>
      <c r="AO111" s="2">
        <v>126.96100000000001</v>
      </c>
      <c r="AP111" s="2">
        <v>304.00110999999998</v>
      </c>
      <c r="AQ111" s="65">
        <v>2</v>
      </c>
      <c r="AR111" s="65">
        <v>2</v>
      </c>
      <c r="AS111" s="65">
        <v>2</v>
      </c>
      <c r="AT111" s="65">
        <v>2</v>
      </c>
      <c r="AU111" s="65">
        <v>2</v>
      </c>
      <c r="AV111" s="65">
        <v>2</v>
      </c>
      <c r="AW111" s="65">
        <v>2</v>
      </c>
      <c r="AX111" s="65">
        <v>2</v>
      </c>
      <c r="AY111" s="65">
        <v>2</v>
      </c>
      <c r="AZ111" s="65">
        <v>2</v>
      </c>
      <c r="BA111" s="65">
        <v>2</v>
      </c>
      <c r="BB111" s="65">
        <v>2</v>
      </c>
      <c r="BC111" s="65">
        <v>2</v>
      </c>
      <c r="BD111" s="65">
        <v>2</v>
      </c>
      <c r="BE111" s="65">
        <v>2</v>
      </c>
      <c r="BF111" s="65">
        <v>0</v>
      </c>
      <c r="BG111" s="65">
        <v>0</v>
      </c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2</v>
      </c>
      <c r="BV111" s="65">
        <v>0</v>
      </c>
      <c r="BW111" s="65">
        <v>0</v>
      </c>
      <c r="BX111" s="65">
        <v>0</v>
      </c>
      <c r="BY111" s="65">
        <v>0</v>
      </c>
      <c r="BZ111" s="65">
        <v>0</v>
      </c>
      <c r="CA111" s="65">
        <v>0</v>
      </c>
      <c r="CB111" s="65">
        <v>1</v>
      </c>
      <c r="CC111" s="65">
        <v>0</v>
      </c>
      <c r="CD111" s="65">
        <v>0</v>
      </c>
      <c r="CE111" s="65">
        <v>0</v>
      </c>
      <c r="CF111" s="65">
        <v>0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6</v>
      </c>
      <c r="CT111" s="65">
        <v>6</v>
      </c>
      <c r="CU111" s="65">
        <v>9</v>
      </c>
      <c r="CV111" s="65">
        <v>4</v>
      </c>
      <c r="CW111" s="65">
        <v>6</v>
      </c>
      <c r="CX111" s="65">
        <v>10</v>
      </c>
      <c r="CY111" s="65">
        <v>7</v>
      </c>
      <c r="CZ111" s="65">
        <v>6</v>
      </c>
      <c r="DA111" s="65">
        <v>6</v>
      </c>
      <c r="DB111" s="65">
        <v>8</v>
      </c>
      <c r="DC111" s="65">
        <v>7</v>
      </c>
      <c r="DD111" s="65">
        <v>7</v>
      </c>
      <c r="DE111" s="65">
        <v>8</v>
      </c>
      <c r="DF111" s="65">
        <v>6</v>
      </c>
      <c r="DG111" s="65">
        <v>8</v>
      </c>
      <c r="DH111" s="65">
        <v>0</v>
      </c>
      <c r="DI111" s="65">
        <v>0</v>
      </c>
      <c r="DJ111" s="65">
        <v>0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488</v>
      </c>
      <c r="DU111" s="2" t="s">
        <v>535</v>
      </c>
      <c r="DV111" s="2">
        <v>21</v>
      </c>
      <c r="DW111" s="2" t="s">
        <v>1</v>
      </c>
      <c r="DX111" s="2">
        <v>21</v>
      </c>
      <c r="DY111" s="78">
        <v>3</v>
      </c>
      <c r="DZ111" s="78">
        <v>3</v>
      </c>
      <c r="EA111" s="78">
        <v>4</v>
      </c>
      <c r="EB111" s="78">
        <v>2</v>
      </c>
      <c r="EC111" s="78">
        <v>3</v>
      </c>
      <c r="ED111" s="78">
        <v>4</v>
      </c>
      <c r="EE111" s="78">
        <v>4</v>
      </c>
      <c r="EF111" s="78">
        <v>3</v>
      </c>
      <c r="EG111" s="78">
        <v>3</v>
      </c>
      <c r="EH111" s="78">
        <v>4</v>
      </c>
      <c r="EI111" s="78">
        <v>4</v>
      </c>
      <c r="EJ111" s="78">
        <v>3</v>
      </c>
      <c r="EK111" s="78">
        <v>4</v>
      </c>
      <c r="EL111" s="78">
        <v>3</v>
      </c>
      <c r="EM111" s="78">
        <v>4</v>
      </c>
      <c r="EN111" s="78">
        <v>3</v>
      </c>
      <c r="EO111" s="78">
        <v>3</v>
      </c>
      <c r="EP111" s="78">
        <v>5</v>
      </c>
      <c r="EQ111" s="78">
        <v>2</v>
      </c>
      <c r="ER111" s="78">
        <v>3</v>
      </c>
      <c r="ES111" s="78">
        <v>6</v>
      </c>
      <c r="ET111" s="78">
        <v>3</v>
      </c>
      <c r="EU111" s="78">
        <v>3</v>
      </c>
      <c r="EV111" s="78">
        <v>3</v>
      </c>
      <c r="EW111" s="78">
        <v>4</v>
      </c>
      <c r="EX111" s="78">
        <v>3</v>
      </c>
      <c r="EY111" s="78">
        <v>4</v>
      </c>
      <c r="EZ111" s="78">
        <v>4</v>
      </c>
      <c r="FA111" s="78">
        <v>3</v>
      </c>
      <c r="FB111" s="78">
        <v>4</v>
      </c>
    </row>
    <row r="112" spans="1:200" x14ac:dyDescent="0.25">
      <c r="A112" s="2" t="s">
        <v>919</v>
      </c>
      <c r="B112" s="2" t="s">
        <v>204</v>
      </c>
      <c r="C112" s="2" t="s">
        <v>919</v>
      </c>
      <c r="D112" s="2">
        <v>6</v>
      </c>
      <c r="E112" s="2">
        <v>0</v>
      </c>
      <c r="F112" s="2">
        <v>6</v>
      </c>
      <c r="G112" s="2">
        <v>2</v>
      </c>
      <c r="H112" s="2">
        <v>6</v>
      </c>
      <c r="I112" s="2">
        <v>8</v>
      </c>
      <c r="J112" s="2">
        <v>51</v>
      </c>
      <c r="K112" s="2">
        <v>54</v>
      </c>
      <c r="L112" s="2">
        <v>0</v>
      </c>
      <c r="M112" s="2">
        <v>0</v>
      </c>
      <c r="N112" s="2">
        <v>0</v>
      </c>
      <c r="O112" s="2">
        <v>105</v>
      </c>
      <c r="P112" s="2">
        <v>105</v>
      </c>
      <c r="Q112" s="2">
        <v>105</v>
      </c>
      <c r="R112" s="2">
        <v>105</v>
      </c>
      <c r="S112" s="2">
        <v>51</v>
      </c>
      <c r="T112" s="2">
        <v>-0.20000000000000018</v>
      </c>
      <c r="U112" s="2">
        <v>0</v>
      </c>
      <c r="V112" s="2" t="e">
        <v>#DIV/0!</v>
      </c>
      <c r="W112" s="2">
        <v>0</v>
      </c>
      <c r="X112" s="2" t="e">
        <v>#DIV/0!</v>
      </c>
      <c r="Y112" s="2">
        <v>3</v>
      </c>
      <c r="Z112" s="2">
        <v>3</v>
      </c>
      <c r="AA112" s="2">
        <v>3</v>
      </c>
      <c r="AB112" s="2">
        <v>5</v>
      </c>
      <c r="AG112" s="2">
        <v>17</v>
      </c>
      <c r="AH112" s="2">
        <v>22</v>
      </c>
      <c r="AI112" s="2">
        <v>22</v>
      </c>
      <c r="AJ112" s="2">
        <v>22</v>
      </c>
      <c r="AK112" s="2">
        <v>22</v>
      </c>
      <c r="AL112" s="2">
        <v>22</v>
      </c>
      <c r="AM112" s="2">
        <v>865.64</v>
      </c>
      <c r="AN112" s="2">
        <v>890.42700000000002</v>
      </c>
      <c r="AO112" s="2">
        <v>-24.787000000000035</v>
      </c>
      <c r="AP112" s="2">
        <v>305.00112000000001</v>
      </c>
      <c r="AQ112" s="65">
        <v>2</v>
      </c>
      <c r="AR112" s="65">
        <v>2</v>
      </c>
      <c r="AS112" s="65">
        <v>2</v>
      </c>
      <c r="AT112" s="65">
        <v>2</v>
      </c>
      <c r="AU112" s="65">
        <v>2</v>
      </c>
      <c r="AV112" s="65">
        <v>2</v>
      </c>
      <c r="AW112" s="65">
        <v>2</v>
      </c>
      <c r="AX112" s="65">
        <v>2</v>
      </c>
      <c r="AY112" s="65">
        <v>2</v>
      </c>
      <c r="AZ112" s="65">
        <v>2</v>
      </c>
      <c r="BA112" s="65">
        <v>2</v>
      </c>
      <c r="BB112" s="65">
        <v>2</v>
      </c>
      <c r="BC112" s="65">
        <v>2</v>
      </c>
      <c r="BD112" s="65">
        <v>2</v>
      </c>
      <c r="BE112" s="65">
        <v>2</v>
      </c>
      <c r="BF112" s="65">
        <v>0</v>
      </c>
      <c r="BG112" s="65">
        <v>0</v>
      </c>
      <c r="BH112" s="65">
        <v>0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0</v>
      </c>
      <c r="BT112" s="65">
        <v>1</v>
      </c>
      <c r="BU112" s="65">
        <v>0</v>
      </c>
      <c r="BV112" s="65">
        <v>0</v>
      </c>
      <c r="BW112" s="65">
        <v>0</v>
      </c>
      <c r="BX112" s="65">
        <v>1</v>
      </c>
      <c r="BY112" s="65">
        <v>0</v>
      </c>
      <c r="BZ112" s="65">
        <v>0</v>
      </c>
      <c r="CA112" s="65">
        <v>0</v>
      </c>
      <c r="CB112" s="65">
        <v>1</v>
      </c>
      <c r="CC112" s="65">
        <v>0</v>
      </c>
      <c r="CD112" s="65">
        <v>0</v>
      </c>
      <c r="CE112" s="65">
        <v>2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5</v>
      </c>
      <c r="CT112" s="65">
        <v>6</v>
      </c>
      <c r="CU112" s="65">
        <v>10</v>
      </c>
      <c r="CV112" s="65">
        <v>6</v>
      </c>
      <c r="CW112" s="65">
        <v>6</v>
      </c>
      <c r="CX112" s="65">
        <v>9</v>
      </c>
      <c r="CY112" s="65">
        <v>6</v>
      </c>
      <c r="CZ112" s="65">
        <v>7</v>
      </c>
      <c r="DA112" s="65">
        <v>6</v>
      </c>
      <c r="DB112" s="65">
        <v>9</v>
      </c>
      <c r="DC112" s="65">
        <v>8</v>
      </c>
      <c r="DD112" s="65">
        <v>7</v>
      </c>
      <c r="DE112" s="65">
        <v>8</v>
      </c>
      <c r="DF112" s="65">
        <v>4</v>
      </c>
      <c r="DG112" s="65">
        <v>8</v>
      </c>
      <c r="DH112" s="65">
        <v>0</v>
      </c>
      <c r="DI112" s="65">
        <v>0</v>
      </c>
      <c r="DJ112" s="65">
        <v>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342</v>
      </c>
      <c r="DU112" s="2" t="s">
        <v>535</v>
      </c>
      <c r="DV112" s="2">
        <v>22</v>
      </c>
      <c r="DW112" s="2" t="s">
        <v>1</v>
      </c>
      <c r="DX112" s="2">
        <v>22</v>
      </c>
      <c r="DY112" s="78">
        <v>3</v>
      </c>
      <c r="DZ112" s="78">
        <v>3</v>
      </c>
      <c r="EA112" s="78">
        <v>3</v>
      </c>
      <c r="EB112" s="78">
        <v>3</v>
      </c>
      <c r="EC112" s="78">
        <v>3</v>
      </c>
      <c r="ED112" s="78">
        <v>4</v>
      </c>
      <c r="EE112" s="78">
        <v>2</v>
      </c>
      <c r="EF112" s="78">
        <v>4</v>
      </c>
      <c r="EG112" s="78">
        <v>3</v>
      </c>
      <c r="EH112" s="78">
        <v>5</v>
      </c>
      <c r="EI112" s="78">
        <v>5</v>
      </c>
      <c r="EJ112" s="78">
        <v>3</v>
      </c>
      <c r="EK112" s="78">
        <v>4</v>
      </c>
      <c r="EL112" s="78">
        <v>2</v>
      </c>
      <c r="EM112" s="78">
        <v>4</v>
      </c>
      <c r="EN112" s="78">
        <v>2</v>
      </c>
      <c r="EO112" s="78">
        <v>3</v>
      </c>
      <c r="EP112" s="78">
        <v>7</v>
      </c>
      <c r="EQ112" s="78">
        <v>3</v>
      </c>
      <c r="ER112" s="78">
        <v>3</v>
      </c>
      <c r="ES112" s="78">
        <v>5</v>
      </c>
      <c r="ET112" s="78">
        <v>4</v>
      </c>
      <c r="EU112" s="78">
        <v>3</v>
      </c>
      <c r="EV112" s="78">
        <v>3</v>
      </c>
      <c r="EW112" s="78">
        <v>4</v>
      </c>
      <c r="EX112" s="78">
        <v>3</v>
      </c>
      <c r="EY112" s="78">
        <v>4</v>
      </c>
      <c r="EZ112" s="78">
        <v>4</v>
      </c>
      <c r="FA112" s="78">
        <v>2</v>
      </c>
      <c r="FB112" s="78">
        <v>4</v>
      </c>
    </row>
    <row r="113" spans="1:158" x14ac:dyDescent="0.25">
      <c r="A113" s="2" t="s">
        <v>920</v>
      </c>
      <c r="B113" s="2" t="s">
        <v>3</v>
      </c>
      <c r="C113" s="2" t="s">
        <v>919</v>
      </c>
      <c r="D113" s="2">
        <v>5</v>
      </c>
      <c r="E113" s="2">
        <v>0</v>
      </c>
      <c r="F113" s="2">
        <v>7</v>
      </c>
      <c r="G113" s="2">
        <v>1</v>
      </c>
      <c r="H113" s="2">
        <v>5</v>
      </c>
      <c r="I113" s="2">
        <v>8</v>
      </c>
      <c r="J113" s="2">
        <v>49</v>
      </c>
      <c r="K113" s="2">
        <v>56</v>
      </c>
      <c r="L113" s="2">
        <v>0</v>
      </c>
      <c r="M113" s="2">
        <v>0</v>
      </c>
      <c r="N113" s="2">
        <v>0</v>
      </c>
      <c r="O113" s="2">
        <v>105</v>
      </c>
      <c r="P113" s="2">
        <v>105</v>
      </c>
      <c r="Q113" s="2">
        <v>105</v>
      </c>
      <c r="R113" s="2">
        <v>105</v>
      </c>
      <c r="S113" s="2">
        <v>49</v>
      </c>
      <c r="T113" s="2">
        <v>-0.46666666666666679</v>
      </c>
      <c r="U113" s="2">
        <v>0</v>
      </c>
      <c r="V113" s="2" t="e">
        <v>#DIV/0!</v>
      </c>
      <c r="W113" s="2">
        <v>0</v>
      </c>
      <c r="X113" s="2" t="e">
        <v>#DIV/0!</v>
      </c>
      <c r="Y113" s="2">
        <v>3</v>
      </c>
      <c r="Z113" s="2">
        <v>2</v>
      </c>
      <c r="AA113" s="2">
        <v>2</v>
      </c>
      <c r="AB113" s="2">
        <v>6</v>
      </c>
      <c r="AG113" s="2">
        <v>12</v>
      </c>
      <c r="AH113" s="2">
        <v>22</v>
      </c>
      <c r="AI113" s="2">
        <v>22</v>
      </c>
      <c r="AJ113" s="2">
        <v>22</v>
      </c>
      <c r="AK113" s="2">
        <v>22</v>
      </c>
      <c r="AL113" s="2">
        <v>23</v>
      </c>
      <c r="AM113" s="2">
        <v>865.64</v>
      </c>
      <c r="AN113" s="2">
        <v>809.822</v>
      </c>
      <c r="AO113" s="2">
        <v>55.817999999999984</v>
      </c>
      <c r="AP113" s="2">
        <v>305.00112999999999</v>
      </c>
      <c r="AQ113" s="65">
        <v>2</v>
      </c>
      <c r="AR113" s="65">
        <v>2</v>
      </c>
      <c r="AS113" s="65">
        <v>2</v>
      </c>
      <c r="AT113" s="65">
        <v>2</v>
      </c>
      <c r="AU113" s="65">
        <v>2</v>
      </c>
      <c r="AV113" s="65">
        <v>2</v>
      </c>
      <c r="AW113" s="65">
        <v>2</v>
      </c>
      <c r="AX113" s="65">
        <v>2</v>
      </c>
      <c r="AY113" s="65">
        <v>2</v>
      </c>
      <c r="AZ113" s="65">
        <v>2</v>
      </c>
      <c r="BA113" s="65">
        <v>2</v>
      </c>
      <c r="BB113" s="65">
        <v>2</v>
      </c>
      <c r="BC113" s="65">
        <v>2</v>
      </c>
      <c r="BD113" s="65">
        <v>2</v>
      </c>
      <c r="BE113" s="65">
        <v>2</v>
      </c>
      <c r="BF113" s="65">
        <v>0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1</v>
      </c>
      <c r="BT113" s="65">
        <v>0</v>
      </c>
      <c r="BU113" s="65">
        <v>0</v>
      </c>
      <c r="BV113" s="65">
        <v>1</v>
      </c>
      <c r="BW113" s="65">
        <v>0</v>
      </c>
      <c r="BX113" s="65">
        <v>0</v>
      </c>
      <c r="BY113" s="65">
        <v>0</v>
      </c>
      <c r="BZ113" s="65">
        <v>1</v>
      </c>
      <c r="CA113" s="65">
        <v>0</v>
      </c>
      <c r="CB113" s="65">
        <v>1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5</v>
      </c>
      <c r="CT113" s="65">
        <v>5</v>
      </c>
      <c r="CU113" s="65">
        <v>8</v>
      </c>
      <c r="CV113" s="65">
        <v>7</v>
      </c>
      <c r="CW113" s="65">
        <v>6</v>
      </c>
      <c r="CX113" s="65">
        <v>9</v>
      </c>
      <c r="CY113" s="65">
        <v>7</v>
      </c>
      <c r="CZ113" s="65">
        <v>6</v>
      </c>
      <c r="DA113" s="65">
        <v>6</v>
      </c>
      <c r="DB113" s="65">
        <v>6</v>
      </c>
      <c r="DC113" s="65">
        <v>7</v>
      </c>
      <c r="DD113" s="65">
        <v>6</v>
      </c>
      <c r="DE113" s="65">
        <v>8</v>
      </c>
      <c r="DF113" s="65">
        <v>9</v>
      </c>
      <c r="DG113" s="65">
        <v>10</v>
      </c>
      <c r="DH113" s="65">
        <v>0</v>
      </c>
      <c r="DI113" s="65">
        <v>0</v>
      </c>
      <c r="DJ113" s="65">
        <v>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17</v>
      </c>
      <c r="DU113" s="2" t="s">
        <v>535</v>
      </c>
      <c r="DV113" s="2">
        <v>22</v>
      </c>
      <c r="DW113" s="2" t="s">
        <v>1</v>
      </c>
      <c r="DX113" s="2">
        <v>22</v>
      </c>
      <c r="DY113" s="78">
        <v>2</v>
      </c>
      <c r="DZ113" s="78">
        <v>3</v>
      </c>
      <c r="EA113" s="78">
        <v>4</v>
      </c>
      <c r="EB113" s="78">
        <v>3</v>
      </c>
      <c r="EC113" s="78">
        <v>4</v>
      </c>
      <c r="ED113" s="78">
        <v>4</v>
      </c>
      <c r="EE113" s="78">
        <v>3</v>
      </c>
      <c r="EF113" s="78">
        <v>3</v>
      </c>
      <c r="EG113" s="78">
        <v>2</v>
      </c>
      <c r="EH113" s="78">
        <v>3</v>
      </c>
      <c r="EI113" s="78">
        <v>3</v>
      </c>
      <c r="EJ113" s="78">
        <v>3</v>
      </c>
      <c r="EK113" s="78">
        <v>4</v>
      </c>
      <c r="EL113" s="78">
        <v>3</v>
      </c>
      <c r="EM113" s="78">
        <v>5</v>
      </c>
      <c r="EN113" s="78">
        <v>3</v>
      </c>
      <c r="EO113" s="78">
        <v>2</v>
      </c>
      <c r="EP113" s="78">
        <v>4</v>
      </c>
      <c r="EQ113" s="78">
        <v>4</v>
      </c>
      <c r="ER113" s="78">
        <v>2</v>
      </c>
      <c r="ES113" s="78">
        <v>5</v>
      </c>
      <c r="ET113" s="78">
        <v>4</v>
      </c>
      <c r="EU113" s="78">
        <v>3</v>
      </c>
      <c r="EV113" s="78">
        <v>4</v>
      </c>
      <c r="EW113" s="78">
        <v>3</v>
      </c>
      <c r="EX113" s="78">
        <v>4</v>
      </c>
      <c r="EY113" s="78">
        <v>3</v>
      </c>
      <c r="EZ113" s="78">
        <v>4</v>
      </c>
      <c r="FA113" s="78">
        <v>6</v>
      </c>
      <c r="FB113" s="78">
        <v>5</v>
      </c>
    </row>
    <row r="114" spans="1:158" x14ac:dyDescent="0.25">
      <c r="A114" s="2" t="s">
        <v>921</v>
      </c>
      <c r="B114" s="2" t="s">
        <v>219</v>
      </c>
      <c r="C114" s="2" t="s">
        <v>919</v>
      </c>
      <c r="D114" s="2">
        <v>4</v>
      </c>
      <c r="E114" s="2">
        <v>0</v>
      </c>
      <c r="F114" s="2">
        <v>5</v>
      </c>
      <c r="G114" s="2">
        <v>2</v>
      </c>
      <c r="H114" s="2">
        <v>4</v>
      </c>
      <c r="I114" s="2">
        <v>7</v>
      </c>
      <c r="J114" s="2">
        <v>52</v>
      </c>
      <c r="K114" s="2">
        <v>53</v>
      </c>
      <c r="L114" s="2">
        <v>0</v>
      </c>
      <c r="M114" s="2">
        <v>0</v>
      </c>
      <c r="N114" s="2">
        <v>0</v>
      </c>
      <c r="O114" s="2">
        <v>105</v>
      </c>
      <c r="P114" s="2">
        <v>105</v>
      </c>
      <c r="Q114" s="2">
        <v>105</v>
      </c>
      <c r="R114" s="2">
        <v>105</v>
      </c>
      <c r="S114" s="2">
        <v>52</v>
      </c>
      <c r="T114" s="2">
        <v>-6.666666666666643E-2</v>
      </c>
      <c r="U114" s="2">
        <v>0</v>
      </c>
      <c r="V114" s="2" t="e">
        <v>#DIV/0!</v>
      </c>
      <c r="W114" s="2">
        <v>0</v>
      </c>
      <c r="X114" s="2" t="e">
        <v>#DIV/0!</v>
      </c>
      <c r="Y114" s="2">
        <v>3</v>
      </c>
      <c r="Z114" s="2">
        <v>5</v>
      </c>
      <c r="AA114" s="2">
        <v>1</v>
      </c>
      <c r="AB114" s="2">
        <v>2</v>
      </c>
      <c r="AG114" s="2">
        <v>20</v>
      </c>
      <c r="AH114" s="2">
        <v>22</v>
      </c>
      <c r="AI114" s="2">
        <v>22</v>
      </c>
      <c r="AJ114" s="2">
        <v>22</v>
      </c>
      <c r="AK114" s="2">
        <v>22</v>
      </c>
      <c r="AL114" s="2">
        <v>24</v>
      </c>
      <c r="AM114" s="2">
        <v>865.64</v>
      </c>
      <c r="AN114" s="2">
        <v>889.11199999999997</v>
      </c>
      <c r="AO114" s="2">
        <v>-23.47199999999998</v>
      </c>
      <c r="AP114" s="2">
        <v>305.00114000000002</v>
      </c>
      <c r="AQ114" s="65">
        <v>2</v>
      </c>
      <c r="AR114" s="65">
        <v>2</v>
      </c>
      <c r="AS114" s="65">
        <v>2</v>
      </c>
      <c r="AT114" s="65">
        <v>2</v>
      </c>
      <c r="AU114" s="65">
        <v>2</v>
      </c>
      <c r="AV114" s="65">
        <v>2</v>
      </c>
      <c r="AW114" s="65">
        <v>2</v>
      </c>
      <c r="AX114" s="65">
        <v>2</v>
      </c>
      <c r="AY114" s="65">
        <v>2</v>
      </c>
      <c r="AZ114" s="65">
        <v>2</v>
      </c>
      <c r="BA114" s="65">
        <v>2</v>
      </c>
      <c r="BB114" s="65">
        <v>2</v>
      </c>
      <c r="BC114" s="65">
        <v>2</v>
      </c>
      <c r="BD114" s="65">
        <v>2</v>
      </c>
      <c r="BE114" s="65">
        <v>2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1</v>
      </c>
      <c r="BT114" s="65">
        <v>1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2</v>
      </c>
      <c r="CA114" s="65">
        <v>0</v>
      </c>
      <c r="CB114" s="65">
        <v>0</v>
      </c>
      <c r="CC114" s="65">
        <v>0</v>
      </c>
      <c r="CD114" s="65">
        <v>0</v>
      </c>
      <c r="CE114" s="65">
        <v>0</v>
      </c>
      <c r="CF114" s="65">
        <v>0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8</v>
      </c>
      <c r="CT114" s="65">
        <v>5</v>
      </c>
      <c r="CU114" s="65">
        <v>9</v>
      </c>
      <c r="CV114" s="65">
        <v>6</v>
      </c>
      <c r="CW114" s="65">
        <v>7</v>
      </c>
      <c r="CX114" s="65">
        <v>9</v>
      </c>
      <c r="CY114" s="65">
        <v>6</v>
      </c>
      <c r="CZ114" s="65">
        <v>6</v>
      </c>
      <c r="DA114" s="65">
        <v>4</v>
      </c>
      <c r="DB114" s="65">
        <v>6</v>
      </c>
      <c r="DC114" s="65">
        <v>9</v>
      </c>
      <c r="DD114" s="65">
        <v>7</v>
      </c>
      <c r="DE114" s="65">
        <v>8</v>
      </c>
      <c r="DF114" s="65">
        <v>7</v>
      </c>
      <c r="DG114" s="65">
        <v>8</v>
      </c>
      <c r="DH114" s="65">
        <v>0</v>
      </c>
      <c r="DI114" s="65">
        <v>0</v>
      </c>
      <c r="DJ114" s="65">
        <v>0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23</v>
      </c>
      <c r="DU114" s="2" t="s">
        <v>535</v>
      </c>
      <c r="DV114" s="2">
        <v>22</v>
      </c>
      <c r="DW114" s="2" t="s">
        <v>1</v>
      </c>
      <c r="DX114" s="2">
        <v>22</v>
      </c>
      <c r="DY114" s="78">
        <v>3</v>
      </c>
      <c r="DZ114" s="78">
        <v>2</v>
      </c>
      <c r="EA114" s="78">
        <v>3</v>
      </c>
      <c r="EB114" s="78">
        <v>3</v>
      </c>
      <c r="EC114" s="78">
        <v>4</v>
      </c>
      <c r="ED114" s="78">
        <v>5</v>
      </c>
      <c r="EE114" s="78">
        <v>3</v>
      </c>
      <c r="EF114" s="78">
        <v>3</v>
      </c>
      <c r="EG114" s="78">
        <v>2</v>
      </c>
      <c r="EH114" s="78">
        <v>3</v>
      </c>
      <c r="EI114" s="78">
        <v>5</v>
      </c>
      <c r="EJ114" s="78">
        <v>4</v>
      </c>
      <c r="EK114" s="78">
        <v>4</v>
      </c>
      <c r="EL114" s="78">
        <v>4</v>
      </c>
      <c r="EM114" s="78">
        <v>4</v>
      </c>
      <c r="EN114" s="78">
        <v>5</v>
      </c>
      <c r="EO114" s="78">
        <v>3</v>
      </c>
      <c r="EP114" s="78">
        <v>6</v>
      </c>
      <c r="EQ114" s="78">
        <v>3</v>
      </c>
      <c r="ER114" s="78">
        <v>3</v>
      </c>
      <c r="ES114" s="78">
        <v>4</v>
      </c>
      <c r="ET114" s="78">
        <v>3</v>
      </c>
      <c r="EU114" s="78">
        <v>3</v>
      </c>
      <c r="EV114" s="78">
        <v>2</v>
      </c>
      <c r="EW114" s="78">
        <v>3</v>
      </c>
      <c r="EX114" s="78">
        <v>4</v>
      </c>
      <c r="EY114" s="78">
        <v>3</v>
      </c>
      <c r="EZ114" s="78">
        <v>4</v>
      </c>
      <c r="FA114" s="78">
        <v>3</v>
      </c>
      <c r="FB114" s="78">
        <v>4</v>
      </c>
    </row>
    <row r="115" spans="1:158" x14ac:dyDescent="0.25">
      <c r="A115" s="2" t="s">
        <v>922</v>
      </c>
      <c r="B115" s="2" t="s">
        <v>578</v>
      </c>
      <c r="C115" s="2" t="s">
        <v>919</v>
      </c>
      <c r="D115" s="2">
        <v>3</v>
      </c>
      <c r="E115" s="2">
        <v>0</v>
      </c>
      <c r="F115" s="2">
        <v>6</v>
      </c>
      <c r="G115" s="2">
        <v>1</v>
      </c>
      <c r="H115" s="2">
        <v>3</v>
      </c>
      <c r="I115" s="2">
        <v>7</v>
      </c>
      <c r="J115" s="2">
        <v>54</v>
      </c>
      <c r="K115" s="2">
        <v>51</v>
      </c>
      <c r="L115" s="2">
        <v>0</v>
      </c>
      <c r="M115" s="2">
        <v>0</v>
      </c>
      <c r="N115" s="2">
        <v>0</v>
      </c>
      <c r="O115" s="2">
        <v>105</v>
      </c>
      <c r="P115" s="2">
        <v>105</v>
      </c>
      <c r="Q115" s="2">
        <v>105</v>
      </c>
      <c r="R115" s="2">
        <v>105</v>
      </c>
      <c r="S115" s="2">
        <v>54</v>
      </c>
      <c r="T115" s="2">
        <v>0.20000000000000018</v>
      </c>
      <c r="U115" s="2">
        <v>0</v>
      </c>
      <c r="V115" s="2" t="e">
        <v>#DIV/0!</v>
      </c>
      <c r="W115" s="2">
        <v>0</v>
      </c>
      <c r="X115" s="2" t="e">
        <v>#DIV/0!</v>
      </c>
      <c r="Y115" s="2">
        <v>2</v>
      </c>
      <c r="Z115" s="2">
        <v>5</v>
      </c>
      <c r="AA115" s="2">
        <v>1</v>
      </c>
      <c r="AB115" s="2">
        <v>2</v>
      </c>
      <c r="AG115" s="2">
        <v>25</v>
      </c>
      <c r="AH115" s="2">
        <v>22</v>
      </c>
      <c r="AI115" s="2">
        <v>22</v>
      </c>
      <c r="AJ115" s="2">
        <v>22</v>
      </c>
      <c r="AK115" s="2">
        <v>22</v>
      </c>
      <c r="AL115" s="2">
        <v>25</v>
      </c>
      <c r="AM115" s="2">
        <v>865.64</v>
      </c>
      <c r="AN115" s="2">
        <v>837.18399999999997</v>
      </c>
      <c r="AO115" s="2">
        <v>28.456000000000017</v>
      </c>
      <c r="AP115" s="2">
        <v>305.00115</v>
      </c>
      <c r="AQ115" s="65">
        <v>2</v>
      </c>
      <c r="AR115" s="65">
        <v>2</v>
      </c>
      <c r="AS115" s="65">
        <v>2</v>
      </c>
      <c r="AT115" s="65">
        <v>2</v>
      </c>
      <c r="AU115" s="65">
        <v>2</v>
      </c>
      <c r="AV115" s="65">
        <v>2</v>
      </c>
      <c r="AW115" s="65">
        <v>2</v>
      </c>
      <c r="AX115" s="65">
        <v>2</v>
      </c>
      <c r="AY115" s="65">
        <v>2</v>
      </c>
      <c r="AZ115" s="65">
        <v>2</v>
      </c>
      <c r="BA115" s="65">
        <v>2</v>
      </c>
      <c r="BB115" s="65">
        <v>2</v>
      </c>
      <c r="BC115" s="65">
        <v>2</v>
      </c>
      <c r="BD115" s="65">
        <v>2</v>
      </c>
      <c r="BE115" s="65">
        <v>2</v>
      </c>
      <c r="BF115" s="65">
        <v>0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1</v>
      </c>
      <c r="BU115" s="65">
        <v>0</v>
      </c>
      <c r="BV115" s="65">
        <v>0</v>
      </c>
      <c r="BW115" s="65">
        <v>0</v>
      </c>
      <c r="BX115" s="65">
        <v>1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1</v>
      </c>
      <c r="CF115" s="65">
        <v>0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6</v>
      </c>
      <c r="CT115" s="65">
        <v>6</v>
      </c>
      <c r="CU115" s="65">
        <v>7</v>
      </c>
      <c r="CV115" s="65">
        <v>7</v>
      </c>
      <c r="CW115" s="65">
        <v>6</v>
      </c>
      <c r="CX115" s="65">
        <v>9</v>
      </c>
      <c r="CY115" s="65">
        <v>5</v>
      </c>
      <c r="CZ115" s="65">
        <v>6</v>
      </c>
      <c r="DA115" s="65">
        <v>6</v>
      </c>
      <c r="DB115" s="65">
        <v>8</v>
      </c>
      <c r="DC115" s="65">
        <v>9</v>
      </c>
      <c r="DD115" s="65">
        <v>7</v>
      </c>
      <c r="DE115" s="65">
        <v>8</v>
      </c>
      <c r="DF115" s="65">
        <v>5</v>
      </c>
      <c r="DG115" s="65">
        <v>10</v>
      </c>
      <c r="DH115" s="65">
        <v>0</v>
      </c>
      <c r="DI115" s="65">
        <v>0</v>
      </c>
      <c r="DJ115" s="65">
        <v>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453</v>
      </c>
      <c r="DU115" s="2" t="s">
        <v>535</v>
      </c>
      <c r="DV115" s="2">
        <v>22</v>
      </c>
      <c r="DW115" s="2" t="s">
        <v>1</v>
      </c>
      <c r="DX115" s="2">
        <v>22</v>
      </c>
      <c r="DY115" s="78">
        <v>3</v>
      </c>
      <c r="DZ115" s="78">
        <v>3</v>
      </c>
      <c r="EA115" s="78">
        <v>3</v>
      </c>
      <c r="EB115" s="78">
        <v>4</v>
      </c>
      <c r="EC115" s="78">
        <v>3</v>
      </c>
      <c r="ED115" s="78">
        <v>5</v>
      </c>
      <c r="EE115" s="78">
        <v>3</v>
      </c>
      <c r="EF115" s="78">
        <v>3</v>
      </c>
      <c r="EG115" s="78">
        <v>3</v>
      </c>
      <c r="EH115" s="78">
        <v>4</v>
      </c>
      <c r="EI115" s="78">
        <v>4</v>
      </c>
      <c r="EJ115" s="78">
        <v>4</v>
      </c>
      <c r="EK115" s="78">
        <v>4</v>
      </c>
      <c r="EL115" s="78">
        <v>2</v>
      </c>
      <c r="EM115" s="78">
        <v>6</v>
      </c>
      <c r="EN115" s="78">
        <v>3</v>
      </c>
      <c r="EO115" s="78">
        <v>3</v>
      </c>
      <c r="EP115" s="78">
        <v>4</v>
      </c>
      <c r="EQ115" s="78">
        <v>3</v>
      </c>
      <c r="ER115" s="78">
        <v>3</v>
      </c>
      <c r="ES115" s="78">
        <v>4</v>
      </c>
      <c r="ET115" s="78">
        <v>2</v>
      </c>
      <c r="EU115" s="78">
        <v>3</v>
      </c>
      <c r="EV115" s="78">
        <v>3</v>
      </c>
      <c r="EW115" s="78">
        <v>4</v>
      </c>
      <c r="EX115" s="78">
        <v>5</v>
      </c>
      <c r="EY115" s="78">
        <v>3</v>
      </c>
      <c r="EZ115" s="78">
        <v>4</v>
      </c>
      <c r="FA115" s="78">
        <v>3</v>
      </c>
      <c r="FB115" s="78">
        <v>4</v>
      </c>
    </row>
    <row r="116" spans="1:158" x14ac:dyDescent="0.25">
      <c r="A116" s="2" t="s">
        <v>923</v>
      </c>
      <c r="B116" s="2" t="s">
        <v>538</v>
      </c>
      <c r="C116" s="2" t="s">
        <v>923</v>
      </c>
      <c r="D116" s="2">
        <v>5</v>
      </c>
      <c r="E116" s="2">
        <v>0</v>
      </c>
      <c r="F116" s="2">
        <v>11</v>
      </c>
      <c r="G116" s="2">
        <v>0</v>
      </c>
      <c r="H116" s="2">
        <v>5</v>
      </c>
      <c r="I116" s="2">
        <v>11</v>
      </c>
      <c r="J116" s="2">
        <v>54</v>
      </c>
      <c r="K116" s="2">
        <v>52</v>
      </c>
      <c r="L116" s="2">
        <v>0</v>
      </c>
      <c r="M116" s="2">
        <v>0</v>
      </c>
      <c r="N116" s="2">
        <v>0</v>
      </c>
      <c r="O116" s="2">
        <v>106</v>
      </c>
      <c r="P116" s="2">
        <v>106</v>
      </c>
      <c r="Q116" s="2">
        <v>106</v>
      </c>
      <c r="R116" s="2">
        <v>106</v>
      </c>
      <c r="S116" s="2">
        <v>54</v>
      </c>
      <c r="T116" s="2">
        <v>0.1333333333333333</v>
      </c>
      <c r="U116" s="2">
        <v>0</v>
      </c>
      <c r="V116" s="2" t="e">
        <v>#DIV/0!</v>
      </c>
      <c r="W116" s="2">
        <v>0</v>
      </c>
      <c r="X116" s="2" t="e">
        <v>#DIV/0!</v>
      </c>
      <c r="Y116" s="2">
        <v>1</v>
      </c>
      <c r="Z116" s="2">
        <v>5</v>
      </c>
      <c r="AA116" s="2">
        <v>4</v>
      </c>
      <c r="AB116" s="2">
        <v>6</v>
      </c>
      <c r="AG116" s="2">
        <v>25</v>
      </c>
      <c r="AH116" s="2">
        <v>26</v>
      </c>
      <c r="AI116" s="2">
        <v>26</v>
      </c>
      <c r="AJ116" s="2">
        <v>26</v>
      </c>
      <c r="AK116" s="2">
        <v>26</v>
      </c>
      <c r="AL116" s="2">
        <v>26</v>
      </c>
      <c r="AM116" s="2">
        <v>854.79200000000003</v>
      </c>
      <c r="AN116" s="2">
        <v>904.49900000000002</v>
      </c>
      <c r="AO116" s="2">
        <v>-49.706999999999994</v>
      </c>
      <c r="AP116" s="2">
        <v>306.00116000000003</v>
      </c>
      <c r="AQ116" s="65">
        <v>2</v>
      </c>
      <c r="AR116" s="65">
        <v>2</v>
      </c>
      <c r="AS116" s="65">
        <v>2</v>
      </c>
      <c r="AT116" s="65">
        <v>2</v>
      </c>
      <c r="AU116" s="65">
        <v>2</v>
      </c>
      <c r="AV116" s="65">
        <v>2</v>
      </c>
      <c r="AW116" s="65">
        <v>2</v>
      </c>
      <c r="AX116" s="65">
        <v>2</v>
      </c>
      <c r="AY116" s="65">
        <v>2</v>
      </c>
      <c r="AZ116" s="65">
        <v>2</v>
      </c>
      <c r="BA116" s="65">
        <v>2</v>
      </c>
      <c r="BB116" s="65">
        <v>2</v>
      </c>
      <c r="BC116" s="65">
        <v>2</v>
      </c>
      <c r="BD116" s="65">
        <v>2</v>
      </c>
      <c r="BE116" s="65">
        <v>2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1</v>
      </c>
      <c r="BS116" s="65">
        <v>0</v>
      </c>
      <c r="BT116" s="65">
        <v>0</v>
      </c>
      <c r="BU116" s="65">
        <v>1</v>
      </c>
      <c r="BV116" s="65">
        <v>1</v>
      </c>
      <c r="BW116" s="65">
        <v>0</v>
      </c>
      <c r="BX116" s="65">
        <v>0</v>
      </c>
      <c r="BY116" s="65">
        <v>1</v>
      </c>
      <c r="BZ116" s="65">
        <v>0</v>
      </c>
      <c r="CA116" s="65">
        <v>0</v>
      </c>
      <c r="CB116" s="65">
        <v>1</v>
      </c>
      <c r="CC116" s="65">
        <v>0</v>
      </c>
      <c r="CD116" s="65">
        <v>0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5</v>
      </c>
      <c r="CT116" s="65">
        <v>7</v>
      </c>
      <c r="CU116" s="65">
        <v>8</v>
      </c>
      <c r="CV116" s="65">
        <v>6</v>
      </c>
      <c r="CW116" s="65">
        <v>6</v>
      </c>
      <c r="CX116" s="65">
        <v>8</v>
      </c>
      <c r="CY116" s="65">
        <v>7</v>
      </c>
      <c r="CZ116" s="65">
        <v>5</v>
      </c>
      <c r="DA116" s="65">
        <v>7</v>
      </c>
      <c r="DB116" s="65">
        <v>8</v>
      </c>
      <c r="DC116" s="65">
        <v>7</v>
      </c>
      <c r="DD116" s="65">
        <v>8</v>
      </c>
      <c r="DE116" s="65">
        <v>8</v>
      </c>
      <c r="DF116" s="65">
        <v>7</v>
      </c>
      <c r="DG116" s="65">
        <v>9</v>
      </c>
      <c r="DH116" s="65">
        <v>0</v>
      </c>
      <c r="DI116" s="65">
        <v>0</v>
      </c>
      <c r="DJ116" s="65">
        <v>0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355</v>
      </c>
      <c r="DU116" s="2" t="s">
        <v>535</v>
      </c>
      <c r="DV116" s="2">
        <v>26</v>
      </c>
      <c r="DW116" s="2" t="s">
        <v>1</v>
      </c>
      <c r="DX116" s="2">
        <v>26</v>
      </c>
      <c r="DY116" s="78">
        <v>3</v>
      </c>
      <c r="DZ116" s="78">
        <v>4</v>
      </c>
      <c r="EA116" s="78">
        <v>4</v>
      </c>
      <c r="EB116" s="78">
        <v>2</v>
      </c>
      <c r="EC116" s="78">
        <v>4</v>
      </c>
      <c r="ED116" s="78">
        <v>4</v>
      </c>
      <c r="EE116" s="78">
        <v>3</v>
      </c>
      <c r="EF116" s="78">
        <v>3</v>
      </c>
      <c r="EG116" s="78">
        <v>3</v>
      </c>
      <c r="EH116" s="78">
        <v>4</v>
      </c>
      <c r="EI116" s="78">
        <v>4</v>
      </c>
      <c r="EJ116" s="78">
        <v>4</v>
      </c>
      <c r="EK116" s="78">
        <v>4</v>
      </c>
      <c r="EL116" s="78">
        <v>4</v>
      </c>
      <c r="EM116" s="78">
        <v>4</v>
      </c>
      <c r="EN116" s="78">
        <v>2</v>
      </c>
      <c r="EO116" s="78">
        <v>3</v>
      </c>
      <c r="EP116" s="78">
        <v>4</v>
      </c>
      <c r="EQ116" s="78">
        <v>4</v>
      </c>
      <c r="ER116" s="78">
        <v>2</v>
      </c>
      <c r="ES116" s="78">
        <v>4</v>
      </c>
      <c r="ET116" s="78">
        <v>4</v>
      </c>
      <c r="EU116" s="78">
        <v>2</v>
      </c>
      <c r="EV116" s="78">
        <v>4</v>
      </c>
      <c r="EW116" s="78">
        <v>4</v>
      </c>
      <c r="EX116" s="78">
        <v>3</v>
      </c>
      <c r="EY116" s="78">
        <v>4</v>
      </c>
      <c r="EZ116" s="78">
        <v>4</v>
      </c>
      <c r="FA116" s="78">
        <v>3</v>
      </c>
      <c r="FB116" s="78">
        <v>5</v>
      </c>
    </row>
    <row r="117" spans="1:158" x14ac:dyDescent="0.25">
      <c r="A117" s="2" t="s">
        <v>924</v>
      </c>
      <c r="B117" s="2" t="s">
        <v>425</v>
      </c>
      <c r="C117" s="2" t="s">
        <v>923</v>
      </c>
      <c r="D117" s="2">
        <v>5</v>
      </c>
      <c r="E117" s="2">
        <v>0</v>
      </c>
      <c r="F117" s="2">
        <v>9</v>
      </c>
      <c r="G117" s="2">
        <v>1</v>
      </c>
      <c r="H117" s="2">
        <v>5</v>
      </c>
      <c r="I117" s="2">
        <v>10</v>
      </c>
      <c r="J117" s="2">
        <v>54</v>
      </c>
      <c r="K117" s="2">
        <v>52</v>
      </c>
      <c r="L117" s="2">
        <v>0</v>
      </c>
      <c r="M117" s="2">
        <v>0</v>
      </c>
      <c r="N117" s="2">
        <v>0</v>
      </c>
      <c r="O117" s="2">
        <v>106</v>
      </c>
      <c r="P117" s="2">
        <v>106</v>
      </c>
      <c r="Q117" s="2">
        <v>106</v>
      </c>
      <c r="R117" s="2">
        <v>106</v>
      </c>
      <c r="S117" s="2">
        <v>54</v>
      </c>
      <c r="T117" s="2">
        <v>0.1333333333333333</v>
      </c>
      <c r="U117" s="2">
        <v>0</v>
      </c>
      <c r="V117" s="2" t="e">
        <v>#DIV/0!</v>
      </c>
      <c r="W117" s="2">
        <v>0</v>
      </c>
      <c r="X117" s="2" t="e">
        <v>#DIV/0!</v>
      </c>
      <c r="Y117" s="2">
        <v>2</v>
      </c>
      <c r="Z117" s="2">
        <v>6</v>
      </c>
      <c r="AA117" s="2">
        <v>3</v>
      </c>
      <c r="AB117" s="2">
        <v>4</v>
      </c>
      <c r="AG117" s="2">
        <v>25</v>
      </c>
      <c r="AH117" s="2">
        <v>26</v>
      </c>
      <c r="AI117" s="2">
        <v>26</v>
      </c>
      <c r="AJ117" s="2">
        <v>26</v>
      </c>
      <c r="AK117" s="2">
        <v>26</v>
      </c>
      <c r="AL117" s="2">
        <v>27</v>
      </c>
      <c r="AM117" s="2">
        <v>854.79200000000003</v>
      </c>
      <c r="AN117" s="2">
        <v>823.91</v>
      </c>
      <c r="AO117" s="2">
        <v>30.882000000000062</v>
      </c>
      <c r="AP117" s="2">
        <v>306.00117</v>
      </c>
      <c r="AQ117" s="65">
        <v>2</v>
      </c>
      <c r="AR117" s="65">
        <v>2</v>
      </c>
      <c r="AS117" s="65">
        <v>2</v>
      </c>
      <c r="AT117" s="65">
        <v>2</v>
      </c>
      <c r="AU117" s="65">
        <v>2</v>
      </c>
      <c r="AV117" s="65">
        <v>2</v>
      </c>
      <c r="AW117" s="65">
        <v>2</v>
      </c>
      <c r="AX117" s="65">
        <v>2</v>
      </c>
      <c r="AY117" s="65">
        <v>2</v>
      </c>
      <c r="AZ117" s="65">
        <v>2</v>
      </c>
      <c r="BA117" s="65">
        <v>2</v>
      </c>
      <c r="BB117" s="65">
        <v>2</v>
      </c>
      <c r="BC117" s="65">
        <v>2</v>
      </c>
      <c r="BD117" s="65">
        <v>2</v>
      </c>
      <c r="BE117" s="65">
        <v>2</v>
      </c>
      <c r="BF117" s="65">
        <v>0</v>
      </c>
      <c r="BG117" s="65">
        <v>0</v>
      </c>
      <c r="BH117" s="65">
        <v>0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2</v>
      </c>
      <c r="BT117" s="65">
        <v>1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0</v>
      </c>
      <c r="CB117" s="65">
        <v>2</v>
      </c>
      <c r="CC117" s="65">
        <v>0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7</v>
      </c>
      <c r="CT117" s="65">
        <v>4</v>
      </c>
      <c r="CU117" s="65">
        <v>7</v>
      </c>
      <c r="CV117" s="65">
        <v>7</v>
      </c>
      <c r="CW117" s="65">
        <v>7</v>
      </c>
      <c r="CX117" s="65">
        <v>11</v>
      </c>
      <c r="CY117" s="65">
        <v>6</v>
      </c>
      <c r="CZ117" s="65">
        <v>6</v>
      </c>
      <c r="DA117" s="65">
        <v>6</v>
      </c>
      <c r="DB117" s="65">
        <v>7</v>
      </c>
      <c r="DC117" s="65">
        <v>6</v>
      </c>
      <c r="DD117" s="65">
        <v>7</v>
      </c>
      <c r="DE117" s="65">
        <v>9</v>
      </c>
      <c r="DF117" s="65">
        <v>7</v>
      </c>
      <c r="DG117" s="65">
        <v>9</v>
      </c>
      <c r="DH117" s="65">
        <v>0</v>
      </c>
      <c r="DI117" s="65">
        <v>0</v>
      </c>
      <c r="DJ117" s="65">
        <v>0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378</v>
      </c>
      <c r="DU117" s="2" t="s">
        <v>535</v>
      </c>
      <c r="DV117" s="2">
        <v>26</v>
      </c>
      <c r="DW117" s="2" t="s">
        <v>1</v>
      </c>
      <c r="DX117" s="2">
        <v>26</v>
      </c>
      <c r="DY117" s="78">
        <v>3</v>
      </c>
      <c r="DZ117" s="78">
        <v>2</v>
      </c>
      <c r="EA117" s="78">
        <v>4</v>
      </c>
      <c r="EB117" s="78">
        <v>3</v>
      </c>
      <c r="EC117" s="78">
        <v>4</v>
      </c>
      <c r="ED117" s="78">
        <v>5</v>
      </c>
      <c r="EE117" s="78">
        <v>3</v>
      </c>
      <c r="EF117" s="78">
        <v>3</v>
      </c>
      <c r="EG117" s="78">
        <v>3</v>
      </c>
      <c r="EH117" s="78">
        <v>4</v>
      </c>
      <c r="EI117" s="78">
        <v>3</v>
      </c>
      <c r="EJ117" s="78">
        <v>4</v>
      </c>
      <c r="EK117" s="78">
        <v>5</v>
      </c>
      <c r="EL117" s="78">
        <v>4</v>
      </c>
      <c r="EM117" s="78">
        <v>4</v>
      </c>
      <c r="EN117" s="78">
        <v>4</v>
      </c>
      <c r="EO117" s="78">
        <v>2</v>
      </c>
      <c r="EP117" s="78">
        <v>3</v>
      </c>
      <c r="EQ117" s="78">
        <v>4</v>
      </c>
      <c r="ER117" s="78">
        <v>3</v>
      </c>
      <c r="ES117" s="78">
        <v>6</v>
      </c>
      <c r="ET117" s="78">
        <v>3</v>
      </c>
      <c r="EU117" s="78">
        <v>3</v>
      </c>
      <c r="EV117" s="78">
        <v>3</v>
      </c>
      <c r="EW117" s="78">
        <v>3</v>
      </c>
      <c r="EX117" s="78">
        <v>3</v>
      </c>
      <c r="EY117" s="78">
        <v>3</v>
      </c>
      <c r="EZ117" s="78">
        <v>4</v>
      </c>
      <c r="FA117" s="78">
        <v>3</v>
      </c>
      <c r="FB117" s="78">
        <v>5</v>
      </c>
    </row>
    <row r="118" spans="1:158" x14ac:dyDescent="0.25">
      <c r="A118" s="2" t="s">
        <v>925</v>
      </c>
      <c r="B118" s="2" t="s">
        <v>378</v>
      </c>
      <c r="C118" s="2" t="s">
        <v>925</v>
      </c>
      <c r="D118" s="2">
        <v>1</v>
      </c>
      <c r="E118" s="2">
        <v>0</v>
      </c>
      <c r="F118" s="2">
        <v>6</v>
      </c>
      <c r="G118" s="2">
        <v>1</v>
      </c>
      <c r="H118" s="2">
        <v>1</v>
      </c>
      <c r="I118" s="2">
        <v>7</v>
      </c>
      <c r="J118" s="2">
        <v>54</v>
      </c>
      <c r="K118" s="2">
        <v>53</v>
      </c>
      <c r="L118" s="2">
        <v>0</v>
      </c>
      <c r="M118" s="2">
        <v>0</v>
      </c>
      <c r="N118" s="2">
        <v>0</v>
      </c>
      <c r="O118" s="2">
        <v>107</v>
      </c>
      <c r="P118" s="2">
        <v>107</v>
      </c>
      <c r="Q118" s="2">
        <v>107</v>
      </c>
      <c r="R118" s="2">
        <v>107</v>
      </c>
      <c r="S118" s="2">
        <v>54</v>
      </c>
      <c r="T118" s="2">
        <v>6.6666666666666874E-2</v>
      </c>
      <c r="U118" s="2">
        <v>0</v>
      </c>
      <c r="V118" s="2" t="e">
        <v>#DIV/0!</v>
      </c>
      <c r="W118" s="2">
        <v>0</v>
      </c>
      <c r="X118" s="2" t="e">
        <v>#DIV/0!</v>
      </c>
      <c r="Y118" s="2">
        <v>0</v>
      </c>
      <c r="Z118" s="2">
        <v>3</v>
      </c>
      <c r="AA118" s="2">
        <v>1</v>
      </c>
      <c r="AB118" s="2">
        <v>4</v>
      </c>
      <c r="AG118" s="2">
        <v>25</v>
      </c>
      <c r="AH118" s="2">
        <v>28</v>
      </c>
      <c r="AI118" s="2">
        <v>28</v>
      </c>
      <c r="AJ118" s="2">
        <v>28</v>
      </c>
      <c r="AK118" s="2">
        <v>28</v>
      </c>
      <c r="AL118" s="2">
        <v>28</v>
      </c>
      <c r="AM118" s="2">
        <v>843.94399999999996</v>
      </c>
      <c r="AN118" s="2">
        <v>691.66200000000003</v>
      </c>
      <c r="AO118" s="2">
        <v>152.28199999999993</v>
      </c>
      <c r="AP118" s="2">
        <v>307.00117999999998</v>
      </c>
      <c r="AQ118" s="65">
        <v>2</v>
      </c>
      <c r="AR118" s="65">
        <v>2</v>
      </c>
      <c r="AS118" s="65">
        <v>2</v>
      </c>
      <c r="AT118" s="65">
        <v>2</v>
      </c>
      <c r="AU118" s="65">
        <v>2</v>
      </c>
      <c r="AV118" s="65">
        <v>2</v>
      </c>
      <c r="AW118" s="65">
        <v>2</v>
      </c>
      <c r="AX118" s="65">
        <v>2</v>
      </c>
      <c r="AY118" s="65">
        <v>2</v>
      </c>
      <c r="AZ118" s="65">
        <v>2</v>
      </c>
      <c r="BA118" s="65">
        <v>2</v>
      </c>
      <c r="BB118" s="65">
        <v>2</v>
      </c>
      <c r="BC118" s="65">
        <v>2</v>
      </c>
      <c r="BD118" s="65">
        <v>2</v>
      </c>
      <c r="BE118" s="65">
        <v>2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1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7</v>
      </c>
      <c r="CT118" s="65">
        <v>6</v>
      </c>
      <c r="CU118" s="65">
        <v>7</v>
      </c>
      <c r="CV118" s="65">
        <v>6</v>
      </c>
      <c r="CW118" s="65">
        <v>6</v>
      </c>
      <c r="CX118" s="65">
        <v>10</v>
      </c>
      <c r="CY118" s="65">
        <v>7</v>
      </c>
      <c r="CZ118" s="65">
        <v>6</v>
      </c>
      <c r="DA118" s="65">
        <v>7</v>
      </c>
      <c r="DB118" s="65">
        <v>8</v>
      </c>
      <c r="DC118" s="65">
        <v>8</v>
      </c>
      <c r="DD118" s="65">
        <v>6</v>
      </c>
      <c r="DE118" s="65">
        <v>8</v>
      </c>
      <c r="DF118" s="65">
        <v>7</v>
      </c>
      <c r="DG118" s="65">
        <v>8</v>
      </c>
      <c r="DH118" s="65">
        <v>0</v>
      </c>
      <c r="DI118" s="65">
        <v>0</v>
      </c>
      <c r="DJ118" s="65">
        <v>0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422</v>
      </c>
      <c r="DU118" s="2" t="s">
        <v>535</v>
      </c>
      <c r="DV118" s="2">
        <v>28</v>
      </c>
      <c r="DW118" s="2" t="s">
        <v>1</v>
      </c>
      <c r="DX118" s="2">
        <v>28</v>
      </c>
      <c r="DY118" s="78">
        <v>3</v>
      </c>
      <c r="DZ118" s="78">
        <v>3</v>
      </c>
      <c r="EA118" s="78">
        <v>4</v>
      </c>
      <c r="EB118" s="78">
        <v>3</v>
      </c>
      <c r="EC118" s="78">
        <v>3</v>
      </c>
      <c r="ED118" s="78">
        <v>6</v>
      </c>
      <c r="EE118" s="78">
        <v>3</v>
      </c>
      <c r="EF118" s="78">
        <v>3</v>
      </c>
      <c r="EG118" s="78">
        <v>3</v>
      </c>
      <c r="EH118" s="78">
        <v>4</v>
      </c>
      <c r="EI118" s="78">
        <v>4</v>
      </c>
      <c r="EJ118" s="78">
        <v>3</v>
      </c>
      <c r="EK118" s="78">
        <v>4</v>
      </c>
      <c r="EL118" s="78">
        <v>4</v>
      </c>
      <c r="EM118" s="78">
        <v>4</v>
      </c>
      <c r="EN118" s="78">
        <v>4</v>
      </c>
      <c r="EO118" s="78">
        <v>3</v>
      </c>
      <c r="EP118" s="78">
        <v>3</v>
      </c>
      <c r="EQ118" s="78">
        <v>3</v>
      </c>
      <c r="ER118" s="78">
        <v>3</v>
      </c>
      <c r="ES118" s="78">
        <v>4</v>
      </c>
      <c r="ET118" s="78">
        <v>4</v>
      </c>
      <c r="EU118" s="78">
        <v>3</v>
      </c>
      <c r="EV118" s="78">
        <v>4</v>
      </c>
      <c r="EW118" s="78">
        <v>4</v>
      </c>
      <c r="EX118" s="78">
        <v>4</v>
      </c>
      <c r="EY118" s="78">
        <v>3</v>
      </c>
      <c r="EZ118" s="78">
        <v>4</v>
      </c>
      <c r="FA118" s="78">
        <v>3</v>
      </c>
      <c r="FB118" s="78">
        <v>4</v>
      </c>
    </row>
    <row r="119" spans="1:158" x14ac:dyDescent="0.25">
      <c r="A119" s="2" t="s">
        <v>926</v>
      </c>
      <c r="B119" s="2" t="s">
        <v>437</v>
      </c>
      <c r="C119" s="2" t="s">
        <v>926</v>
      </c>
      <c r="D119" s="2">
        <v>7</v>
      </c>
      <c r="E119" s="2">
        <v>0</v>
      </c>
      <c r="F119" s="2">
        <v>9</v>
      </c>
      <c r="G119" s="2">
        <v>3</v>
      </c>
      <c r="H119" s="2">
        <v>7</v>
      </c>
      <c r="I119" s="2">
        <v>12</v>
      </c>
      <c r="J119" s="2">
        <v>57</v>
      </c>
      <c r="K119" s="2">
        <v>51</v>
      </c>
      <c r="L119" s="2">
        <v>0</v>
      </c>
      <c r="M119" s="2">
        <v>0</v>
      </c>
      <c r="N119" s="2">
        <v>0</v>
      </c>
      <c r="O119" s="2">
        <v>108</v>
      </c>
      <c r="P119" s="2">
        <v>108</v>
      </c>
      <c r="Q119" s="2">
        <v>108</v>
      </c>
      <c r="R119" s="2">
        <v>108</v>
      </c>
      <c r="S119" s="2">
        <v>57</v>
      </c>
      <c r="T119" s="2">
        <v>0.39999999999999991</v>
      </c>
      <c r="U119" s="2">
        <v>0</v>
      </c>
      <c r="V119" s="2" t="e">
        <v>#DIV/0!</v>
      </c>
      <c r="W119" s="2">
        <v>0</v>
      </c>
      <c r="X119" s="2" t="e">
        <v>#DIV/0!</v>
      </c>
      <c r="Y119" s="2">
        <v>3</v>
      </c>
      <c r="Z119" s="2">
        <v>8</v>
      </c>
      <c r="AA119" s="2">
        <v>4</v>
      </c>
      <c r="AB119" s="2">
        <v>4</v>
      </c>
      <c r="AG119" s="2">
        <v>38</v>
      </c>
      <c r="AH119" s="2">
        <v>29</v>
      </c>
      <c r="AI119" s="2">
        <v>29</v>
      </c>
      <c r="AJ119" s="2">
        <v>29</v>
      </c>
      <c r="AK119" s="2">
        <v>29</v>
      </c>
      <c r="AL119" s="2">
        <v>29</v>
      </c>
      <c r="AM119" s="2">
        <v>833.09699999999998</v>
      </c>
      <c r="AN119" s="2">
        <v>698.83600000000001</v>
      </c>
      <c r="AO119" s="2">
        <v>134.26099999999997</v>
      </c>
      <c r="AP119" s="2">
        <v>308.00119000000001</v>
      </c>
      <c r="AQ119" s="65">
        <v>2</v>
      </c>
      <c r="AR119" s="65">
        <v>2</v>
      </c>
      <c r="AS119" s="65">
        <v>2</v>
      </c>
      <c r="AT119" s="65">
        <v>2</v>
      </c>
      <c r="AU119" s="65">
        <v>2</v>
      </c>
      <c r="AV119" s="65">
        <v>2</v>
      </c>
      <c r="AW119" s="65">
        <v>2</v>
      </c>
      <c r="AX119" s="65">
        <v>2</v>
      </c>
      <c r="AY119" s="65">
        <v>2</v>
      </c>
      <c r="AZ119" s="65">
        <v>2</v>
      </c>
      <c r="BA119" s="65">
        <v>2</v>
      </c>
      <c r="BB119" s="65">
        <v>2</v>
      </c>
      <c r="BC119" s="65">
        <v>2</v>
      </c>
      <c r="BD119" s="65">
        <v>2</v>
      </c>
      <c r="BE119" s="65">
        <v>2</v>
      </c>
      <c r="BF119" s="65">
        <v>0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1</v>
      </c>
      <c r="BS119" s="65">
        <v>2</v>
      </c>
      <c r="BT119" s="65">
        <v>1</v>
      </c>
      <c r="BU119" s="65">
        <v>0</v>
      </c>
      <c r="BV119" s="65">
        <v>1</v>
      </c>
      <c r="BW119" s="65">
        <v>0</v>
      </c>
      <c r="BX119" s="65">
        <v>0</v>
      </c>
      <c r="BY119" s="65">
        <v>1</v>
      </c>
      <c r="BZ119" s="65">
        <v>0</v>
      </c>
      <c r="CA119" s="65">
        <v>0</v>
      </c>
      <c r="CB119" s="65">
        <v>1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7</v>
      </c>
      <c r="CT119" s="65">
        <v>4</v>
      </c>
      <c r="CU119" s="65">
        <v>7</v>
      </c>
      <c r="CV119" s="65">
        <v>8</v>
      </c>
      <c r="CW119" s="65">
        <v>6</v>
      </c>
      <c r="CX119" s="65">
        <v>11</v>
      </c>
      <c r="CY119" s="65">
        <v>7</v>
      </c>
      <c r="CZ119" s="65">
        <v>5</v>
      </c>
      <c r="DA119" s="65">
        <v>6</v>
      </c>
      <c r="DB119" s="65">
        <v>9</v>
      </c>
      <c r="DC119" s="65">
        <v>7</v>
      </c>
      <c r="DD119" s="65">
        <v>6</v>
      </c>
      <c r="DE119" s="65">
        <v>10</v>
      </c>
      <c r="DF119" s="65">
        <v>6</v>
      </c>
      <c r="DG119" s="65">
        <v>9</v>
      </c>
      <c r="DH119" s="65">
        <v>0</v>
      </c>
      <c r="DI119" s="65">
        <v>0</v>
      </c>
      <c r="DJ119" s="65">
        <v>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538</v>
      </c>
      <c r="DU119" s="2" t="s">
        <v>535</v>
      </c>
      <c r="DV119" s="2">
        <v>29</v>
      </c>
      <c r="DW119" s="2" t="s">
        <v>1</v>
      </c>
      <c r="DX119" s="2">
        <v>29</v>
      </c>
      <c r="DY119" s="78">
        <v>5</v>
      </c>
      <c r="DZ119" s="78">
        <v>2</v>
      </c>
      <c r="EA119" s="78">
        <v>4</v>
      </c>
      <c r="EB119" s="78">
        <v>4</v>
      </c>
      <c r="EC119" s="78">
        <v>4</v>
      </c>
      <c r="ED119" s="78">
        <v>5</v>
      </c>
      <c r="EE119" s="78">
        <v>4</v>
      </c>
      <c r="EF119" s="78">
        <v>2</v>
      </c>
      <c r="EG119" s="78">
        <v>3</v>
      </c>
      <c r="EH119" s="78">
        <v>5</v>
      </c>
      <c r="EI119" s="78">
        <v>3</v>
      </c>
      <c r="EJ119" s="78">
        <v>3</v>
      </c>
      <c r="EK119" s="78">
        <v>5</v>
      </c>
      <c r="EL119" s="78">
        <v>3</v>
      </c>
      <c r="EM119" s="78">
        <v>5</v>
      </c>
      <c r="EN119" s="78">
        <v>2</v>
      </c>
      <c r="EO119" s="78">
        <v>2</v>
      </c>
      <c r="EP119" s="78">
        <v>3</v>
      </c>
      <c r="EQ119" s="78">
        <v>4</v>
      </c>
      <c r="ER119" s="78">
        <v>2</v>
      </c>
      <c r="ES119" s="78">
        <v>6</v>
      </c>
      <c r="ET119" s="78">
        <v>3</v>
      </c>
      <c r="EU119" s="78">
        <v>3</v>
      </c>
      <c r="EV119" s="78">
        <v>3</v>
      </c>
      <c r="EW119" s="78">
        <v>4</v>
      </c>
      <c r="EX119" s="78">
        <v>4</v>
      </c>
      <c r="EY119" s="78">
        <v>3</v>
      </c>
      <c r="EZ119" s="78">
        <v>5</v>
      </c>
      <c r="FA119" s="78">
        <v>3</v>
      </c>
      <c r="FB119" s="78">
        <v>4</v>
      </c>
    </row>
    <row r="120" spans="1:158" x14ac:dyDescent="0.25">
      <c r="A120" s="2" t="s">
        <v>927</v>
      </c>
      <c r="B120" s="2" t="s">
        <v>694</v>
      </c>
      <c r="C120" s="2" t="s">
        <v>926</v>
      </c>
      <c r="D120" s="2">
        <v>5</v>
      </c>
      <c r="E120" s="2">
        <v>0</v>
      </c>
      <c r="F120" s="2">
        <v>9</v>
      </c>
      <c r="G120" s="2">
        <v>2</v>
      </c>
      <c r="H120" s="2">
        <v>5</v>
      </c>
      <c r="I120" s="2">
        <v>11</v>
      </c>
      <c r="J120" s="2">
        <v>52</v>
      </c>
      <c r="K120" s="2">
        <v>56</v>
      </c>
      <c r="L120" s="2">
        <v>0</v>
      </c>
      <c r="M120" s="2">
        <v>0</v>
      </c>
      <c r="N120" s="2">
        <v>0</v>
      </c>
      <c r="O120" s="2">
        <v>108</v>
      </c>
      <c r="P120" s="2">
        <v>108</v>
      </c>
      <c r="Q120" s="2">
        <v>108</v>
      </c>
      <c r="R120" s="2">
        <v>108</v>
      </c>
      <c r="S120" s="2">
        <v>52</v>
      </c>
      <c r="T120" s="2">
        <v>-0.26666666666666661</v>
      </c>
      <c r="U120" s="2">
        <v>0</v>
      </c>
      <c r="V120" s="2" t="e">
        <v>#DIV/0!</v>
      </c>
      <c r="W120" s="2">
        <v>0</v>
      </c>
      <c r="X120" s="2" t="e">
        <v>#DIV/0!</v>
      </c>
      <c r="Y120" s="2">
        <v>2</v>
      </c>
      <c r="Z120" s="2">
        <v>4</v>
      </c>
      <c r="AA120" s="2">
        <v>3</v>
      </c>
      <c r="AB120" s="2">
        <v>7</v>
      </c>
      <c r="AG120" s="2">
        <v>20</v>
      </c>
      <c r="AH120" s="2">
        <v>29</v>
      </c>
      <c r="AI120" s="2">
        <v>29</v>
      </c>
      <c r="AJ120" s="2">
        <v>29</v>
      </c>
      <c r="AK120" s="2">
        <v>29</v>
      </c>
      <c r="AL120" s="2">
        <v>30</v>
      </c>
      <c r="AM120" s="2">
        <v>833.09699999999998</v>
      </c>
      <c r="AN120" s="2">
        <v>699.91200000000003</v>
      </c>
      <c r="AO120" s="2">
        <v>133.18499999999995</v>
      </c>
      <c r="AP120" s="2">
        <v>308.00119999999998</v>
      </c>
      <c r="AQ120" s="65">
        <v>2</v>
      </c>
      <c r="AR120" s="65">
        <v>2</v>
      </c>
      <c r="AS120" s="65">
        <v>2</v>
      </c>
      <c r="AT120" s="65">
        <v>2</v>
      </c>
      <c r="AU120" s="65">
        <v>2</v>
      </c>
      <c r="AV120" s="65">
        <v>2</v>
      </c>
      <c r="AW120" s="65">
        <v>2</v>
      </c>
      <c r="AX120" s="65">
        <v>2</v>
      </c>
      <c r="AY120" s="65">
        <v>2</v>
      </c>
      <c r="AZ120" s="65">
        <v>2</v>
      </c>
      <c r="BA120" s="65">
        <v>2</v>
      </c>
      <c r="BB120" s="65">
        <v>2</v>
      </c>
      <c r="BC120" s="65">
        <v>2</v>
      </c>
      <c r="BD120" s="65">
        <v>2</v>
      </c>
      <c r="BE120" s="65">
        <v>2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2</v>
      </c>
      <c r="BS120" s="65">
        <v>0</v>
      </c>
      <c r="BT120" s="65">
        <v>0</v>
      </c>
      <c r="BU120" s="65">
        <v>0</v>
      </c>
      <c r="BV120" s="65">
        <v>1</v>
      </c>
      <c r="BW120" s="65">
        <v>0</v>
      </c>
      <c r="BX120" s="65">
        <v>0</v>
      </c>
      <c r="BY120" s="65">
        <v>0</v>
      </c>
      <c r="BZ120" s="65">
        <v>1</v>
      </c>
      <c r="CA120" s="65">
        <v>0</v>
      </c>
      <c r="CB120" s="65">
        <v>0</v>
      </c>
      <c r="CC120" s="65">
        <v>0</v>
      </c>
      <c r="CD120" s="65">
        <v>0</v>
      </c>
      <c r="CE120" s="65">
        <v>1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4</v>
      </c>
      <c r="CT120" s="65">
        <v>6</v>
      </c>
      <c r="CU120" s="65">
        <v>9</v>
      </c>
      <c r="CV120" s="65">
        <v>8</v>
      </c>
      <c r="CW120" s="65">
        <v>5</v>
      </c>
      <c r="CX120" s="65">
        <v>9</v>
      </c>
      <c r="CY120" s="65">
        <v>6</v>
      </c>
      <c r="CZ120" s="65">
        <v>6</v>
      </c>
      <c r="DA120" s="65">
        <v>5</v>
      </c>
      <c r="DB120" s="65">
        <v>9</v>
      </c>
      <c r="DC120" s="65">
        <v>9</v>
      </c>
      <c r="DD120" s="65">
        <v>7</v>
      </c>
      <c r="DE120" s="65">
        <v>9</v>
      </c>
      <c r="DF120" s="65">
        <v>5</v>
      </c>
      <c r="DG120" s="65">
        <v>11</v>
      </c>
      <c r="DH120" s="65">
        <v>0</v>
      </c>
      <c r="DI120" s="65">
        <v>0</v>
      </c>
      <c r="DJ120" s="65">
        <v>0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686</v>
      </c>
      <c r="DU120" s="2" t="s">
        <v>535</v>
      </c>
      <c r="DV120" s="2">
        <v>29</v>
      </c>
      <c r="DW120" s="2" t="s">
        <v>1</v>
      </c>
      <c r="DX120" s="2">
        <v>29</v>
      </c>
      <c r="DY120" s="78">
        <v>2</v>
      </c>
      <c r="DZ120" s="78">
        <v>3</v>
      </c>
      <c r="EA120" s="78">
        <v>4</v>
      </c>
      <c r="EB120" s="78">
        <v>4</v>
      </c>
      <c r="EC120" s="78">
        <v>3</v>
      </c>
      <c r="ED120" s="78">
        <v>4</v>
      </c>
      <c r="EE120" s="78">
        <v>3</v>
      </c>
      <c r="EF120" s="78">
        <v>3</v>
      </c>
      <c r="EG120" s="78">
        <v>3</v>
      </c>
      <c r="EH120" s="78">
        <v>4</v>
      </c>
      <c r="EI120" s="78">
        <v>4</v>
      </c>
      <c r="EJ120" s="78">
        <v>4</v>
      </c>
      <c r="EK120" s="78">
        <v>4</v>
      </c>
      <c r="EL120" s="78">
        <v>2</v>
      </c>
      <c r="EM120" s="78">
        <v>5</v>
      </c>
      <c r="EN120" s="78">
        <v>2</v>
      </c>
      <c r="EO120" s="78">
        <v>3</v>
      </c>
      <c r="EP120" s="78">
        <v>5</v>
      </c>
      <c r="EQ120" s="78">
        <v>4</v>
      </c>
      <c r="ER120" s="78">
        <v>2</v>
      </c>
      <c r="ES120" s="78">
        <v>5</v>
      </c>
      <c r="ET120" s="78">
        <v>3</v>
      </c>
      <c r="EU120" s="78">
        <v>3</v>
      </c>
      <c r="EV120" s="78">
        <v>2</v>
      </c>
      <c r="EW120" s="78">
        <v>5</v>
      </c>
      <c r="EX120" s="78">
        <v>5</v>
      </c>
      <c r="EY120" s="78">
        <v>3</v>
      </c>
      <c r="EZ120" s="78">
        <v>5</v>
      </c>
      <c r="FA120" s="78">
        <v>3</v>
      </c>
      <c r="FB120" s="78">
        <v>6</v>
      </c>
    </row>
    <row r="121" spans="1:158" x14ac:dyDescent="0.25">
      <c r="A121" s="2" t="s">
        <v>928</v>
      </c>
      <c r="B121" s="2" t="s">
        <v>482</v>
      </c>
      <c r="C121" s="2" t="s">
        <v>926</v>
      </c>
      <c r="D121" s="2">
        <v>4</v>
      </c>
      <c r="E121" s="2">
        <v>0</v>
      </c>
      <c r="F121" s="2">
        <v>10</v>
      </c>
      <c r="G121" s="2">
        <v>1</v>
      </c>
      <c r="H121" s="2">
        <v>4</v>
      </c>
      <c r="I121" s="2">
        <v>11</v>
      </c>
      <c r="J121" s="2">
        <v>55</v>
      </c>
      <c r="K121" s="2">
        <v>53</v>
      </c>
      <c r="L121" s="2">
        <v>0</v>
      </c>
      <c r="M121" s="2">
        <v>0</v>
      </c>
      <c r="N121" s="2">
        <v>0</v>
      </c>
      <c r="O121" s="2">
        <v>108</v>
      </c>
      <c r="P121" s="2">
        <v>108</v>
      </c>
      <c r="Q121" s="2">
        <v>108</v>
      </c>
      <c r="R121" s="2">
        <v>108</v>
      </c>
      <c r="S121" s="2">
        <v>55</v>
      </c>
      <c r="T121" s="2">
        <v>0.1333333333333333</v>
      </c>
      <c r="U121" s="2">
        <v>0</v>
      </c>
      <c r="V121" s="2" t="e">
        <v>#DIV/0!</v>
      </c>
      <c r="W121" s="2">
        <v>0</v>
      </c>
      <c r="X121" s="2" t="e">
        <v>#DIV/0!</v>
      </c>
      <c r="Y121" s="2">
        <v>1</v>
      </c>
      <c r="Z121" s="2">
        <v>5</v>
      </c>
      <c r="AA121" s="2">
        <v>3</v>
      </c>
      <c r="AB121" s="2">
        <v>6</v>
      </c>
      <c r="AG121" s="2">
        <v>30</v>
      </c>
      <c r="AH121" s="2">
        <v>29</v>
      </c>
      <c r="AI121" s="2">
        <v>29</v>
      </c>
      <c r="AJ121" s="2">
        <v>29</v>
      </c>
      <c r="AK121" s="2">
        <v>29</v>
      </c>
      <c r="AL121" s="2">
        <v>31</v>
      </c>
      <c r="AM121" s="2">
        <v>833.09699999999998</v>
      </c>
      <c r="AN121" s="2">
        <v>788.64300000000003</v>
      </c>
      <c r="AO121" s="2">
        <v>44.453999999999951</v>
      </c>
      <c r="AP121" s="2">
        <v>308.00121000000001</v>
      </c>
      <c r="AQ121" s="65">
        <v>2</v>
      </c>
      <c r="AR121" s="65">
        <v>2</v>
      </c>
      <c r="AS121" s="65">
        <v>2</v>
      </c>
      <c r="AT121" s="65">
        <v>2</v>
      </c>
      <c r="AU121" s="65">
        <v>2</v>
      </c>
      <c r="AV121" s="65">
        <v>2</v>
      </c>
      <c r="AW121" s="65">
        <v>2</v>
      </c>
      <c r="AX121" s="65">
        <v>2</v>
      </c>
      <c r="AY121" s="65">
        <v>2</v>
      </c>
      <c r="AZ121" s="65">
        <v>2</v>
      </c>
      <c r="BA121" s="65">
        <v>2</v>
      </c>
      <c r="BB121" s="65">
        <v>2</v>
      </c>
      <c r="BC121" s="65">
        <v>2</v>
      </c>
      <c r="BD121" s="65">
        <v>2</v>
      </c>
      <c r="BE121" s="65">
        <v>2</v>
      </c>
      <c r="BF121" s="65">
        <v>0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1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1</v>
      </c>
      <c r="BZ121" s="65">
        <v>1</v>
      </c>
      <c r="CA121" s="65">
        <v>0</v>
      </c>
      <c r="CB121" s="65">
        <v>1</v>
      </c>
      <c r="CC121" s="65">
        <v>0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7</v>
      </c>
      <c r="CT121" s="65">
        <v>5</v>
      </c>
      <c r="CU121" s="65">
        <v>8</v>
      </c>
      <c r="CV121" s="65">
        <v>7</v>
      </c>
      <c r="CW121" s="65">
        <v>7</v>
      </c>
      <c r="CX121" s="65">
        <v>11</v>
      </c>
      <c r="CY121" s="65">
        <v>6</v>
      </c>
      <c r="CZ121" s="65">
        <v>5</v>
      </c>
      <c r="DA121" s="65">
        <v>5</v>
      </c>
      <c r="DB121" s="65">
        <v>8</v>
      </c>
      <c r="DC121" s="65">
        <v>7</v>
      </c>
      <c r="DD121" s="65">
        <v>7</v>
      </c>
      <c r="DE121" s="65">
        <v>9</v>
      </c>
      <c r="DF121" s="65">
        <v>6</v>
      </c>
      <c r="DG121" s="65">
        <v>10</v>
      </c>
      <c r="DH121" s="65">
        <v>0</v>
      </c>
      <c r="DI121" s="65">
        <v>0</v>
      </c>
      <c r="DJ121" s="65">
        <v>0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684</v>
      </c>
      <c r="DU121" s="2" t="s">
        <v>535</v>
      </c>
      <c r="DV121" s="2">
        <v>29</v>
      </c>
      <c r="DW121" s="2" t="s">
        <v>1</v>
      </c>
      <c r="DX121" s="2">
        <v>29</v>
      </c>
      <c r="DY121" s="78">
        <v>3</v>
      </c>
      <c r="DZ121" s="78">
        <v>2</v>
      </c>
      <c r="EA121" s="78">
        <v>4</v>
      </c>
      <c r="EB121" s="78">
        <v>3</v>
      </c>
      <c r="EC121" s="78">
        <v>3</v>
      </c>
      <c r="ED121" s="78">
        <v>6</v>
      </c>
      <c r="EE121" s="78">
        <v>3</v>
      </c>
      <c r="EF121" s="78">
        <v>3</v>
      </c>
      <c r="EG121" s="78">
        <v>3</v>
      </c>
      <c r="EH121" s="78">
        <v>4</v>
      </c>
      <c r="EI121" s="78">
        <v>4</v>
      </c>
      <c r="EJ121" s="78">
        <v>4</v>
      </c>
      <c r="EK121" s="78">
        <v>5</v>
      </c>
      <c r="EL121" s="78">
        <v>3</v>
      </c>
      <c r="EM121" s="78">
        <v>5</v>
      </c>
      <c r="EN121" s="78">
        <v>4</v>
      </c>
      <c r="EO121" s="78">
        <v>3</v>
      </c>
      <c r="EP121" s="78">
        <v>4</v>
      </c>
      <c r="EQ121" s="78">
        <v>4</v>
      </c>
      <c r="ER121" s="78">
        <v>4</v>
      </c>
      <c r="ES121" s="78">
        <v>5</v>
      </c>
      <c r="ET121" s="78">
        <v>3</v>
      </c>
      <c r="EU121" s="78">
        <v>2</v>
      </c>
      <c r="EV121" s="78">
        <v>2</v>
      </c>
      <c r="EW121" s="78">
        <v>4</v>
      </c>
      <c r="EX121" s="78">
        <v>3</v>
      </c>
      <c r="EY121" s="78">
        <v>3</v>
      </c>
      <c r="EZ121" s="78">
        <v>4</v>
      </c>
      <c r="FA121" s="78">
        <v>3</v>
      </c>
      <c r="FB121" s="78">
        <v>5</v>
      </c>
    </row>
    <row r="122" spans="1:158" x14ac:dyDescent="0.25">
      <c r="A122" s="2" t="s">
        <v>929</v>
      </c>
      <c r="B122" s="2" t="s">
        <v>458</v>
      </c>
      <c r="C122" s="2" t="s">
        <v>929</v>
      </c>
      <c r="D122" s="2">
        <v>2</v>
      </c>
      <c r="E122" s="2">
        <v>0</v>
      </c>
      <c r="F122" s="2">
        <v>8</v>
      </c>
      <c r="G122" s="2">
        <v>2</v>
      </c>
      <c r="H122" s="2">
        <v>2</v>
      </c>
      <c r="I122" s="2">
        <v>10</v>
      </c>
      <c r="J122" s="2">
        <v>55</v>
      </c>
      <c r="K122" s="2">
        <v>55</v>
      </c>
      <c r="L122" s="2">
        <v>0</v>
      </c>
      <c r="M122" s="2">
        <v>0</v>
      </c>
      <c r="N122" s="2">
        <v>0</v>
      </c>
      <c r="O122" s="2">
        <v>110</v>
      </c>
      <c r="P122" s="2">
        <v>110</v>
      </c>
      <c r="Q122" s="2">
        <v>110</v>
      </c>
      <c r="R122" s="2">
        <v>110</v>
      </c>
      <c r="S122" s="2">
        <v>55</v>
      </c>
      <c r="T122" s="2">
        <v>0</v>
      </c>
      <c r="U122" s="2">
        <v>0</v>
      </c>
      <c r="V122" s="2" t="e">
        <v>#DIV/0!</v>
      </c>
      <c r="W122" s="2">
        <v>0</v>
      </c>
      <c r="X122" s="2" t="e">
        <v>#DIV/0!</v>
      </c>
      <c r="Y122" s="2">
        <v>0</v>
      </c>
      <c r="Z122" s="2">
        <v>4</v>
      </c>
      <c r="AA122" s="2">
        <v>2</v>
      </c>
      <c r="AB122" s="2">
        <v>6</v>
      </c>
      <c r="AG122" s="2">
        <v>30</v>
      </c>
      <c r="AH122" s="2">
        <v>32</v>
      </c>
      <c r="AI122" s="2">
        <v>32</v>
      </c>
      <c r="AJ122" s="2">
        <v>32</v>
      </c>
      <c r="AK122" s="2">
        <v>32</v>
      </c>
      <c r="AL122" s="2">
        <v>32</v>
      </c>
      <c r="AM122" s="2">
        <v>811.40200000000004</v>
      </c>
      <c r="AN122" s="2">
        <v>0</v>
      </c>
      <c r="AP122" s="2">
        <v>310.00121999999999</v>
      </c>
      <c r="AQ122" s="65">
        <v>2</v>
      </c>
      <c r="AR122" s="65">
        <v>2</v>
      </c>
      <c r="AS122" s="65">
        <v>2</v>
      </c>
      <c r="AT122" s="65">
        <v>2</v>
      </c>
      <c r="AU122" s="65">
        <v>2</v>
      </c>
      <c r="AV122" s="65">
        <v>2</v>
      </c>
      <c r="AW122" s="65">
        <v>2</v>
      </c>
      <c r="AX122" s="65">
        <v>2</v>
      </c>
      <c r="AY122" s="65">
        <v>2</v>
      </c>
      <c r="AZ122" s="65">
        <v>2</v>
      </c>
      <c r="BA122" s="65">
        <v>2</v>
      </c>
      <c r="BB122" s="65">
        <v>2</v>
      </c>
      <c r="BC122" s="65">
        <v>2</v>
      </c>
      <c r="BD122" s="65">
        <v>2</v>
      </c>
      <c r="BE122" s="65">
        <v>2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1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1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7</v>
      </c>
      <c r="CT122" s="65">
        <v>5</v>
      </c>
      <c r="CU122" s="65">
        <v>8</v>
      </c>
      <c r="CV122" s="65">
        <v>7</v>
      </c>
      <c r="CW122" s="65">
        <v>7</v>
      </c>
      <c r="CX122" s="65">
        <v>10</v>
      </c>
      <c r="CY122" s="65">
        <v>6</v>
      </c>
      <c r="CZ122" s="65">
        <v>6</v>
      </c>
      <c r="DA122" s="65">
        <v>7</v>
      </c>
      <c r="DB122" s="65">
        <v>9</v>
      </c>
      <c r="DC122" s="65">
        <v>7</v>
      </c>
      <c r="DD122" s="65">
        <v>8</v>
      </c>
      <c r="DE122" s="65">
        <v>8</v>
      </c>
      <c r="DF122" s="65">
        <v>6</v>
      </c>
      <c r="DG122" s="65">
        <v>9</v>
      </c>
      <c r="DH122" s="65">
        <v>0</v>
      </c>
      <c r="DI122" s="65">
        <v>0</v>
      </c>
      <c r="DJ122" s="65">
        <v>0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691</v>
      </c>
      <c r="DU122" s="2" t="s">
        <v>535</v>
      </c>
      <c r="DV122" s="2">
        <v>32</v>
      </c>
      <c r="DW122" s="2" t="s">
        <v>1</v>
      </c>
      <c r="DX122" s="2">
        <v>32</v>
      </c>
      <c r="DY122" s="78">
        <v>3</v>
      </c>
      <c r="DZ122" s="78">
        <v>3</v>
      </c>
      <c r="EA122" s="78">
        <v>4</v>
      </c>
      <c r="EB122" s="78">
        <v>3</v>
      </c>
      <c r="EC122" s="78">
        <v>3</v>
      </c>
      <c r="ED122" s="78">
        <v>5</v>
      </c>
      <c r="EE122" s="78">
        <v>3</v>
      </c>
      <c r="EF122" s="78">
        <v>3</v>
      </c>
      <c r="EG122" s="78">
        <v>4</v>
      </c>
      <c r="EH122" s="78">
        <v>4</v>
      </c>
      <c r="EI122" s="78">
        <v>4</v>
      </c>
      <c r="EJ122" s="78">
        <v>5</v>
      </c>
      <c r="EK122" s="78">
        <v>4</v>
      </c>
      <c r="EL122" s="78">
        <v>3</v>
      </c>
      <c r="EM122" s="78">
        <v>4</v>
      </c>
      <c r="EN122" s="78">
        <v>4</v>
      </c>
      <c r="EO122" s="78">
        <v>2</v>
      </c>
      <c r="EP122" s="78">
        <v>4</v>
      </c>
      <c r="EQ122" s="78">
        <v>4</v>
      </c>
      <c r="ER122" s="78">
        <v>4</v>
      </c>
      <c r="ES122" s="78">
        <v>5</v>
      </c>
      <c r="ET122" s="78">
        <v>3</v>
      </c>
      <c r="EU122" s="78">
        <v>3</v>
      </c>
      <c r="EV122" s="78">
        <v>3</v>
      </c>
      <c r="EW122" s="78">
        <v>5</v>
      </c>
      <c r="EX122" s="78">
        <v>3</v>
      </c>
      <c r="EY122" s="78">
        <v>3</v>
      </c>
      <c r="EZ122" s="78">
        <v>4</v>
      </c>
      <c r="FA122" s="78">
        <v>3</v>
      </c>
      <c r="FB122" s="78">
        <v>5</v>
      </c>
    </row>
    <row r="123" spans="1:158" x14ac:dyDescent="0.25">
      <c r="A123" s="2" t="s">
        <v>930</v>
      </c>
      <c r="B123" s="2" t="s">
        <v>453</v>
      </c>
      <c r="C123" s="2" t="s">
        <v>930</v>
      </c>
      <c r="D123" s="2">
        <v>4</v>
      </c>
      <c r="E123" s="2">
        <v>0</v>
      </c>
      <c r="F123" s="2">
        <v>11</v>
      </c>
      <c r="G123" s="2">
        <v>2</v>
      </c>
      <c r="H123" s="2">
        <v>4</v>
      </c>
      <c r="I123" s="2">
        <v>13</v>
      </c>
      <c r="J123" s="2">
        <v>55</v>
      </c>
      <c r="K123" s="2">
        <v>56</v>
      </c>
      <c r="L123" s="2">
        <v>0</v>
      </c>
      <c r="M123" s="2">
        <v>0</v>
      </c>
      <c r="N123" s="2">
        <v>0</v>
      </c>
      <c r="O123" s="2">
        <v>111</v>
      </c>
      <c r="P123" s="2">
        <v>111</v>
      </c>
      <c r="Q123" s="2">
        <v>111</v>
      </c>
      <c r="R123" s="2">
        <v>111</v>
      </c>
      <c r="S123" s="2">
        <v>55</v>
      </c>
      <c r="T123" s="2">
        <v>-6.6666666666666874E-2</v>
      </c>
      <c r="U123" s="2">
        <v>0</v>
      </c>
      <c r="V123" s="2" t="e">
        <v>#DIV/0!</v>
      </c>
      <c r="W123" s="2">
        <v>0</v>
      </c>
      <c r="X123" s="2" t="e">
        <v>#DIV/0!</v>
      </c>
      <c r="Y123" s="2">
        <v>3</v>
      </c>
      <c r="Z123" s="2">
        <v>8</v>
      </c>
      <c r="AA123" s="2">
        <v>1</v>
      </c>
      <c r="AB123" s="2">
        <v>5</v>
      </c>
      <c r="AG123" s="2">
        <v>30</v>
      </c>
      <c r="AH123" s="2">
        <v>33</v>
      </c>
      <c r="AI123" s="2">
        <v>33</v>
      </c>
      <c r="AJ123" s="2">
        <v>33</v>
      </c>
      <c r="AK123" s="2">
        <v>33</v>
      </c>
      <c r="AL123" s="2">
        <v>34</v>
      </c>
      <c r="AM123" s="2">
        <v>800.55399999999997</v>
      </c>
      <c r="AN123" s="2">
        <v>753.44899999999996</v>
      </c>
      <c r="AO123" s="2">
        <v>47.105000000000018</v>
      </c>
      <c r="AP123" s="2">
        <v>311.00123000000002</v>
      </c>
      <c r="AQ123" s="65">
        <v>2</v>
      </c>
      <c r="AR123" s="65">
        <v>2</v>
      </c>
      <c r="AS123" s="65">
        <v>2</v>
      </c>
      <c r="AT123" s="65">
        <v>2</v>
      </c>
      <c r="AU123" s="65">
        <v>2</v>
      </c>
      <c r="AV123" s="65">
        <v>2</v>
      </c>
      <c r="AW123" s="65">
        <v>2</v>
      </c>
      <c r="AX123" s="65">
        <v>2</v>
      </c>
      <c r="AY123" s="65">
        <v>2</v>
      </c>
      <c r="AZ123" s="65">
        <v>2</v>
      </c>
      <c r="BA123" s="65">
        <v>2</v>
      </c>
      <c r="BB123" s="65">
        <v>2</v>
      </c>
      <c r="BC123" s="65">
        <v>2</v>
      </c>
      <c r="BD123" s="65">
        <v>2</v>
      </c>
      <c r="BE123" s="65">
        <v>2</v>
      </c>
      <c r="BF123" s="65">
        <v>0</v>
      </c>
      <c r="BG123" s="65">
        <v>0</v>
      </c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1</v>
      </c>
      <c r="BT123" s="65">
        <v>1</v>
      </c>
      <c r="BU123" s="65">
        <v>0</v>
      </c>
      <c r="BV123" s="65">
        <v>1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5</v>
      </c>
      <c r="CT123" s="65">
        <v>5</v>
      </c>
      <c r="CU123" s="65">
        <v>7</v>
      </c>
      <c r="CV123" s="65">
        <v>7</v>
      </c>
      <c r="CW123" s="65">
        <v>5</v>
      </c>
      <c r="CX123" s="65">
        <v>10</v>
      </c>
      <c r="CY123" s="65">
        <v>7</v>
      </c>
      <c r="CZ123" s="65">
        <v>6</v>
      </c>
      <c r="DA123" s="65">
        <v>8</v>
      </c>
      <c r="DB123" s="65">
        <v>8</v>
      </c>
      <c r="DC123" s="65">
        <v>11</v>
      </c>
      <c r="DD123" s="65">
        <v>8</v>
      </c>
      <c r="DE123" s="65">
        <v>8</v>
      </c>
      <c r="DF123" s="65">
        <v>7</v>
      </c>
      <c r="DG123" s="65">
        <v>9</v>
      </c>
      <c r="DH123" s="65">
        <v>0</v>
      </c>
      <c r="DI123" s="65">
        <v>0</v>
      </c>
      <c r="DJ123" s="65">
        <v>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486</v>
      </c>
      <c r="DU123" s="2" t="s">
        <v>535</v>
      </c>
      <c r="DV123" s="78">
        <v>33</v>
      </c>
      <c r="DW123" s="78" t="s">
        <v>1</v>
      </c>
      <c r="DX123" s="2">
        <v>33</v>
      </c>
      <c r="DY123" s="78">
        <v>2</v>
      </c>
      <c r="DZ123" s="78">
        <v>3</v>
      </c>
      <c r="EA123" s="78">
        <v>3</v>
      </c>
      <c r="EB123" s="78">
        <v>4</v>
      </c>
      <c r="EC123" s="78">
        <v>2</v>
      </c>
      <c r="ED123" s="78">
        <v>5</v>
      </c>
      <c r="EE123" s="78">
        <v>4</v>
      </c>
      <c r="EF123" s="78">
        <v>3</v>
      </c>
      <c r="EG123" s="78">
        <v>4</v>
      </c>
      <c r="EH123" s="78">
        <v>4</v>
      </c>
      <c r="EI123" s="78">
        <v>5</v>
      </c>
      <c r="EJ123" s="78">
        <v>3</v>
      </c>
      <c r="EK123" s="78">
        <v>4</v>
      </c>
      <c r="EL123" s="78">
        <v>4</v>
      </c>
      <c r="EM123" s="78">
        <v>5</v>
      </c>
      <c r="EN123" s="78">
        <v>3</v>
      </c>
      <c r="EO123" s="78">
        <v>2</v>
      </c>
      <c r="EP123" s="78">
        <v>4</v>
      </c>
      <c r="EQ123" s="78">
        <v>3</v>
      </c>
      <c r="ER123" s="78">
        <v>3</v>
      </c>
      <c r="ES123" s="78">
        <v>5</v>
      </c>
      <c r="ET123" s="78">
        <v>3</v>
      </c>
      <c r="EU123" s="78">
        <v>3</v>
      </c>
      <c r="EV123" s="78">
        <v>4</v>
      </c>
      <c r="EW123" s="78">
        <v>4</v>
      </c>
      <c r="EX123" s="78">
        <v>6</v>
      </c>
      <c r="EY123" s="78">
        <v>5</v>
      </c>
      <c r="EZ123" s="78">
        <v>4</v>
      </c>
      <c r="FA123" s="78">
        <v>3</v>
      </c>
      <c r="FB123" s="78">
        <v>4</v>
      </c>
    </row>
    <row r="124" spans="1:158" x14ac:dyDescent="0.25">
      <c r="A124" s="2" t="s">
        <v>931</v>
      </c>
      <c r="B124" s="2" t="s">
        <v>17</v>
      </c>
      <c r="C124" s="2" t="s">
        <v>931</v>
      </c>
      <c r="D124" s="2">
        <v>5</v>
      </c>
      <c r="E124" s="2">
        <v>0</v>
      </c>
      <c r="F124" s="2">
        <v>8</v>
      </c>
      <c r="G124" s="2">
        <v>4</v>
      </c>
      <c r="H124" s="2">
        <v>5</v>
      </c>
      <c r="I124" s="2">
        <v>12</v>
      </c>
      <c r="J124" s="2">
        <v>59</v>
      </c>
      <c r="K124" s="2">
        <v>53</v>
      </c>
      <c r="L124" s="2">
        <v>0</v>
      </c>
      <c r="M124" s="2">
        <v>0</v>
      </c>
      <c r="N124" s="2">
        <v>0</v>
      </c>
      <c r="O124" s="2">
        <v>112</v>
      </c>
      <c r="P124" s="2">
        <v>112</v>
      </c>
      <c r="Q124" s="2">
        <v>112</v>
      </c>
      <c r="R124" s="2">
        <v>112</v>
      </c>
      <c r="S124" s="2">
        <v>59</v>
      </c>
      <c r="T124" s="2">
        <v>0.39999999999999991</v>
      </c>
      <c r="U124" s="2">
        <v>0</v>
      </c>
      <c r="V124" s="2" t="e">
        <v>#DIV/0!</v>
      </c>
      <c r="W124" s="2">
        <v>0</v>
      </c>
      <c r="X124" s="2" t="e">
        <v>#DIV/0!</v>
      </c>
      <c r="Y124" s="2">
        <v>1</v>
      </c>
      <c r="Z124" s="2">
        <v>7</v>
      </c>
      <c r="AA124" s="2">
        <v>4</v>
      </c>
      <c r="AB124" s="2">
        <v>5</v>
      </c>
      <c r="AG124" s="2">
        <v>40</v>
      </c>
      <c r="AH124" s="2">
        <v>34</v>
      </c>
      <c r="AI124" s="2">
        <v>34</v>
      </c>
      <c r="AJ124" s="2">
        <v>34</v>
      </c>
      <c r="AK124" s="2">
        <v>34</v>
      </c>
      <c r="AL124" s="2">
        <v>35</v>
      </c>
      <c r="AM124" s="2">
        <v>789.70600000000002</v>
      </c>
      <c r="AN124" s="2">
        <v>888.48299999999995</v>
      </c>
      <c r="AO124" s="2">
        <v>-98.77699999999993</v>
      </c>
      <c r="AP124" s="2">
        <v>312.00124</v>
      </c>
      <c r="AQ124" s="65">
        <v>2</v>
      </c>
      <c r="AR124" s="65">
        <v>2</v>
      </c>
      <c r="AS124" s="65">
        <v>2</v>
      </c>
      <c r="AT124" s="65">
        <v>2</v>
      </c>
      <c r="AU124" s="65">
        <v>2</v>
      </c>
      <c r="AV124" s="65">
        <v>2</v>
      </c>
      <c r="AW124" s="65">
        <v>2</v>
      </c>
      <c r="AX124" s="65">
        <v>2</v>
      </c>
      <c r="AY124" s="65">
        <v>2</v>
      </c>
      <c r="AZ124" s="65">
        <v>2</v>
      </c>
      <c r="BA124" s="65">
        <v>2</v>
      </c>
      <c r="BB124" s="65">
        <v>2</v>
      </c>
      <c r="BC124" s="65">
        <v>2</v>
      </c>
      <c r="BD124" s="65">
        <v>2</v>
      </c>
      <c r="BE124" s="65">
        <v>2</v>
      </c>
      <c r="BF124" s="65">
        <v>0</v>
      </c>
      <c r="BG124" s="65">
        <v>0</v>
      </c>
      <c r="BH124" s="65">
        <v>0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1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0</v>
      </c>
      <c r="CB124" s="65">
        <v>1</v>
      </c>
      <c r="CC124" s="65">
        <v>0</v>
      </c>
      <c r="CD124" s="65">
        <v>1</v>
      </c>
      <c r="CE124" s="65">
        <v>2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7</v>
      </c>
      <c r="CT124" s="65">
        <v>5</v>
      </c>
      <c r="CU124" s="65">
        <v>9</v>
      </c>
      <c r="CV124" s="65">
        <v>7</v>
      </c>
      <c r="CW124" s="65">
        <v>6</v>
      </c>
      <c r="CX124" s="65">
        <v>9</v>
      </c>
      <c r="CY124" s="65">
        <v>7</v>
      </c>
      <c r="CZ124" s="65">
        <v>6</v>
      </c>
      <c r="DA124" s="65">
        <v>6</v>
      </c>
      <c r="DB124" s="65">
        <v>9</v>
      </c>
      <c r="DC124" s="65">
        <v>8</v>
      </c>
      <c r="DD124" s="65">
        <v>9</v>
      </c>
      <c r="DE124" s="65">
        <v>7</v>
      </c>
      <c r="DF124" s="65">
        <v>4</v>
      </c>
      <c r="DG124" s="65">
        <v>13</v>
      </c>
      <c r="DH124" s="65">
        <v>0</v>
      </c>
      <c r="DI124" s="65">
        <v>0</v>
      </c>
      <c r="DJ124" s="65">
        <v>0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682</v>
      </c>
      <c r="DU124" s="2" t="s">
        <v>535</v>
      </c>
      <c r="DV124" s="2">
        <v>34</v>
      </c>
      <c r="DW124" s="2" t="s">
        <v>1</v>
      </c>
      <c r="DX124" s="2">
        <v>34</v>
      </c>
      <c r="DY124" s="78">
        <v>4</v>
      </c>
      <c r="DZ124" s="78">
        <v>3</v>
      </c>
      <c r="EA124" s="78">
        <v>4</v>
      </c>
      <c r="EB124" s="78">
        <v>4</v>
      </c>
      <c r="EC124" s="78">
        <v>3</v>
      </c>
      <c r="ED124" s="78">
        <v>4</v>
      </c>
      <c r="EE124" s="78">
        <v>4</v>
      </c>
      <c r="EF124" s="78">
        <v>3</v>
      </c>
      <c r="EG124" s="78">
        <v>3</v>
      </c>
      <c r="EH124" s="78">
        <v>5</v>
      </c>
      <c r="EI124" s="78">
        <v>5</v>
      </c>
      <c r="EJ124" s="78">
        <v>4</v>
      </c>
      <c r="EK124" s="78">
        <v>4</v>
      </c>
      <c r="EL124" s="78">
        <v>2</v>
      </c>
      <c r="EM124" s="78">
        <v>7</v>
      </c>
      <c r="EN124" s="78">
        <v>3</v>
      </c>
      <c r="EO124" s="78">
        <v>2</v>
      </c>
      <c r="EP124" s="78">
        <v>5</v>
      </c>
      <c r="EQ124" s="78">
        <v>3</v>
      </c>
      <c r="ER124" s="78">
        <v>3</v>
      </c>
      <c r="ES124" s="78">
        <v>5</v>
      </c>
      <c r="ET124" s="78">
        <v>3</v>
      </c>
      <c r="EU124" s="78">
        <v>3</v>
      </c>
      <c r="EV124" s="78">
        <v>3</v>
      </c>
      <c r="EW124" s="78">
        <v>4</v>
      </c>
      <c r="EX124" s="78">
        <v>3</v>
      </c>
      <c r="EY124" s="78">
        <v>5</v>
      </c>
      <c r="EZ124" s="78">
        <v>3</v>
      </c>
      <c r="FA124" s="78">
        <v>2</v>
      </c>
      <c r="FB124" s="78">
        <v>6</v>
      </c>
    </row>
    <row r="125" spans="1:158" x14ac:dyDescent="0.25">
      <c r="A125" s="2" t="s">
        <v>932</v>
      </c>
      <c r="B125" s="2" t="s">
        <v>472</v>
      </c>
      <c r="C125" s="2" t="s">
        <v>931</v>
      </c>
      <c r="D125" s="2">
        <v>4</v>
      </c>
      <c r="E125" s="2">
        <v>0</v>
      </c>
      <c r="F125" s="2">
        <v>7</v>
      </c>
      <c r="G125" s="2">
        <v>4</v>
      </c>
      <c r="H125" s="2">
        <v>4</v>
      </c>
      <c r="I125" s="2">
        <v>11</v>
      </c>
      <c r="J125" s="2">
        <v>55</v>
      </c>
      <c r="K125" s="2">
        <v>57</v>
      </c>
      <c r="L125" s="2">
        <v>0</v>
      </c>
      <c r="M125" s="2">
        <v>0</v>
      </c>
      <c r="N125" s="2">
        <v>0</v>
      </c>
      <c r="O125" s="2">
        <v>112</v>
      </c>
      <c r="P125" s="2">
        <v>112</v>
      </c>
      <c r="Q125" s="2">
        <v>112</v>
      </c>
      <c r="R125" s="2">
        <v>112</v>
      </c>
      <c r="S125" s="2">
        <v>55</v>
      </c>
      <c r="T125" s="2">
        <v>-0.1333333333333333</v>
      </c>
      <c r="U125" s="2">
        <v>0</v>
      </c>
      <c r="V125" s="2" t="e">
        <v>#DIV/0!</v>
      </c>
      <c r="W125" s="2">
        <v>0</v>
      </c>
      <c r="X125" s="2" t="e">
        <v>#DIV/0!</v>
      </c>
      <c r="Y125" s="2">
        <v>2</v>
      </c>
      <c r="Z125" s="2">
        <v>5</v>
      </c>
      <c r="AA125" s="2">
        <v>2</v>
      </c>
      <c r="AB125" s="2">
        <v>6</v>
      </c>
      <c r="AG125" s="2">
        <v>30</v>
      </c>
      <c r="AH125" s="2">
        <v>34</v>
      </c>
      <c r="AI125" s="2">
        <v>34</v>
      </c>
      <c r="AJ125" s="2">
        <v>34</v>
      </c>
      <c r="AK125" s="2">
        <v>34</v>
      </c>
      <c r="AL125" s="2">
        <v>36</v>
      </c>
      <c r="AM125" s="2">
        <v>789.70600000000002</v>
      </c>
      <c r="AN125" s="2">
        <v>815.572</v>
      </c>
      <c r="AO125" s="2">
        <v>-25.865999999999985</v>
      </c>
      <c r="AP125" s="2">
        <v>312.00125000000003</v>
      </c>
      <c r="AQ125" s="65">
        <v>2</v>
      </c>
      <c r="AR125" s="65">
        <v>2</v>
      </c>
      <c r="AS125" s="65">
        <v>2</v>
      </c>
      <c r="AT125" s="65">
        <v>2</v>
      </c>
      <c r="AU125" s="65">
        <v>2</v>
      </c>
      <c r="AV125" s="65">
        <v>2</v>
      </c>
      <c r="AW125" s="65">
        <v>2</v>
      </c>
      <c r="AX125" s="65">
        <v>2</v>
      </c>
      <c r="AY125" s="65">
        <v>2</v>
      </c>
      <c r="AZ125" s="65">
        <v>2</v>
      </c>
      <c r="BA125" s="65">
        <v>2</v>
      </c>
      <c r="BB125" s="65">
        <v>2</v>
      </c>
      <c r="BC125" s="65">
        <v>2</v>
      </c>
      <c r="BD125" s="65">
        <v>2</v>
      </c>
      <c r="BE125" s="65">
        <v>2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1</v>
      </c>
      <c r="BS125" s="65">
        <v>0</v>
      </c>
      <c r="BT125" s="65">
        <v>1</v>
      </c>
      <c r="BU125" s="65">
        <v>0</v>
      </c>
      <c r="BV125" s="65">
        <v>1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1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5</v>
      </c>
      <c r="CT125" s="65">
        <v>6</v>
      </c>
      <c r="CU125" s="65">
        <v>8</v>
      </c>
      <c r="CV125" s="65">
        <v>7</v>
      </c>
      <c r="CW125" s="65">
        <v>6</v>
      </c>
      <c r="CX125" s="65">
        <v>10</v>
      </c>
      <c r="CY125" s="65">
        <v>7</v>
      </c>
      <c r="CZ125" s="65">
        <v>7</v>
      </c>
      <c r="DA125" s="65">
        <v>6</v>
      </c>
      <c r="DB125" s="65">
        <v>10</v>
      </c>
      <c r="DC125" s="65">
        <v>7</v>
      </c>
      <c r="DD125" s="65">
        <v>6</v>
      </c>
      <c r="DE125" s="65">
        <v>9</v>
      </c>
      <c r="DF125" s="65">
        <v>7</v>
      </c>
      <c r="DG125" s="65">
        <v>11</v>
      </c>
      <c r="DH125" s="65">
        <v>0</v>
      </c>
      <c r="DI125" s="65">
        <v>0</v>
      </c>
      <c r="DJ125" s="65">
        <v>0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458</v>
      </c>
      <c r="DU125" s="2" t="s">
        <v>535</v>
      </c>
      <c r="DV125" s="2">
        <v>34</v>
      </c>
      <c r="DW125" s="2" t="s">
        <v>1</v>
      </c>
      <c r="DX125" s="2">
        <v>34</v>
      </c>
      <c r="DY125" s="78">
        <v>3</v>
      </c>
      <c r="DZ125" s="78">
        <v>3</v>
      </c>
      <c r="EA125" s="78">
        <v>3</v>
      </c>
      <c r="EB125" s="78">
        <v>4</v>
      </c>
      <c r="EC125" s="78">
        <v>2</v>
      </c>
      <c r="ED125" s="78">
        <v>6</v>
      </c>
      <c r="EE125" s="78">
        <v>4</v>
      </c>
      <c r="EF125" s="78">
        <v>4</v>
      </c>
      <c r="EG125" s="78">
        <v>3</v>
      </c>
      <c r="EH125" s="78">
        <v>5</v>
      </c>
      <c r="EI125" s="78">
        <v>4</v>
      </c>
      <c r="EJ125" s="78">
        <v>3</v>
      </c>
      <c r="EK125" s="78">
        <v>4</v>
      </c>
      <c r="EL125" s="78">
        <v>3</v>
      </c>
      <c r="EM125" s="78">
        <v>4</v>
      </c>
      <c r="EN125" s="78">
        <v>2</v>
      </c>
      <c r="EO125" s="78">
        <v>3</v>
      </c>
      <c r="EP125" s="78">
        <v>5</v>
      </c>
      <c r="EQ125" s="78">
        <v>3</v>
      </c>
      <c r="ER125" s="78">
        <v>4</v>
      </c>
      <c r="ES125" s="78">
        <v>4</v>
      </c>
      <c r="ET125" s="78">
        <v>3</v>
      </c>
      <c r="EU125" s="78">
        <v>3</v>
      </c>
      <c r="EV125" s="78">
        <v>3</v>
      </c>
      <c r="EW125" s="78">
        <v>5</v>
      </c>
      <c r="EX125" s="78">
        <v>3</v>
      </c>
      <c r="EY125" s="78">
        <v>3</v>
      </c>
      <c r="EZ125" s="78">
        <v>5</v>
      </c>
      <c r="FA125" s="78">
        <v>4</v>
      </c>
      <c r="FB125" s="78">
        <v>7</v>
      </c>
    </row>
    <row r="126" spans="1:158" x14ac:dyDescent="0.25">
      <c r="A126" s="2" t="s">
        <v>933</v>
      </c>
      <c r="B126" s="2" t="s">
        <v>680</v>
      </c>
      <c r="C126" s="2" t="s">
        <v>931</v>
      </c>
      <c r="D126" s="2">
        <v>1</v>
      </c>
      <c r="E126" s="2">
        <v>0</v>
      </c>
      <c r="F126" s="2">
        <v>9</v>
      </c>
      <c r="G126" s="2">
        <v>2</v>
      </c>
      <c r="H126" s="2">
        <v>1</v>
      </c>
      <c r="I126" s="2">
        <v>11</v>
      </c>
      <c r="J126" s="2">
        <v>53</v>
      </c>
      <c r="K126" s="2">
        <v>59</v>
      </c>
      <c r="L126" s="2">
        <v>0</v>
      </c>
      <c r="M126" s="2">
        <v>0</v>
      </c>
      <c r="N126" s="2">
        <v>0</v>
      </c>
      <c r="O126" s="2">
        <v>112</v>
      </c>
      <c r="P126" s="2">
        <v>112</v>
      </c>
      <c r="Q126" s="2">
        <v>112</v>
      </c>
      <c r="R126" s="2">
        <v>112</v>
      </c>
      <c r="S126" s="2">
        <v>53</v>
      </c>
      <c r="T126" s="2">
        <v>-0.39999999999999991</v>
      </c>
      <c r="U126" s="2">
        <v>0</v>
      </c>
      <c r="V126" s="2" t="e">
        <v>#DIV/0!</v>
      </c>
      <c r="W126" s="2">
        <v>0</v>
      </c>
      <c r="X126" s="2" t="e">
        <v>#DIV/0!</v>
      </c>
      <c r="Y126" s="2">
        <v>1</v>
      </c>
      <c r="Z126" s="2">
        <v>4</v>
      </c>
      <c r="AA126" s="2">
        <v>0</v>
      </c>
      <c r="AB126" s="2">
        <v>7</v>
      </c>
      <c r="AG126" s="2">
        <v>23</v>
      </c>
      <c r="AH126" s="2">
        <v>34</v>
      </c>
      <c r="AI126" s="2">
        <v>34</v>
      </c>
      <c r="AJ126" s="2">
        <v>34</v>
      </c>
      <c r="AK126" s="2">
        <v>34</v>
      </c>
      <c r="AL126" s="2">
        <v>37</v>
      </c>
      <c r="AM126" s="2">
        <v>789.70600000000002</v>
      </c>
      <c r="AN126" s="2">
        <v>794.43499999999995</v>
      </c>
      <c r="AO126" s="2">
        <v>-4.7289999999999281</v>
      </c>
      <c r="AP126" s="2">
        <v>312.00126</v>
      </c>
      <c r="AQ126" s="65">
        <v>2</v>
      </c>
      <c r="AR126" s="65">
        <v>2</v>
      </c>
      <c r="AS126" s="65">
        <v>2</v>
      </c>
      <c r="AT126" s="65">
        <v>2</v>
      </c>
      <c r="AU126" s="65">
        <v>2</v>
      </c>
      <c r="AV126" s="65">
        <v>2</v>
      </c>
      <c r="AW126" s="65">
        <v>2</v>
      </c>
      <c r="AX126" s="65">
        <v>2</v>
      </c>
      <c r="AY126" s="65">
        <v>2</v>
      </c>
      <c r="AZ126" s="65">
        <v>2</v>
      </c>
      <c r="BA126" s="65">
        <v>2</v>
      </c>
      <c r="BB126" s="65">
        <v>2</v>
      </c>
      <c r="BC126" s="65">
        <v>2</v>
      </c>
      <c r="BD126" s="65">
        <v>2</v>
      </c>
      <c r="BE126" s="65">
        <v>2</v>
      </c>
      <c r="BF126" s="65">
        <v>0</v>
      </c>
      <c r="BG126" s="65">
        <v>0</v>
      </c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1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6</v>
      </c>
      <c r="CT126" s="65">
        <v>5</v>
      </c>
      <c r="CU126" s="65">
        <v>10</v>
      </c>
      <c r="CV126" s="65">
        <v>6</v>
      </c>
      <c r="CW126" s="65">
        <v>6</v>
      </c>
      <c r="CX126" s="65">
        <v>10</v>
      </c>
      <c r="CY126" s="65">
        <v>8</v>
      </c>
      <c r="CZ126" s="65">
        <v>6</v>
      </c>
      <c r="DA126" s="65">
        <v>6</v>
      </c>
      <c r="DB126" s="65">
        <v>8</v>
      </c>
      <c r="DC126" s="65">
        <v>9</v>
      </c>
      <c r="DD126" s="65">
        <v>7</v>
      </c>
      <c r="DE126" s="65">
        <v>9</v>
      </c>
      <c r="DF126" s="65">
        <v>7</v>
      </c>
      <c r="DG126" s="65">
        <v>9</v>
      </c>
      <c r="DH126" s="65">
        <v>0</v>
      </c>
      <c r="DI126" s="65">
        <v>0</v>
      </c>
      <c r="DJ126" s="65">
        <v>0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472</v>
      </c>
      <c r="DU126" s="2" t="s">
        <v>535</v>
      </c>
      <c r="DV126" s="2">
        <v>34</v>
      </c>
      <c r="DW126" s="2" t="s">
        <v>1</v>
      </c>
      <c r="DX126" s="2">
        <v>34</v>
      </c>
      <c r="DY126" s="78">
        <v>3</v>
      </c>
      <c r="DZ126" s="78">
        <v>2</v>
      </c>
      <c r="EA126" s="78">
        <v>4</v>
      </c>
      <c r="EB126" s="78">
        <v>3</v>
      </c>
      <c r="EC126" s="78">
        <v>3</v>
      </c>
      <c r="ED126" s="78">
        <v>4</v>
      </c>
      <c r="EE126" s="78">
        <v>4</v>
      </c>
      <c r="EF126" s="78">
        <v>3</v>
      </c>
      <c r="EG126" s="78">
        <v>3</v>
      </c>
      <c r="EH126" s="78">
        <v>4</v>
      </c>
      <c r="EI126" s="78">
        <v>4</v>
      </c>
      <c r="EJ126" s="78">
        <v>3</v>
      </c>
      <c r="EK126" s="78">
        <v>5</v>
      </c>
      <c r="EL126" s="78">
        <v>4</v>
      </c>
      <c r="EM126" s="78">
        <v>4</v>
      </c>
      <c r="EN126" s="78">
        <v>3</v>
      </c>
      <c r="EO126" s="78">
        <v>3</v>
      </c>
      <c r="EP126" s="78">
        <v>6</v>
      </c>
      <c r="EQ126" s="78">
        <v>3</v>
      </c>
      <c r="ER126" s="78">
        <v>3</v>
      </c>
      <c r="ES126" s="78">
        <v>6</v>
      </c>
      <c r="ET126" s="78">
        <v>4</v>
      </c>
      <c r="EU126" s="78">
        <v>3</v>
      </c>
      <c r="EV126" s="78">
        <v>3</v>
      </c>
      <c r="EW126" s="78">
        <v>4</v>
      </c>
      <c r="EX126" s="78">
        <v>5</v>
      </c>
      <c r="EY126" s="78">
        <v>4</v>
      </c>
      <c r="EZ126" s="78">
        <v>4</v>
      </c>
      <c r="FA126" s="78">
        <v>3</v>
      </c>
      <c r="FB126" s="78">
        <v>5</v>
      </c>
    </row>
    <row r="127" spans="1:158" x14ac:dyDescent="0.25">
      <c r="A127" s="2" t="s">
        <v>934</v>
      </c>
      <c r="B127" s="2" t="s">
        <v>342</v>
      </c>
      <c r="C127" s="2" t="s">
        <v>934</v>
      </c>
      <c r="D127" s="2">
        <v>2</v>
      </c>
      <c r="E127" s="2">
        <v>0</v>
      </c>
      <c r="F127" s="2">
        <v>10</v>
      </c>
      <c r="G127" s="2">
        <v>2</v>
      </c>
      <c r="H127" s="2">
        <v>2</v>
      </c>
      <c r="I127" s="2">
        <v>12</v>
      </c>
      <c r="J127" s="2">
        <v>55</v>
      </c>
      <c r="K127" s="2">
        <v>58</v>
      </c>
      <c r="L127" s="2">
        <v>0</v>
      </c>
      <c r="M127" s="2">
        <v>0</v>
      </c>
      <c r="N127" s="2">
        <v>0</v>
      </c>
      <c r="O127" s="2">
        <v>113</v>
      </c>
      <c r="P127" s="2">
        <v>113</v>
      </c>
      <c r="Q127" s="2">
        <v>113</v>
      </c>
      <c r="R127" s="2">
        <v>113</v>
      </c>
      <c r="S127" s="2">
        <v>55</v>
      </c>
      <c r="T127" s="2">
        <v>-0.20000000000000018</v>
      </c>
      <c r="U127" s="2">
        <v>0</v>
      </c>
      <c r="V127" s="2" t="e">
        <v>#DIV/0!</v>
      </c>
      <c r="W127" s="2">
        <v>0</v>
      </c>
      <c r="X127" s="2" t="e">
        <v>#DIV/0!</v>
      </c>
      <c r="Y127" s="2">
        <v>2</v>
      </c>
      <c r="Z127" s="2">
        <v>5</v>
      </c>
      <c r="AA127" s="2">
        <v>0</v>
      </c>
      <c r="AB127" s="2">
        <v>7</v>
      </c>
      <c r="AG127" s="2">
        <v>30</v>
      </c>
      <c r="AH127" s="2">
        <v>37</v>
      </c>
      <c r="AI127" s="2">
        <v>37</v>
      </c>
      <c r="AJ127" s="2">
        <v>37</v>
      </c>
      <c r="AK127" s="2">
        <v>37</v>
      </c>
      <c r="AL127" s="2">
        <v>38</v>
      </c>
      <c r="AM127" s="2">
        <v>778.85900000000004</v>
      </c>
      <c r="AN127" s="2">
        <v>867.09900000000005</v>
      </c>
      <c r="AO127" s="2">
        <v>-88.240000000000009</v>
      </c>
      <c r="AP127" s="2">
        <v>313.00126999999998</v>
      </c>
      <c r="AQ127" s="65">
        <v>2</v>
      </c>
      <c r="AR127" s="65">
        <v>2</v>
      </c>
      <c r="AS127" s="65">
        <v>2</v>
      </c>
      <c r="AT127" s="65">
        <v>2</v>
      </c>
      <c r="AU127" s="65">
        <v>2</v>
      </c>
      <c r="AV127" s="65">
        <v>2</v>
      </c>
      <c r="AW127" s="65">
        <v>2</v>
      </c>
      <c r="AX127" s="65">
        <v>2</v>
      </c>
      <c r="AY127" s="65">
        <v>2</v>
      </c>
      <c r="AZ127" s="65">
        <v>2</v>
      </c>
      <c r="BA127" s="65">
        <v>2</v>
      </c>
      <c r="BB127" s="65">
        <v>2</v>
      </c>
      <c r="BC127" s="65">
        <v>2</v>
      </c>
      <c r="BD127" s="65">
        <v>2</v>
      </c>
      <c r="BE127" s="65">
        <v>2</v>
      </c>
      <c r="BF127" s="65">
        <v>0</v>
      </c>
      <c r="BG127" s="65">
        <v>0</v>
      </c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1</v>
      </c>
      <c r="BT127" s="65">
        <v>0</v>
      </c>
      <c r="BU127" s="65">
        <v>0</v>
      </c>
      <c r="BV127" s="65">
        <v>0</v>
      </c>
      <c r="BW127" s="65">
        <v>0</v>
      </c>
      <c r="BX127" s="65">
        <v>1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7</v>
      </c>
      <c r="CT127" s="65">
        <v>5</v>
      </c>
      <c r="CU127" s="65">
        <v>9</v>
      </c>
      <c r="CV127" s="65">
        <v>8</v>
      </c>
      <c r="CW127" s="65">
        <v>6</v>
      </c>
      <c r="CX127" s="65">
        <v>10</v>
      </c>
      <c r="CY127" s="65">
        <v>6</v>
      </c>
      <c r="CZ127" s="65">
        <v>6</v>
      </c>
      <c r="DA127" s="65">
        <v>7</v>
      </c>
      <c r="DB127" s="65">
        <v>8</v>
      </c>
      <c r="DC127" s="65">
        <v>11</v>
      </c>
      <c r="DD127" s="65">
        <v>7</v>
      </c>
      <c r="DE127" s="65">
        <v>9</v>
      </c>
      <c r="DF127" s="65">
        <v>6</v>
      </c>
      <c r="DG127" s="65">
        <v>8</v>
      </c>
      <c r="DH127" s="65">
        <v>0</v>
      </c>
      <c r="DI127" s="65">
        <v>0</v>
      </c>
      <c r="DJ127" s="65">
        <v>0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683</v>
      </c>
      <c r="DU127" s="2" t="s">
        <v>535</v>
      </c>
      <c r="DV127" s="2">
        <v>37</v>
      </c>
      <c r="DW127" s="2" t="s">
        <v>1</v>
      </c>
      <c r="DX127" s="2">
        <v>37</v>
      </c>
      <c r="DY127" s="78">
        <v>4</v>
      </c>
      <c r="DZ127" s="78">
        <v>2</v>
      </c>
      <c r="EA127" s="78">
        <v>4</v>
      </c>
      <c r="EB127" s="78">
        <v>3</v>
      </c>
      <c r="EC127" s="78">
        <v>3</v>
      </c>
      <c r="ED127" s="78">
        <v>5</v>
      </c>
      <c r="EE127" s="78">
        <v>2</v>
      </c>
      <c r="EF127" s="78">
        <v>3</v>
      </c>
      <c r="EG127" s="78">
        <v>3</v>
      </c>
      <c r="EH127" s="78">
        <v>4</v>
      </c>
      <c r="EI127" s="78">
        <v>7</v>
      </c>
      <c r="EJ127" s="78">
        <v>3</v>
      </c>
      <c r="EK127" s="78">
        <v>5</v>
      </c>
      <c r="EL127" s="78">
        <v>3</v>
      </c>
      <c r="EM127" s="78">
        <v>4</v>
      </c>
      <c r="EN127" s="78">
        <v>3</v>
      </c>
      <c r="EO127" s="78">
        <v>3</v>
      </c>
      <c r="EP127" s="78">
        <v>5</v>
      </c>
      <c r="EQ127" s="78">
        <v>5</v>
      </c>
      <c r="ER127" s="78">
        <v>3</v>
      </c>
      <c r="ES127" s="78">
        <v>5</v>
      </c>
      <c r="ET127" s="78">
        <v>4</v>
      </c>
      <c r="EU127" s="78">
        <v>3</v>
      </c>
      <c r="EV127" s="78">
        <v>4</v>
      </c>
      <c r="EW127" s="78">
        <v>4</v>
      </c>
      <c r="EX127" s="78">
        <v>4</v>
      </c>
      <c r="EY127" s="78">
        <v>4</v>
      </c>
      <c r="EZ127" s="78">
        <v>4</v>
      </c>
      <c r="FA127" s="78">
        <v>3</v>
      </c>
      <c r="FB127" s="78">
        <v>4</v>
      </c>
    </row>
    <row r="128" spans="1:158" x14ac:dyDescent="0.25">
      <c r="A128" s="2" t="s">
        <v>935</v>
      </c>
      <c r="B128" s="2" t="s">
        <v>4</v>
      </c>
      <c r="C128" s="2" t="s">
        <v>935</v>
      </c>
      <c r="D128" s="2">
        <v>1</v>
      </c>
      <c r="E128" s="2">
        <v>0</v>
      </c>
      <c r="F128" s="2">
        <v>11</v>
      </c>
      <c r="G128" s="2">
        <v>2</v>
      </c>
      <c r="H128" s="2">
        <v>1</v>
      </c>
      <c r="I128" s="2">
        <v>13</v>
      </c>
      <c r="J128" s="2">
        <v>56</v>
      </c>
      <c r="K128" s="2">
        <v>58</v>
      </c>
      <c r="L128" s="2">
        <v>0</v>
      </c>
      <c r="M128" s="2">
        <v>0</v>
      </c>
      <c r="N128" s="2">
        <v>0</v>
      </c>
      <c r="O128" s="2">
        <v>114</v>
      </c>
      <c r="P128" s="2">
        <v>114</v>
      </c>
      <c r="Q128" s="2">
        <v>114</v>
      </c>
      <c r="R128" s="2">
        <v>114</v>
      </c>
      <c r="S128" s="2">
        <v>56</v>
      </c>
      <c r="T128" s="2">
        <v>-0.1333333333333333</v>
      </c>
      <c r="U128" s="2">
        <v>0</v>
      </c>
      <c r="V128" s="2" t="e">
        <v>#DIV/0!</v>
      </c>
      <c r="W128" s="2">
        <v>0</v>
      </c>
      <c r="X128" s="2" t="e">
        <v>#DIV/0!</v>
      </c>
      <c r="Y128" s="2">
        <v>1</v>
      </c>
      <c r="Z128" s="2">
        <v>6</v>
      </c>
      <c r="AA128" s="2">
        <v>0</v>
      </c>
      <c r="AB128" s="2">
        <v>7</v>
      </c>
      <c r="AG128" s="2">
        <v>36</v>
      </c>
      <c r="AH128" s="2">
        <v>38</v>
      </c>
      <c r="AI128" s="2">
        <v>38</v>
      </c>
      <c r="AJ128" s="2">
        <v>38</v>
      </c>
      <c r="AK128" s="2">
        <v>38</v>
      </c>
      <c r="AL128" s="2">
        <v>39</v>
      </c>
      <c r="AM128" s="2">
        <v>768.01099999999997</v>
      </c>
      <c r="AN128" s="2">
        <v>678.71600000000001</v>
      </c>
      <c r="AO128" s="2">
        <v>89.294999999999959</v>
      </c>
      <c r="AP128" s="2">
        <v>314.00128000000001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2</v>
      </c>
      <c r="BF128" s="65">
        <v>0</v>
      </c>
      <c r="BG128" s="65">
        <v>0</v>
      </c>
      <c r="BH128" s="65">
        <v>0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1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7</v>
      </c>
      <c r="CT128" s="65">
        <v>6</v>
      </c>
      <c r="CU128" s="65">
        <v>8</v>
      </c>
      <c r="CV128" s="65">
        <v>7</v>
      </c>
      <c r="CW128" s="65">
        <v>6</v>
      </c>
      <c r="CX128" s="65">
        <v>8</v>
      </c>
      <c r="CY128" s="65">
        <v>8</v>
      </c>
      <c r="CZ128" s="65">
        <v>6</v>
      </c>
      <c r="DA128" s="65">
        <v>6</v>
      </c>
      <c r="DB128" s="65">
        <v>7</v>
      </c>
      <c r="DC128" s="65">
        <v>10</v>
      </c>
      <c r="DD128" s="65">
        <v>8</v>
      </c>
      <c r="DE128" s="65">
        <v>8</v>
      </c>
      <c r="DF128" s="65">
        <v>7</v>
      </c>
      <c r="DG128" s="65">
        <v>12</v>
      </c>
      <c r="DH128" s="65">
        <v>0</v>
      </c>
      <c r="DI128" s="65">
        <v>0</v>
      </c>
      <c r="DJ128" s="65">
        <v>0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687</v>
      </c>
      <c r="DU128" s="2" t="s">
        <v>535</v>
      </c>
      <c r="DV128" s="2">
        <v>38</v>
      </c>
      <c r="DW128" s="2" t="s">
        <v>1</v>
      </c>
      <c r="DX128" s="2">
        <v>38</v>
      </c>
      <c r="DY128" s="78">
        <v>4</v>
      </c>
      <c r="DZ128" s="78">
        <v>3</v>
      </c>
      <c r="EA128" s="78">
        <v>3</v>
      </c>
      <c r="EB128" s="78">
        <v>4</v>
      </c>
      <c r="EC128" s="78">
        <v>3</v>
      </c>
      <c r="ED128" s="78">
        <v>4</v>
      </c>
      <c r="EE128" s="78">
        <v>4</v>
      </c>
      <c r="EF128" s="78">
        <v>3</v>
      </c>
      <c r="EG128" s="78">
        <v>3</v>
      </c>
      <c r="EH128" s="78">
        <v>3</v>
      </c>
      <c r="EI128" s="78">
        <v>5</v>
      </c>
      <c r="EJ128" s="78">
        <v>4</v>
      </c>
      <c r="EK128" s="78">
        <v>4</v>
      </c>
      <c r="EL128" s="78">
        <v>3</v>
      </c>
      <c r="EM128" s="78">
        <v>6</v>
      </c>
      <c r="EN128" s="78">
        <v>3</v>
      </c>
      <c r="EO128" s="78">
        <v>3</v>
      </c>
      <c r="EP128" s="78">
        <v>5</v>
      </c>
      <c r="EQ128" s="78">
        <v>3</v>
      </c>
      <c r="ER128" s="78">
        <v>3</v>
      </c>
      <c r="ES128" s="78">
        <v>4</v>
      </c>
      <c r="ET128" s="78">
        <v>4</v>
      </c>
      <c r="EU128" s="78">
        <v>3</v>
      </c>
      <c r="EV128" s="78">
        <v>3</v>
      </c>
      <c r="EW128" s="78">
        <v>4</v>
      </c>
      <c r="EX128" s="78">
        <v>5</v>
      </c>
      <c r="EY128" s="78">
        <v>4</v>
      </c>
      <c r="EZ128" s="78">
        <v>4</v>
      </c>
      <c r="FA128" s="78">
        <v>4</v>
      </c>
      <c r="FB128" s="78">
        <v>6</v>
      </c>
    </row>
    <row r="129" spans="1:158" x14ac:dyDescent="0.25">
      <c r="A129" s="2" t="s">
        <v>936</v>
      </c>
      <c r="B129" s="2" t="s">
        <v>682</v>
      </c>
      <c r="C129" s="2" t="s">
        <v>936</v>
      </c>
      <c r="D129" s="2">
        <v>3</v>
      </c>
      <c r="E129" s="2">
        <v>0</v>
      </c>
      <c r="F129" s="2">
        <v>8</v>
      </c>
      <c r="G129" s="2">
        <v>5</v>
      </c>
      <c r="H129" s="2">
        <v>3</v>
      </c>
      <c r="I129" s="2">
        <v>13</v>
      </c>
      <c r="J129" s="2">
        <v>60</v>
      </c>
      <c r="K129" s="2">
        <v>55</v>
      </c>
      <c r="L129" s="2">
        <v>0</v>
      </c>
      <c r="M129" s="2">
        <v>0</v>
      </c>
      <c r="N129" s="2">
        <v>0</v>
      </c>
      <c r="O129" s="2">
        <v>115</v>
      </c>
      <c r="P129" s="2">
        <v>115</v>
      </c>
      <c r="Q129" s="2">
        <v>115</v>
      </c>
      <c r="R129" s="2">
        <v>115</v>
      </c>
      <c r="S129" s="2">
        <v>60</v>
      </c>
      <c r="T129" s="2">
        <v>0.33333333333333348</v>
      </c>
      <c r="U129" s="2">
        <v>0</v>
      </c>
      <c r="V129" s="2" t="e">
        <v>#DIV/0!</v>
      </c>
      <c r="W129" s="2">
        <v>0</v>
      </c>
      <c r="X129" s="2" t="e">
        <v>#DIV/0!</v>
      </c>
      <c r="Y129" s="2">
        <v>1</v>
      </c>
      <c r="Z129" s="2">
        <v>8</v>
      </c>
      <c r="AA129" s="2">
        <v>2</v>
      </c>
      <c r="AB129" s="2">
        <v>5</v>
      </c>
      <c r="AG129" s="2">
        <v>43</v>
      </c>
      <c r="AH129" s="2">
        <v>39</v>
      </c>
      <c r="AI129" s="2">
        <v>39</v>
      </c>
      <c r="AJ129" s="2">
        <v>39</v>
      </c>
      <c r="AK129" s="2">
        <v>39</v>
      </c>
      <c r="AL129" s="2">
        <v>40</v>
      </c>
      <c r="AM129" s="2">
        <v>757.16399999999999</v>
      </c>
      <c r="AN129" s="2">
        <v>685.61</v>
      </c>
      <c r="AO129" s="2">
        <v>71.553999999999974</v>
      </c>
      <c r="AP129" s="2">
        <v>315.00128999999998</v>
      </c>
      <c r="AQ129" s="65">
        <v>2</v>
      </c>
      <c r="AR129" s="65">
        <v>2</v>
      </c>
      <c r="AS129" s="65">
        <v>2</v>
      </c>
      <c r="AT129" s="65">
        <v>2</v>
      </c>
      <c r="AU129" s="65">
        <v>2</v>
      </c>
      <c r="AV129" s="65">
        <v>2</v>
      </c>
      <c r="AW129" s="65">
        <v>2</v>
      </c>
      <c r="AX129" s="65">
        <v>2</v>
      </c>
      <c r="AY129" s="65">
        <v>2</v>
      </c>
      <c r="AZ129" s="65">
        <v>2</v>
      </c>
      <c r="BA129" s="65">
        <v>2</v>
      </c>
      <c r="BB129" s="65">
        <v>2</v>
      </c>
      <c r="BC129" s="65">
        <v>2</v>
      </c>
      <c r="BD129" s="65">
        <v>2</v>
      </c>
      <c r="BE129" s="65">
        <v>2</v>
      </c>
      <c r="BF129" s="65">
        <v>0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1</v>
      </c>
      <c r="BS129" s="65">
        <v>1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1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5</v>
      </c>
      <c r="CT129" s="65">
        <v>5</v>
      </c>
      <c r="CU129" s="65">
        <v>11</v>
      </c>
      <c r="CV129" s="65">
        <v>7</v>
      </c>
      <c r="CW129" s="65">
        <v>6</v>
      </c>
      <c r="CX129" s="65">
        <v>12</v>
      </c>
      <c r="CY129" s="65">
        <v>6</v>
      </c>
      <c r="CZ129" s="65">
        <v>6</v>
      </c>
      <c r="DA129" s="65">
        <v>8</v>
      </c>
      <c r="DB129" s="65">
        <v>9</v>
      </c>
      <c r="DC129" s="65">
        <v>9</v>
      </c>
      <c r="DD129" s="65">
        <v>6</v>
      </c>
      <c r="DE129" s="65">
        <v>9</v>
      </c>
      <c r="DF129" s="65">
        <v>6</v>
      </c>
      <c r="DG129" s="65">
        <v>10</v>
      </c>
      <c r="DH129" s="65">
        <v>0</v>
      </c>
      <c r="DI129" s="65">
        <v>0</v>
      </c>
      <c r="DJ129" s="65">
        <v>0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482</v>
      </c>
      <c r="DU129" s="2" t="s">
        <v>535</v>
      </c>
      <c r="DV129" s="2">
        <v>39</v>
      </c>
      <c r="DW129" s="2" t="s">
        <v>1</v>
      </c>
      <c r="DX129" s="2">
        <v>39</v>
      </c>
      <c r="DY129" s="78">
        <v>3</v>
      </c>
      <c r="DZ129" s="78">
        <v>2</v>
      </c>
      <c r="EA129" s="78">
        <v>6</v>
      </c>
      <c r="EB129" s="78">
        <v>3</v>
      </c>
      <c r="EC129" s="78">
        <v>3</v>
      </c>
      <c r="ED129" s="78">
        <v>6</v>
      </c>
      <c r="EE129" s="78">
        <v>3</v>
      </c>
      <c r="EF129" s="78">
        <v>4</v>
      </c>
      <c r="EG129" s="78">
        <v>5</v>
      </c>
      <c r="EH129" s="78">
        <v>4</v>
      </c>
      <c r="EI129" s="78">
        <v>5</v>
      </c>
      <c r="EJ129" s="78">
        <v>3</v>
      </c>
      <c r="EK129" s="78">
        <v>5</v>
      </c>
      <c r="EL129" s="78">
        <v>3</v>
      </c>
      <c r="EM129" s="78">
        <v>5</v>
      </c>
      <c r="EN129" s="78">
        <v>2</v>
      </c>
      <c r="EO129" s="78">
        <v>3</v>
      </c>
      <c r="EP129" s="78">
        <v>5</v>
      </c>
      <c r="EQ129" s="78">
        <v>4</v>
      </c>
      <c r="ER129" s="78">
        <v>3</v>
      </c>
      <c r="ES129" s="78">
        <v>6</v>
      </c>
      <c r="ET129" s="78">
        <v>3</v>
      </c>
      <c r="EU129" s="78">
        <v>2</v>
      </c>
      <c r="EV129" s="78">
        <v>3</v>
      </c>
      <c r="EW129" s="78">
        <v>5</v>
      </c>
      <c r="EX129" s="78">
        <v>4</v>
      </c>
      <c r="EY129" s="78">
        <v>3</v>
      </c>
      <c r="EZ129" s="78">
        <v>4</v>
      </c>
      <c r="FA129" s="78">
        <v>3</v>
      </c>
      <c r="FB129" s="78">
        <v>5</v>
      </c>
    </row>
    <row r="130" spans="1:158" x14ac:dyDescent="0.25">
      <c r="A130" s="2" t="s">
        <v>937</v>
      </c>
      <c r="B130" s="2" t="s">
        <v>0</v>
      </c>
      <c r="C130" s="2" t="s">
        <v>937</v>
      </c>
      <c r="D130" s="2">
        <v>2</v>
      </c>
      <c r="E130" s="2">
        <v>0</v>
      </c>
      <c r="F130" s="2">
        <v>7</v>
      </c>
      <c r="G130" s="2">
        <v>5</v>
      </c>
      <c r="H130" s="2">
        <v>2</v>
      </c>
      <c r="I130" s="2">
        <v>12</v>
      </c>
      <c r="J130" s="2">
        <v>59</v>
      </c>
      <c r="K130" s="2">
        <v>57</v>
      </c>
      <c r="L130" s="2">
        <v>0</v>
      </c>
      <c r="M130" s="2">
        <v>0</v>
      </c>
      <c r="N130" s="2">
        <v>0</v>
      </c>
      <c r="O130" s="2">
        <v>116</v>
      </c>
      <c r="P130" s="2">
        <v>116</v>
      </c>
      <c r="Q130" s="2">
        <v>116</v>
      </c>
      <c r="R130" s="2">
        <v>116</v>
      </c>
      <c r="S130" s="2">
        <v>59</v>
      </c>
      <c r="T130" s="2">
        <v>0.1333333333333333</v>
      </c>
      <c r="U130" s="2">
        <v>0</v>
      </c>
      <c r="V130" s="2" t="e">
        <v>#DIV/0!</v>
      </c>
      <c r="W130" s="2">
        <v>0</v>
      </c>
      <c r="X130" s="2" t="e">
        <v>#DIV/0!</v>
      </c>
      <c r="Y130" s="2">
        <v>1</v>
      </c>
      <c r="Z130" s="2">
        <v>7</v>
      </c>
      <c r="AA130" s="2">
        <v>1</v>
      </c>
      <c r="AB130" s="2">
        <v>5</v>
      </c>
      <c r="AG130" s="2">
        <v>40</v>
      </c>
      <c r="AH130" s="2">
        <v>40</v>
      </c>
      <c r="AI130" s="2">
        <v>40</v>
      </c>
      <c r="AJ130" s="2">
        <v>40</v>
      </c>
      <c r="AK130" s="2">
        <v>40</v>
      </c>
      <c r="AL130" s="2">
        <v>41</v>
      </c>
      <c r="AM130" s="2">
        <v>746.31600000000003</v>
      </c>
      <c r="AN130" s="2">
        <v>652.87</v>
      </c>
      <c r="AO130" s="2">
        <v>93.446000000000026</v>
      </c>
      <c r="AP130" s="2">
        <v>316.00130000000001</v>
      </c>
      <c r="AQ130" s="65">
        <v>2</v>
      </c>
      <c r="AR130" s="65">
        <v>2</v>
      </c>
      <c r="AS130" s="65">
        <v>2</v>
      </c>
      <c r="AT130" s="65">
        <v>2</v>
      </c>
      <c r="AU130" s="65">
        <v>2</v>
      </c>
      <c r="AV130" s="65">
        <v>2</v>
      </c>
      <c r="AW130" s="65">
        <v>2</v>
      </c>
      <c r="AX130" s="65">
        <v>2</v>
      </c>
      <c r="AY130" s="65">
        <v>2</v>
      </c>
      <c r="AZ130" s="65">
        <v>2</v>
      </c>
      <c r="BA130" s="65">
        <v>2</v>
      </c>
      <c r="BB130" s="65">
        <v>2</v>
      </c>
      <c r="BC130" s="65">
        <v>2</v>
      </c>
      <c r="BD130" s="65">
        <v>2</v>
      </c>
      <c r="BE130" s="65">
        <v>2</v>
      </c>
      <c r="BF130" s="65">
        <v>0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1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1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6</v>
      </c>
      <c r="CT130" s="65">
        <v>5</v>
      </c>
      <c r="CU130" s="65">
        <v>8</v>
      </c>
      <c r="CV130" s="65">
        <v>6</v>
      </c>
      <c r="CW130" s="65">
        <v>8</v>
      </c>
      <c r="CX130" s="65">
        <v>11</v>
      </c>
      <c r="CY130" s="65">
        <v>7</v>
      </c>
      <c r="CZ130" s="65">
        <v>7</v>
      </c>
      <c r="DA130" s="65">
        <v>7</v>
      </c>
      <c r="DB130" s="65">
        <v>9</v>
      </c>
      <c r="DC130" s="65">
        <v>8</v>
      </c>
      <c r="DD130" s="65">
        <v>8</v>
      </c>
      <c r="DE130" s="65">
        <v>9</v>
      </c>
      <c r="DF130" s="65">
        <v>6</v>
      </c>
      <c r="DG130" s="65">
        <v>11</v>
      </c>
      <c r="DH130" s="65">
        <v>0</v>
      </c>
      <c r="DI130" s="65">
        <v>0</v>
      </c>
      <c r="DJ130" s="65">
        <v>0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428</v>
      </c>
      <c r="DU130" s="2" t="s">
        <v>535</v>
      </c>
      <c r="DV130" s="2">
        <v>40</v>
      </c>
      <c r="DW130" s="2" t="s">
        <v>1</v>
      </c>
      <c r="DX130" s="2">
        <v>40</v>
      </c>
      <c r="DY130" s="78">
        <v>3</v>
      </c>
      <c r="DZ130" s="78">
        <v>2</v>
      </c>
      <c r="EA130" s="78">
        <v>4</v>
      </c>
      <c r="EB130" s="78">
        <v>3</v>
      </c>
      <c r="EC130" s="78">
        <v>5</v>
      </c>
      <c r="ED130" s="78">
        <v>7</v>
      </c>
      <c r="EE130" s="78">
        <v>3</v>
      </c>
      <c r="EF130" s="78">
        <v>4</v>
      </c>
      <c r="EG130" s="78">
        <v>3</v>
      </c>
      <c r="EH130" s="78">
        <v>4</v>
      </c>
      <c r="EI130" s="78">
        <v>5</v>
      </c>
      <c r="EJ130" s="78">
        <v>3</v>
      </c>
      <c r="EK130" s="78">
        <v>5</v>
      </c>
      <c r="EL130" s="78">
        <v>3</v>
      </c>
      <c r="EM130" s="78">
        <v>5</v>
      </c>
      <c r="EN130" s="78">
        <v>3</v>
      </c>
      <c r="EO130" s="78">
        <v>3</v>
      </c>
      <c r="EP130" s="78">
        <v>4</v>
      </c>
      <c r="EQ130" s="78">
        <v>3</v>
      </c>
      <c r="ER130" s="78">
        <v>3</v>
      </c>
      <c r="ES130" s="78">
        <v>4</v>
      </c>
      <c r="ET130" s="78">
        <v>4</v>
      </c>
      <c r="EU130" s="78">
        <v>3</v>
      </c>
      <c r="EV130" s="78">
        <v>4</v>
      </c>
      <c r="EW130" s="78">
        <v>5</v>
      </c>
      <c r="EX130" s="78">
        <v>3</v>
      </c>
      <c r="EY130" s="78">
        <v>5</v>
      </c>
      <c r="EZ130" s="78">
        <v>4</v>
      </c>
      <c r="FA130" s="78">
        <v>3</v>
      </c>
      <c r="FB130" s="78">
        <v>6</v>
      </c>
    </row>
    <row r="131" spans="1:158" x14ac:dyDescent="0.25">
      <c r="A131" s="2" t="s">
        <v>938</v>
      </c>
      <c r="B131" s="2" t="s">
        <v>690</v>
      </c>
      <c r="C131" s="2" t="s">
        <v>937</v>
      </c>
      <c r="D131" s="2">
        <v>1</v>
      </c>
      <c r="E131" s="2">
        <v>0</v>
      </c>
      <c r="F131" s="2">
        <v>13</v>
      </c>
      <c r="G131" s="2">
        <v>2</v>
      </c>
      <c r="H131" s="2">
        <v>1</v>
      </c>
      <c r="I131" s="2">
        <v>15</v>
      </c>
      <c r="J131" s="2">
        <v>59</v>
      </c>
      <c r="K131" s="2">
        <v>57</v>
      </c>
      <c r="L131" s="2">
        <v>0</v>
      </c>
      <c r="M131" s="2">
        <v>0</v>
      </c>
      <c r="N131" s="2">
        <v>0</v>
      </c>
      <c r="O131" s="2">
        <v>116</v>
      </c>
      <c r="P131" s="2">
        <v>116</v>
      </c>
      <c r="Q131" s="2">
        <v>116</v>
      </c>
      <c r="R131" s="2">
        <v>116</v>
      </c>
      <c r="S131" s="2">
        <v>59</v>
      </c>
      <c r="T131" s="2">
        <v>0.1333333333333333</v>
      </c>
      <c r="U131" s="2">
        <v>0</v>
      </c>
      <c r="V131" s="2" t="e">
        <v>#DIV/0!</v>
      </c>
      <c r="W131" s="2">
        <v>0</v>
      </c>
      <c r="X131" s="2" t="e">
        <v>#DIV/0!</v>
      </c>
      <c r="Y131" s="2">
        <v>0</v>
      </c>
      <c r="Z131" s="2">
        <v>8</v>
      </c>
      <c r="AA131" s="2">
        <v>1</v>
      </c>
      <c r="AB131" s="2">
        <v>7</v>
      </c>
      <c r="AG131" s="2">
        <v>40</v>
      </c>
      <c r="AH131" s="2">
        <v>40</v>
      </c>
      <c r="AI131" s="2">
        <v>40</v>
      </c>
      <c r="AJ131" s="2">
        <v>40</v>
      </c>
      <c r="AK131" s="2">
        <v>40</v>
      </c>
      <c r="AL131" s="2">
        <v>42</v>
      </c>
      <c r="AM131" s="2">
        <v>746.31600000000003</v>
      </c>
      <c r="AN131" s="2">
        <v>744.21100000000001</v>
      </c>
      <c r="AO131" s="2">
        <v>2.1050000000000182</v>
      </c>
      <c r="AP131" s="2">
        <v>316.00130999999999</v>
      </c>
      <c r="AQ131" s="65">
        <v>2</v>
      </c>
      <c r="AR131" s="65">
        <v>2</v>
      </c>
      <c r="AS131" s="65">
        <v>2</v>
      </c>
      <c r="AT131" s="65">
        <v>2</v>
      </c>
      <c r="AU131" s="65">
        <v>2</v>
      </c>
      <c r="AV131" s="65">
        <v>2</v>
      </c>
      <c r="AW131" s="65">
        <v>2</v>
      </c>
      <c r="AX131" s="65">
        <v>2</v>
      </c>
      <c r="AY131" s="65">
        <v>2</v>
      </c>
      <c r="AZ131" s="65">
        <v>2</v>
      </c>
      <c r="BA131" s="65">
        <v>2</v>
      </c>
      <c r="BB131" s="65">
        <v>2</v>
      </c>
      <c r="BC131" s="65">
        <v>2</v>
      </c>
      <c r="BD131" s="65">
        <v>2</v>
      </c>
      <c r="BE131" s="65">
        <v>2</v>
      </c>
      <c r="BF131" s="65">
        <v>0</v>
      </c>
      <c r="BG131" s="65">
        <v>0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1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6</v>
      </c>
      <c r="CT131" s="65">
        <v>7</v>
      </c>
      <c r="CU131" s="65">
        <v>11</v>
      </c>
      <c r="CV131" s="65">
        <v>7</v>
      </c>
      <c r="CW131" s="65">
        <v>6</v>
      </c>
      <c r="CX131" s="65">
        <v>11</v>
      </c>
      <c r="CY131" s="65">
        <v>6</v>
      </c>
      <c r="CZ131" s="65">
        <v>8</v>
      </c>
      <c r="DA131" s="65">
        <v>7</v>
      </c>
      <c r="DB131" s="65">
        <v>8</v>
      </c>
      <c r="DC131" s="65">
        <v>8</v>
      </c>
      <c r="DD131" s="65">
        <v>6</v>
      </c>
      <c r="DE131" s="65">
        <v>9</v>
      </c>
      <c r="DF131" s="65">
        <v>6</v>
      </c>
      <c r="DG131" s="65">
        <v>10</v>
      </c>
      <c r="DH131" s="65">
        <v>0</v>
      </c>
      <c r="DI131" s="65">
        <v>0</v>
      </c>
      <c r="DJ131" s="65">
        <v>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685</v>
      </c>
      <c r="DU131" s="2" t="s">
        <v>535</v>
      </c>
      <c r="DV131" s="2">
        <v>40</v>
      </c>
      <c r="DW131" s="2" t="s">
        <v>1</v>
      </c>
      <c r="DX131" s="2">
        <v>40</v>
      </c>
      <c r="DY131" s="78">
        <v>3</v>
      </c>
      <c r="DZ131" s="78">
        <v>3</v>
      </c>
      <c r="EA131" s="78">
        <v>5</v>
      </c>
      <c r="EB131" s="78">
        <v>4</v>
      </c>
      <c r="EC131" s="78">
        <v>3</v>
      </c>
      <c r="ED131" s="78">
        <v>6</v>
      </c>
      <c r="EE131" s="78">
        <v>3</v>
      </c>
      <c r="EF131" s="78">
        <v>4</v>
      </c>
      <c r="EG131" s="78">
        <v>3</v>
      </c>
      <c r="EH131" s="78">
        <v>4</v>
      </c>
      <c r="EI131" s="78">
        <v>4</v>
      </c>
      <c r="EJ131" s="78">
        <v>3</v>
      </c>
      <c r="EK131" s="78">
        <v>5</v>
      </c>
      <c r="EL131" s="78">
        <v>4</v>
      </c>
      <c r="EM131" s="78">
        <v>5</v>
      </c>
      <c r="EN131" s="78">
        <v>3</v>
      </c>
      <c r="EO131" s="78">
        <v>4</v>
      </c>
      <c r="EP131" s="78">
        <v>6</v>
      </c>
      <c r="EQ131" s="78">
        <v>3</v>
      </c>
      <c r="ER131" s="78">
        <v>3</v>
      </c>
      <c r="ES131" s="78">
        <v>5</v>
      </c>
      <c r="ET131" s="78">
        <v>3</v>
      </c>
      <c r="EU131" s="78">
        <v>4</v>
      </c>
      <c r="EV131" s="78">
        <v>4</v>
      </c>
      <c r="EW131" s="78">
        <v>4</v>
      </c>
      <c r="EX131" s="78">
        <v>4</v>
      </c>
      <c r="EY131" s="78">
        <v>3</v>
      </c>
      <c r="EZ131" s="78">
        <v>4</v>
      </c>
      <c r="FA131" s="78">
        <v>2</v>
      </c>
      <c r="FB131" s="78">
        <v>5</v>
      </c>
    </row>
    <row r="132" spans="1:158" x14ac:dyDescent="0.25">
      <c r="A132" s="2" t="s">
        <v>939</v>
      </c>
      <c r="B132" s="2" t="s">
        <v>696</v>
      </c>
      <c r="C132" s="2" t="s">
        <v>939</v>
      </c>
      <c r="D132" s="2">
        <v>4</v>
      </c>
      <c r="E132" s="2">
        <v>0</v>
      </c>
      <c r="F132" s="2">
        <v>11</v>
      </c>
      <c r="G132" s="2">
        <v>5</v>
      </c>
      <c r="H132" s="2">
        <v>4</v>
      </c>
      <c r="I132" s="2">
        <v>16</v>
      </c>
      <c r="J132" s="2">
        <v>60</v>
      </c>
      <c r="K132" s="2">
        <v>58</v>
      </c>
      <c r="L132" s="2">
        <v>0</v>
      </c>
      <c r="M132" s="2">
        <v>0</v>
      </c>
      <c r="N132" s="2">
        <v>0</v>
      </c>
      <c r="O132" s="2">
        <v>118</v>
      </c>
      <c r="P132" s="2">
        <v>118</v>
      </c>
      <c r="Q132" s="2">
        <v>118</v>
      </c>
      <c r="R132" s="2">
        <v>118</v>
      </c>
      <c r="S132" s="2">
        <v>60</v>
      </c>
      <c r="T132" s="2">
        <v>0.1333333333333333</v>
      </c>
      <c r="U132" s="2">
        <v>0</v>
      </c>
      <c r="V132" s="2" t="e">
        <v>#DIV/0!</v>
      </c>
      <c r="W132" s="2">
        <v>0</v>
      </c>
      <c r="X132" s="2" t="e">
        <v>#DIV/0!</v>
      </c>
      <c r="Y132" s="2">
        <v>2</v>
      </c>
      <c r="Z132" s="2">
        <v>9</v>
      </c>
      <c r="AA132" s="2">
        <v>2</v>
      </c>
      <c r="AB132" s="2">
        <v>7</v>
      </c>
      <c r="AG132" s="2">
        <v>43</v>
      </c>
      <c r="AH132" s="2">
        <v>42</v>
      </c>
      <c r="AI132" s="2">
        <v>42</v>
      </c>
      <c r="AJ132" s="2">
        <v>42</v>
      </c>
      <c r="AK132" s="2">
        <v>42</v>
      </c>
      <c r="AL132" s="2">
        <v>45</v>
      </c>
      <c r="AM132" s="2">
        <v>724.62099999999998</v>
      </c>
      <c r="AN132" s="2">
        <v>726.80600000000004</v>
      </c>
      <c r="AO132" s="2">
        <v>-2.1850000000000591</v>
      </c>
      <c r="AP132" s="2">
        <v>318.00132000000002</v>
      </c>
      <c r="AQ132" s="65">
        <v>2</v>
      </c>
      <c r="AR132" s="65">
        <v>2</v>
      </c>
      <c r="AS132" s="65">
        <v>2</v>
      </c>
      <c r="AT132" s="65">
        <v>2</v>
      </c>
      <c r="AU132" s="65">
        <v>2</v>
      </c>
      <c r="AV132" s="65">
        <v>2</v>
      </c>
      <c r="AW132" s="65">
        <v>2</v>
      </c>
      <c r="AX132" s="65">
        <v>2</v>
      </c>
      <c r="AY132" s="65">
        <v>2</v>
      </c>
      <c r="AZ132" s="65">
        <v>2</v>
      </c>
      <c r="BA132" s="65">
        <v>2</v>
      </c>
      <c r="BB132" s="65">
        <v>2</v>
      </c>
      <c r="BC132" s="65">
        <v>2</v>
      </c>
      <c r="BD132" s="65">
        <v>2</v>
      </c>
      <c r="BE132" s="65">
        <v>2</v>
      </c>
      <c r="BF132" s="65">
        <v>0</v>
      </c>
      <c r="BG132" s="65">
        <v>0</v>
      </c>
      <c r="BH132" s="65">
        <v>0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1</v>
      </c>
      <c r="BS132" s="65">
        <v>0</v>
      </c>
      <c r="BT132" s="65">
        <v>1</v>
      </c>
      <c r="BU132" s="65">
        <v>0</v>
      </c>
      <c r="BV132" s="65">
        <v>1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1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5</v>
      </c>
      <c r="CT132" s="65">
        <v>7</v>
      </c>
      <c r="CU132" s="65">
        <v>8</v>
      </c>
      <c r="CV132" s="65">
        <v>7</v>
      </c>
      <c r="CW132" s="65">
        <v>6</v>
      </c>
      <c r="CX132" s="65">
        <v>10</v>
      </c>
      <c r="CY132" s="65">
        <v>8</v>
      </c>
      <c r="CZ132" s="65">
        <v>6</v>
      </c>
      <c r="DA132" s="65">
        <v>6</v>
      </c>
      <c r="DB132" s="65">
        <v>8</v>
      </c>
      <c r="DC132" s="65">
        <v>11</v>
      </c>
      <c r="DD132" s="65">
        <v>7</v>
      </c>
      <c r="DE132" s="65">
        <v>11</v>
      </c>
      <c r="DF132" s="65">
        <v>5</v>
      </c>
      <c r="DG132" s="65">
        <v>13</v>
      </c>
      <c r="DH132" s="65">
        <v>0</v>
      </c>
      <c r="DI132" s="65">
        <v>0</v>
      </c>
      <c r="DJ132" s="65">
        <v>0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212</v>
      </c>
      <c r="DU132" s="2" t="s">
        <v>535</v>
      </c>
      <c r="DV132" s="2">
        <v>42</v>
      </c>
      <c r="DW132" s="2" t="s">
        <v>1</v>
      </c>
      <c r="DX132" s="2">
        <v>42</v>
      </c>
      <c r="DY132" s="78">
        <v>2</v>
      </c>
      <c r="DZ132" s="78">
        <v>3</v>
      </c>
      <c r="EA132" s="78">
        <v>3</v>
      </c>
      <c r="EB132" s="78">
        <v>4</v>
      </c>
      <c r="EC132" s="78">
        <v>4</v>
      </c>
      <c r="ED132" s="78">
        <v>5</v>
      </c>
      <c r="EE132" s="78">
        <v>5</v>
      </c>
      <c r="EF132" s="78">
        <v>3</v>
      </c>
      <c r="EG132" s="78">
        <v>3</v>
      </c>
      <c r="EH132" s="78">
        <v>4</v>
      </c>
      <c r="EI132" s="78">
        <v>5</v>
      </c>
      <c r="EJ132" s="78">
        <v>4</v>
      </c>
      <c r="EK132" s="78">
        <v>5</v>
      </c>
      <c r="EL132" s="78">
        <v>3</v>
      </c>
      <c r="EM132" s="78">
        <v>7</v>
      </c>
      <c r="EN132" s="78">
        <v>3</v>
      </c>
      <c r="EO132" s="78">
        <v>4</v>
      </c>
      <c r="EP132" s="78">
        <v>5</v>
      </c>
      <c r="EQ132" s="78">
        <v>3</v>
      </c>
      <c r="ER132" s="78">
        <v>2</v>
      </c>
      <c r="ES132" s="78">
        <v>5</v>
      </c>
      <c r="ET132" s="78">
        <v>3</v>
      </c>
      <c r="EU132" s="78">
        <v>3</v>
      </c>
      <c r="EV132" s="78">
        <v>3</v>
      </c>
      <c r="EW132" s="78">
        <v>4</v>
      </c>
      <c r="EX132" s="78">
        <v>6</v>
      </c>
      <c r="EY132" s="78">
        <v>3</v>
      </c>
      <c r="EZ132" s="78">
        <v>6</v>
      </c>
      <c r="FA132" s="78">
        <v>2</v>
      </c>
      <c r="FB132" s="78">
        <v>6</v>
      </c>
    </row>
    <row r="133" spans="1:158" x14ac:dyDescent="0.25">
      <c r="A133" s="2" t="s">
        <v>940</v>
      </c>
      <c r="B133" s="2" t="s">
        <v>422</v>
      </c>
      <c r="C133" s="2" t="s">
        <v>939</v>
      </c>
      <c r="D133" s="2">
        <v>1</v>
      </c>
      <c r="E133" s="2">
        <v>0</v>
      </c>
      <c r="F133" s="2">
        <v>11</v>
      </c>
      <c r="G133" s="2">
        <v>4</v>
      </c>
      <c r="H133" s="2">
        <v>1</v>
      </c>
      <c r="I133" s="2">
        <v>15</v>
      </c>
      <c r="J133" s="2">
        <v>58</v>
      </c>
      <c r="K133" s="2">
        <v>60</v>
      </c>
      <c r="L133" s="2">
        <v>0</v>
      </c>
      <c r="M133" s="2">
        <v>0</v>
      </c>
      <c r="N133" s="2">
        <v>0</v>
      </c>
      <c r="O133" s="2">
        <v>118</v>
      </c>
      <c r="P133" s="2">
        <v>118</v>
      </c>
      <c r="Q133" s="2">
        <v>118</v>
      </c>
      <c r="R133" s="2">
        <v>118</v>
      </c>
      <c r="S133" s="2">
        <v>58</v>
      </c>
      <c r="T133" s="2">
        <v>-0.1333333333333333</v>
      </c>
      <c r="U133" s="2">
        <v>0</v>
      </c>
      <c r="V133" s="2" t="e">
        <v>#DIV/0!</v>
      </c>
      <c r="W133" s="2">
        <v>0</v>
      </c>
      <c r="X133" s="2" t="e">
        <v>#DIV/0!</v>
      </c>
      <c r="Y133" s="2">
        <v>1</v>
      </c>
      <c r="Z133" s="2">
        <v>7</v>
      </c>
      <c r="AA133" s="2">
        <v>0</v>
      </c>
      <c r="AB133" s="2">
        <v>8</v>
      </c>
      <c r="AG133" s="2">
        <v>39</v>
      </c>
      <c r="AH133" s="2">
        <v>42</v>
      </c>
      <c r="AI133" s="2">
        <v>42</v>
      </c>
      <c r="AJ133" s="2">
        <v>42</v>
      </c>
      <c r="AK133" s="2">
        <v>42</v>
      </c>
      <c r="AL133" s="2">
        <v>46</v>
      </c>
      <c r="AM133" s="2">
        <v>724.62099999999998</v>
      </c>
      <c r="AN133" s="2">
        <v>701.346</v>
      </c>
      <c r="AO133" s="2">
        <v>23.274999999999977</v>
      </c>
      <c r="AP133" s="2">
        <v>318.00133</v>
      </c>
      <c r="AQ133" s="65">
        <v>2</v>
      </c>
      <c r="AR133" s="65">
        <v>2</v>
      </c>
      <c r="AS133" s="65">
        <v>2</v>
      </c>
      <c r="AT133" s="65">
        <v>2</v>
      </c>
      <c r="AU133" s="65">
        <v>2</v>
      </c>
      <c r="AV133" s="65">
        <v>2</v>
      </c>
      <c r="AW133" s="65">
        <v>2</v>
      </c>
      <c r="AX133" s="65">
        <v>2</v>
      </c>
      <c r="AY133" s="65">
        <v>2</v>
      </c>
      <c r="AZ133" s="65">
        <v>2</v>
      </c>
      <c r="BA133" s="65">
        <v>2</v>
      </c>
      <c r="BB133" s="65">
        <v>2</v>
      </c>
      <c r="BC133" s="65">
        <v>2</v>
      </c>
      <c r="BD133" s="65">
        <v>2</v>
      </c>
      <c r="BE133" s="65">
        <v>2</v>
      </c>
      <c r="BF133" s="65">
        <v>0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1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6</v>
      </c>
      <c r="CT133" s="65">
        <v>6</v>
      </c>
      <c r="CU133" s="65">
        <v>11</v>
      </c>
      <c r="CV133" s="65">
        <v>6</v>
      </c>
      <c r="CW133" s="65">
        <v>8</v>
      </c>
      <c r="CX133" s="65">
        <v>9</v>
      </c>
      <c r="CY133" s="65">
        <v>7</v>
      </c>
      <c r="CZ133" s="65">
        <v>6</v>
      </c>
      <c r="DA133" s="65">
        <v>8</v>
      </c>
      <c r="DB133" s="65">
        <v>9</v>
      </c>
      <c r="DC133" s="65">
        <v>9</v>
      </c>
      <c r="DD133" s="65">
        <v>8</v>
      </c>
      <c r="DE133" s="65">
        <v>8</v>
      </c>
      <c r="DF133" s="65">
        <v>9</v>
      </c>
      <c r="DG133" s="65">
        <v>8</v>
      </c>
      <c r="DH133" s="65">
        <v>0</v>
      </c>
      <c r="DI133" s="65">
        <v>0</v>
      </c>
      <c r="DJ133" s="65">
        <v>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437</v>
      </c>
      <c r="DU133" s="2" t="s">
        <v>535</v>
      </c>
      <c r="DV133" s="2">
        <v>42</v>
      </c>
      <c r="DW133" s="2" t="s">
        <v>1</v>
      </c>
      <c r="DX133" s="2">
        <v>42</v>
      </c>
      <c r="DY133" s="78">
        <v>3</v>
      </c>
      <c r="DZ133" s="78">
        <v>3</v>
      </c>
      <c r="EA133" s="78">
        <v>5</v>
      </c>
      <c r="EB133" s="78">
        <v>3</v>
      </c>
      <c r="EC133" s="78">
        <v>4</v>
      </c>
      <c r="ED133" s="78">
        <v>5</v>
      </c>
      <c r="EE133" s="78">
        <v>4</v>
      </c>
      <c r="EF133" s="78">
        <v>2</v>
      </c>
      <c r="EG133" s="78">
        <v>3</v>
      </c>
      <c r="EH133" s="78">
        <v>5</v>
      </c>
      <c r="EI133" s="78">
        <v>4</v>
      </c>
      <c r="EJ133" s="78">
        <v>4</v>
      </c>
      <c r="EK133" s="78">
        <v>4</v>
      </c>
      <c r="EL133" s="78">
        <v>5</v>
      </c>
      <c r="EM133" s="78">
        <v>4</v>
      </c>
      <c r="EN133" s="78">
        <v>3</v>
      </c>
      <c r="EO133" s="78">
        <v>3</v>
      </c>
      <c r="EP133" s="78">
        <v>6</v>
      </c>
      <c r="EQ133" s="78">
        <v>3</v>
      </c>
      <c r="ER133" s="78">
        <v>4</v>
      </c>
      <c r="ES133" s="78">
        <v>4</v>
      </c>
      <c r="ET133" s="78">
        <v>3</v>
      </c>
      <c r="EU133" s="78">
        <v>4</v>
      </c>
      <c r="EV133" s="78">
        <v>5</v>
      </c>
      <c r="EW133" s="78">
        <v>4</v>
      </c>
      <c r="EX133" s="78">
        <v>5</v>
      </c>
      <c r="EY133" s="78">
        <v>4</v>
      </c>
      <c r="EZ133" s="78">
        <v>4</v>
      </c>
      <c r="FA133" s="78">
        <v>4</v>
      </c>
      <c r="FB133" s="78">
        <v>4</v>
      </c>
    </row>
    <row r="134" spans="1:158" x14ac:dyDescent="0.25">
      <c r="A134" s="2" t="s">
        <v>941</v>
      </c>
      <c r="B134" s="2" t="s">
        <v>541</v>
      </c>
      <c r="C134" s="2" t="s">
        <v>941</v>
      </c>
      <c r="D134" s="2">
        <v>2</v>
      </c>
      <c r="E134" s="2">
        <v>0</v>
      </c>
      <c r="F134" s="2">
        <v>13</v>
      </c>
      <c r="G134" s="2">
        <v>3</v>
      </c>
      <c r="H134" s="2">
        <v>2</v>
      </c>
      <c r="I134" s="2">
        <v>16</v>
      </c>
      <c r="J134" s="2">
        <v>64</v>
      </c>
      <c r="K134" s="2">
        <v>55</v>
      </c>
      <c r="L134" s="2">
        <v>0</v>
      </c>
      <c r="M134" s="2">
        <v>0</v>
      </c>
      <c r="N134" s="2">
        <v>0</v>
      </c>
      <c r="O134" s="2">
        <v>119</v>
      </c>
      <c r="P134" s="2">
        <v>119</v>
      </c>
      <c r="Q134" s="2">
        <v>119</v>
      </c>
      <c r="R134" s="2">
        <v>119</v>
      </c>
      <c r="S134" s="2">
        <v>64</v>
      </c>
      <c r="T134" s="2">
        <v>0.60000000000000009</v>
      </c>
      <c r="U134" s="2">
        <v>0</v>
      </c>
      <c r="V134" s="2" t="e">
        <v>#DIV/0!</v>
      </c>
      <c r="W134" s="2">
        <v>0</v>
      </c>
      <c r="X134" s="2" t="e">
        <v>#DIV/0!</v>
      </c>
      <c r="Y134" s="2">
        <v>1</v>
      </c>
      <c r="Z134" s="2">
        <v>11</v>
      </c>
      <c r="AA134" s="2">
        <v>1</v>
      </c>
      <c r="AB134" s="2">
        <v>5</v>
      </c>
      <c r="AG134" s="2">
        <v>52</v>
      </c>
      <c r="AH134" s="2">
        <v>44</v>
      </c>
      <c r="AI134" s="2">
        <v>44</v>
      </c>
      <c r="AJ134" s="2">
        <v>44</v>
      </c>
      <c r="AK134" s="2">
        <v>44</v>
      </c>
      <c r="AL134" s="2">
        <v>48</v>
      </c>
      <c r="AM134" s="2">
        <v>713.77300000000002</v>
      </c>
      <c r="AN134" s="2">
        <v>701.56</v>
      </c>
      <c r="AO134" s="2">
        <v>12.213000000000079</v>
      </c>
      <c r="AP134" s="2">
        <v>319.00134000000003</v>
      </c>
      <c r="AQ134" s="65">
        <v>2</v>
      </c>
      <c r="AR134" s="65">
        <v>2</v>
      </c>
      <c r="AS134" s="65">
        <v>2</v>
      </c>
      <c r="AT134" s="65">
        <v>2</v>
      </c>
      <c r="AU134" s="65">
        <v>2</v>
      </c>
      <c r="AV134" s="65">
        <v>2</v>
      </c>
      <c r="AW134" s="65">
        <v>2</v>
      </c>
      <c r="AX134" s="65">
        <v>2</v>
      </c>
      <c r="AY134" s="65">
        <v>2</v>
      </c>
      <c r="AZ134" s="65">
        <v>2</v>
      </c>
      <c r="BA134" s="65">
        <v>2</v>
      </c>
      <c r="BB134" s="65">
        <v>2</v>
      </c>
      <c r="BC134" s="65">
        <v>2</v>
      </c>
      <c r="BD134" s="65">
        <v>2</v>
      </c>
      <c r="BE134" s="65">
        <v>2</v>
      </c>
      <c r="BF134" s="65">
        <v>0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1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1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5</v>
      </c>
      <c r="CT134" s="65">
        <v>6</v>
      </c>
      <c r="CU134" s="65">
        <v>10</v>
      </c>
      <c r="CV134" s="65">
        <v>6</v>
      </c>
      <c r="CW134" s="65">
        <v>10</v>
      </c>
      <c r="CX134" s="65">
        <v>10</v>
      </c>
      <c r="CY134" s="65">
        <v>7</v>
      </c>
      <c r="CZ134" s="65">
        <v>6</v>
      </c>
      <c r="DA134" s="65">
        <v>7</v>
      </c>
      <c r="DB134" s="65">
        <v>8</v>
      </c>
      <c r="DC134" s="65">
        <v>11</v>
      </c>
      <c r="DD134" s="65">
        <v>7</v>
      </c>
      <c r="DE134" s="65">
        <v>8</v>
      </c>
      <c r="DF134" s="65">
        <v>7</v>
      </c>
      <c r="DG134" s="65">
        <v>11</v>
      </c>
      <c r="DH134" s="65">
        <v>0</v>
      </c>
      <c r="DI134" s="65">
        <v>0</v>
      </c>
      <c r="DJ134" s="65">
        <v>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442</v>
      </c>
      <c r="DU134" s="2" t="s">
        <v>535</v>
      </c>
      <c r="DV134" s="2">
        <v>44</v>
      </c>
      <c r="DW134" s="2" t="s">
        <v>1</v>
      </c>
      <c r="DX134" s="2">
        <v>44</v>
      </c>
      <c r="DY134" s="78">
        <v>2</v>
      </c>
      <c r="DZ134" s="78">
        <v>3</v>
      </c>
      <c r="EA134" s="78">
        <v>5</v>
      </c>
      <c r="EB134" s="78">
        <v>3</v>
      </c>
      <c r="EC134" s="78">
        <v>6</v>
      </c>
      <c r="ED134" s="78">
        <v>5</v>
      </c>
      <c r="EE134" s="78">
        <v>4</v>
      </c>
      <c r="EF134" s="78">
        <v>4</v>
      </c>
      <c r="EG134" s="78">
        <v>4</v>
      </c>
      <c r="EH134" s="78">
        <v>4</v>
      </c>
      <c r="EI134" s="78">
        <v>7</v>
      </c>
      <c r="EJ134" s="78">
        <v>4</v>
      </c>
      <c r="EK134" s="78">
        <v>4</v>
      </c>
      <c r="EL134" s="78">
        <v>4</v>
      </c>
      <c r="EM134" s="78">
        <v>5</v>
      </c>
      <c r="EN134" s="78">
        <v>3</v>
      </c>
      <c r="EO134" s="78">
        <v>3</v>
      </c>
      <c r="EP134" s="78">
        <v>5</v>
      </c>
      <c r="EQ134" s="78">
        <v>3</v>
      </c>
      <c r="ER134" s="78">
        <v>4</v>
      </c>
      <c r="ES134" s="78">
        <v>5</v>
      </c>
      <c r="ET134" s="78">
        <v>3</v>
      </c>
      <c r="EU134" s="78">
        <v>2</v>
      </c>
      <c r="EV134" s="78">
        <v>3</v>
      </c>
      <c r="EW134" s="78">
        <v>4</v>
      </c>
      <c r="EX134" s="78">
        <v>4</v>
      </c>
      <c r="EY134" s="78">
        <v>3</v>
      </c>
      <c r="EZ134" s="78">
        <v>4</v>
      </c>
      <c r="FA134" s="78">
        <v>3</v>
      </c>
      <c r="FB134" s="78">
        <v>6</v>
      </c>
    </row>
    <row r="135" spans="1:158" x14ac:dyDescent="0.25">
      <c r="A135" s="2" t="s">
        <v>942</v>
      </c>
      <c r="B135" s="2" t="s">
        <v>11</v>
      </c>
      <c r="C135" s="2" t="s">
        <v>942</v>
      </c>
      <c r="D135" s="2">
        <v>3</v>
      </c>
      <c r="E135" s="2">
        <v>0</v>
      </c>
      <c r="F135" s="2">
        <v>11</v>
      </c>
      <c r="G135" s="2">
        <v>5</v>
      </c>
      <c r="H135" s="2">
        <v>3</v>
      </c>
      <c r="I135" s="2">
        <v>16</v>
      </c>
      <c r="J135" s="2">
        <v>60</v>
      </c>
      <c r="K135" s="2">
        <v>60</v>
      </c>
      <c r="L135" s="2">
        <v>0</v>
      </c>
      <c r="M135" s="2">
        <v>0</v>
      </c>
      <c r="N135" s="2">
        <v>0</v>
      </c>
      <c r="O135" s="2">
        <v>120</v>
      </c>
      <c r="P135" s="2">
        <v>120</v>
      </c>
      <c r="Q135" s="2">
        <v>120</v>
      </c>
      <c r="R135" s="2">
        <v>120</v>
      </c>
      <c r="S135" s="2">
        <v>60</v>
      </c>
      <c r="T135" s="2">
        <v>0</v>
      </c>
      <c r="U135" s="2">
        <v>0</v>
      </c>
      <c r="V135" s="2" t="e">
        <v>#DIV/0!</v>
      </c>
      <c r="W135" s="2">
        <v>0</v>
      </c>
      <c r="X135" s="2" t="e">
        <v>#DIV/0!</v>
      </c>
      <c r="Y135" s="2">
        <v>2</v>
      </c>
      <c r="Z135" s="2">
        <v>7</v>
      </c>
      <c r="AA135" s="2">
        <v>1</v>
      </c>
      <c r="AB135" s="2">
        <v>9</v>
      </c>
      <c r="AG135" s="2">
        <v>43</v>
      </c>
      <c r="AH135" s="2">
        <v>45</v>
      </c>
      <c r="AI135" s="2">
        <v>45</v>
      </c>
      <c r="AJ135" s="2">
        <v>45</v>
      </c>
      <c r="AK135" s="2">
        <v>45</v>
      </c>
      <c r="AL135" s="2">
        <v>49</v>
      </c>
      <c r="AM135" s="2">
        <v>702.92499999999995</v>
      </c>
      <c r="AN135" s="2">
        <v>633.71100000000001</v>
      </c>
      <c r="AO135" s="2">
        <v>69.213999999999942</v>
      </c>
      <c r="AP135" s="2">
        <v>320.00135</v>
      </c>
      <c r="AQ135" s="65">
        <v>2</v>
      </c>
      <c r="AR135" s="65">
        <v>2</v>
      </c>
      <c r="AS135" s="65">
        <v>2</v>
      </c>
      <c r="AT135" s="65">
        <v>2</v>
      </c>
      <c r="AU135" s="65">
        <v>2</v>
      </c>
      <c r="AV135" s="65">
        <v>2</v>
      </c>
      <c r="AW135" s="65">
        <v>2</v>
      </c>
      <c r="AX135" s="65">
        <v>2</v>
      </c>
      <c r="AY135" s="65">
        <v>2</v>
      </c>
      <c r="AZ135" s="65">
        <v>2</v>
      </c>
      <c r="BA135" s="65">
        <v>2</v>
      </c>
      <c r="BB135" s="65">
        <v>2</v>
      </c>
      <c r="BC135" s="65">
        <v>2</v>
      </c>
      <c r="BD135" s="65">
        <v>2</v>
      </c>
      <c r="BE135" s="65">
        <v>2</v>
      </c>
      <c r="BF135" s="65">
        <v>0</v>
      </c>
      <c r="BG135" s="65">
        <v>0</v>
      </c>
      <c r="BH135" s="65">
        <v>0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1</v>
      </c>
      <c r="BT135" s="65">
        <v>0</v>
      </c>
      <c r="BU135" s="65">
        <v>1</v>
      </c>
      <c r="BV135" s="65">
        <v>0</v>
      </c>
      <c r="BW135" s="65">
        <v>0</v>
      </c>
      <c r="BX135" s="65">
        <v>0</v>
      </c>
      <c r="BY135" s="65">
        <v>0</v>
      </c>
      <c r="BZ135" s="65">
        <v>1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7</v>
      </c>
      <c r="CT135" s="65">
        <v>5</v>
      </c>
      <c r="CU135" s="65">
        <v>10</v>
      </c>
      <c r="CV135" s="65">
        <v>6</v>
      </c>
      <c r="CW135" s="65">
        <v>7</v>
      </c>
      <c r="CX135" s="65">
        <v>11</v>
      </c>
      <c r="CY135" s="65">
        <v>8</v>
      </c>
      <c r="CZ135" s="65">
        <v>6</v>
      </c>
      <c r="DA135" s="65">
        <v>6</v>
      </c>
      <c r="DB135" s="65">
        <v>8</v>
      </c>
      <c r="DC135" s="65">
        <v>9</v>
      </c>
      <c r="DD135" s="65">
        <v>8</v>
      </c>
      <c r="DE135" s="65">
        <v>9</v>
      </c>
      <c r="DF135" s="65">
        <v>6</v>
      </c>
      <c r="DG135" s="65">
        <v>14</v>
      </c>
      <c r="DH135" s="65">
        <v>0</v>
      </c>
      <c r="DI135" s="65">
        <v>0</v>
      </c>
      <c r="DJ135" s="65">
        <v>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214</v>
      </c>
      <c r="DU135" s="2" t="s">
        <v>535</v>
      </c>
      <c r="DV135" s="78">
        <v>45</v>
      </c>
      <c r="DW135" s="2" t="s">
        <v>1</v>
      </c>
      <c r="DX135" s="2">
        <v>45</v>
      </c>
      <c r="DY135" s="78">
        <v>3</v>
      </c>
      <c r="DZ135" s="78">
        <v>2</v>
      </c>
      <c r="EA135" s="78">
        <v>6</v>
      </c>
      <c r="EB135" s="78">
        <v>4</v>
      </c>
      <c r="EC135" s="78">
        <v>3</v>
      </c>
      <c r="ED135" s="78">
        <v>6</v>
      </c>
      <c r="EE135" s="78">
        <v>4</v>
      </c>
      <c r="EF135" s="78">
        <v>3</v>
      </c>
      <c r="EG135" s="78">
        <v>2</v>
      </c>
      <c r="EH135" s="78">
        <v>4</v>
      </c>
      <c r="EI135" s="78">
        <v>4</v>
      </c>
      <c r="EJ135" s="78">
        <v>5</v>
      </c>
      <c r="EK135" s="78">
        <v>4</v>
      </c>
      <c r="EL135" s="78">
        <v>3</v>
      </c>
      <c r="EM135" s="78">
        <v>7</v>
      </c>
      <c r="EN135" s="78">
        <v>4</v>
      </c>
      <c r="EO135" s="78">
        <v>3</v>
      </c>
      <c r="EP135" s="78">
        <v>4</v>
      </c>
      <c r="EQ135" s="78">
        <v>2</v>
      </c>
      <c r="ER135" s="78">
        <v>4</v>
      </c>
      <c r="ES135" s="78">
        <v>5</v>
      </c>
      <c r="ET135" s="78">
        <v>4</v>
      </c>
      <c r="EU135" s="78">
        <v>3</v>
      </c>
      <c r="EV135" s="78">
        <v>4</v>
      </c>
      <c r="EW135" s="78">
        <v>4</v>
      </c>
      <c r="EX135" s="78">
        <v>5</v>
      </c>
      <c r="EY135" s="78">
        <v>3</v>
      </c>
      <c r="EZ135" s="78">
        <v>5</v>
      </c>
      <c r="FA135" s="78">
        <v>3</v>
      </c>
      <c r="FB135" s="78">
        <v>7</v>
      </c>
    </row>
    <row r="136" spans="1:158" x14ac:dyDescent="0.25">
      <c r="A136" s="2" t="s">
        <v>943</v>
      </c>
      <c r="B136" s="2" t="s">
        <v>428</v>
      </c>
      <c r="C136" s="2" t="s">
        <v>942</v>
      </c>
      <c r="D136" s="2">
        <v>2</v>
      </c>
      <c r="E136" s="2">
        <v>0</v>
      </c>
      <c r="F136" s="2">
        <v>10</v>
      </c>
      <c r="G136" s="2">
        <v>5</v>
      </c>
      <c r="H136" s="2">
        <v>2</v>
      </c>
      <c r="I136" s="2">
        <v>15</v>
      </c>
      <c r="J136" s="2">
        <v>60</v>
      </c>
      <c r="K136" s="2">
        <v>60</v>
      </c>
      <c r="L136" s="2">
        <v>0</v>
      </c>
      <c r="M136" s="2">
        <v>0</v>
      </c>
      <c r="N136" s="2">
        <v>0</v>
      </c>
      <c r="O136" s="2">
        <v>120</v>
      </c>
      <c r="P136" s="2">
        <v>120</v>
      </c>
      <c r="Q136" s="2">
        <v>120</v>
      </c>
      <c r="R136" s="2">
        <v>120</v>
      </c>
      <c r="S136" s="2">
        <v>60</v>
      </c>
      <c r="T136" s="2">
        <v>0</v>
      </c>
      <c r="U136" s="2">
        <v>0</v>
      </c>
      <c r="V136" s="2" t="e">
        <v>#DIV/0!</v>
      </c>
      <c r="W136" s="2">
        <v>0</v>
      </c>
      <c r="X136" s="2" t="e">
        <v>#DIV/0!</v>
      </c>
      <c r="Y136" s="2">
        <v>1</v>
      </c>
      <c r="Z136" s="2">
        <v>6</v>
      </c>
      <c r="AA136" s="2">
        <v>1</v>
      </c>
      <c r="AB136" s="2">
        <v>9</v>
      </c>
      <c r="AG136" s="2">
        <v>43</v>
      </c>
      <c r="AH136" s="2">
        <v>45</v>
      </c>
      <c r="AI136" s="2">
        <v>45</v>
      </c>
      <c r="AJ136" s="2">
        <v>45</v>
      </c>
      <c r="AK136" s="2">
        <v>45</v>
      </c>
      <c r="AL136" s="2">
        <v>50</v>
      </c>
      <c r="AM136" s="2">
        <v>702.92499999999995</v>
      </c>
      <c r="AN136" s="2">
        <v>0</v>
      </c>
      <c r="AP136" s="2">
        <v>320.00135999999998</v>
      </c>
      <c r="AQ136" s="65">
        <v>2</v>
      </c>
      <c r="AR136" s="65">
        <v>2</v>
      </c>
      <c r="AS136" s="65">
        <v>2</v>
      </c>
      <c r="AT136" s="65">
        <v>2</v>
      </c>
      <c r="AU136" s="65">
        <v>2</v>
      </c>
      <c r="AV136" s="65">
        <v>2</v>
      </c>
      <c r="AW136" s="65">
        <v>2</v>
      </c>
      <c r="AX136" s="65">
        <v>2</v>
      </c>
      <c r="AY136" s="65">
        <v>2</v>
      </c>
      <c r="AZ136" s="65">
        <v>2</v>
      </c>
      <c r="BA136" s="65">
        <v>2</v>
      </c>
      <c r="BB136" s="65">
        <v>2</v>
      </c>
      <c r="BC136" s="65">
        <v>2</v>
      </c>
      <c r="BD136" s="65">
        <v>2</v>
      </c>
      <c r="BE136" s="65">
        <v>2</v>
      </c>
      <c r="BF136" s="65">
        <v>0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1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1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7</v>
      </c>
      <c r="CT136" s="65">
        <v>6</v>
      </c>
      <c r="CU136" s="65">
        <v>9</v>
      </c>
      <c r="CV136" s="65">
        <v>6</v>
      </c>
      <c r="CW136" s="65">
        <v>7</v>
      </c>
      <c r="CX136" s="65">
        <v>10</v>
      </c>
      <c r="CY136" s="65">
        <v>8</v>
      </c>
      <c r="CZ136" s="65">
        <v>6</v>
      </c>
      <c r="DA136" s="65">
        <v>7</v>
      </c>
      <c r="DB136" s="65">
        <v>10</v>
      </c>
      <c r="DC136" s="65">
        <v>11</v>
      </c>
      <c r="DD136" s="65">
        <v>6</v>
      </c>
      <c r="DE136" s="65">
        <v>7</v>
      </c>
      <c r="DF136" s="65">
        <v>8</v>
      </c>
      <c r="DG136" s="65">
        <v>12</v>
      </c>
      <c r="DH136" s="65">
        <v>0</v>
      </c>
      <c r="DI136" s="65">
        <v>0</v>
      </c>
      <c r="DJ136" s="65">
        <v>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692</v>
      </c>
      <c r="DU136" s="2" t="s">
        <v>535</v>
      </c>
      <c r="DV136" s="2">
        <v>45</v>
      </c>
      <c r="DW136" s="2" t="s">
        <v>1</v>
      </c>
      <c r="DX136" s="2">
        <v>45</v>
      </c>
      <c r="DY136" s="78">
        <v>3</v>
      </c>
      <c r="DZ136" s="78">
        <v>3</v>
      </c>
      <c r="EA136" s="78">
        <v>3</v>
      </c>
      <c r="EB136" s="78">
        <v>3</v>
      </c>
      <c r="EC136" s="78">
        <v>3</v>
      </c>
      <c r="ED136" s="78">
        <v>5</v>
      </c>
      <c r="EE136" s="78">
        <v>4</v>
      </c>
      <c r="EF136" s="78">
        <v>3</v>
      </c>
      <c r="EG136" s="78">
        <v>4</v>
      </c>
      <c r="EH136" s="78">
        <v>6</v>
      </c>
      <c r="EI136" s="78">
        <v>6</v>
      </c>
      <c r="EJ136" s="78">
        <v>3</v>
      </c>
      <c r="EK136" s="78">
        <v>4</v>
      </c>
      <c r="EL136" s="78">
        <v>3</v>
      </c>
      <c r="EM136" s="78">
        <v>7</v>
      </c>
      <c r="EN136" s="78">
        <v>4</v>
      </c>
      <c r="EO136" s="78">
        <v>3</v>
      </c>
      <c r="EP136" s="78">
        <v>6</v>
      </c>
      <c r="EQ136" s="78">
        <v>3</v>
      </c>
      <c r="ER136" s="78">
        <v>4</v>
      </c>
      <c r="ES136" s="78">
        <v>5</v>
      </c>
      <c r="ET136" s="78">
        <v>4</v>
      </c>
      <c r="EU136" s="78">
        <v>3</v>
      </c>
      <c r="EV136" s="78">
        <v>3</v>
      </c>
      <c r="EW136" s="78">
        <v>4</v>
      </c>
      <c r="EX136" s="78">
        <v>5</v>
      </c>
      <c r="EY136" s="78">
        <v>3</v>
      </c>
      <c r="EZ136" s="78">
        <v>3</v>
      </c>
      <c r="FA136" s="78">
        <v>5</v>
      </c>
      <c r="FB136" s="78">
        <v>5</v>
      </c>
    </row>
    <row r="137" spans="1:158" x14ac:dyDescent="0.25">
      <c r="A137" s="2" t="s">
        <v>944</v>
      </c>
      <c r="B137" s="2" t="s">
        <v>577</v>
      </c>
      <c r="C137" s="2" t="s">
        <v>942</v>
      </c>
      <c r="D137" s="2">
        <v>2</v>
      </c>
      <c r="E137" s="2">
        <v>0</v>
      </c>
      <c r="F137" s="2">
        <v>14</v>
      </c>
      <c r="G137" s="2">
        <v>3</v>
      </c>
      <c r="H137" s="2">
        <v>2</v>
      </c>
      <c r="I137" s="2">
        <v>17</v>
      </c>
      <c r="J137" s="2">
        <v>61</v>
      </c>
      <c r="K137" s="2">
        <v>59</v>
      </c>
      <c r="L137" s="2">
        <v>0</v>
      </c>
      <c r="M137" s="2">
        <v>0</v>
      </c>
      <c r="N137" s="2">
        <v>0</v>
      </c>
      <c r="O137" s="2">
        <v>120</v>
      </c>
      <c r="P137" s="2">
        <v>120</v>
      </c>
      <c r="Q137" s="2">
        <v>120</v>
      </c>
      <c r="R137" s="2">
        <v>120</v>
      </c>
      <c r="S137" s="2">
        <v>61</v>
      </c>
      <c r="T137" s="2">
        <v>0.1333333333333333</v>
      </c>
      <c r="U137" s="2">
        <v>0</v>
      </c>
      <c r="V137" s="2" t="e">
        <v>#DIV/0!</v>
      </c>
      <c r="W137" s="2">
        <v>0</v>
      </c>
      <c r="X137" s="2" t="e">
        <v>#DIV/0!</v>
      </c>
      <c r="Y137" s="2">
        <v>1</v>
      </c>
      <c r="Z137" s="2">
        <v>8</v>
      </c>
      <c r="AA137" s="2">
        <v>1</v>
      </c>
      <c r="AB137" s="2">
        <v>9</v>
      </c>
      <c r="AG137" s="2">
        <v>48</v>
      </c>
      <c r="AH137" s="2">
        <v>45</v>
      </c>
      <c r="AI137" s="2">
        <v>45</v>
      </c>
      <c r="AJ137" s="2">
        <v>45</v>
      </c>
      <c r="AK137" s="2">
        <v>45</v>
      </c>
      <c r="AL137" s="2">
        <v>51</v>
      </c>
      <c r="AM137" s="2">
        <v>702.92499999999995</v>
      </c>
      <c r="AN137" s="2">
        <v>0</v>
      </c>
      <c r="AP137" s="2">
        <v>320.00137000000001</v>
      </c>
      <c r="AQ137" s="65">
        <v>2</v>
      </c>
      <c r="AR137" s="65">
        <v>2</v>
      </c>
      <c r="AS137" s="65">
        <v>2</v>
      </c>
      <c r="AT137" s="65">
        <v>2</v>
      </c>
      <c r="AU137" s="65">
        <v>2</v>
      </c>
      <c r="AV137" s="65">
        <v>2</v>
      </c>
      <c r="AW137" s="65">
        <v>2</v>
      </c>
      <c r="AX137" s="65">
        <v>2</v>
      </c>
      <c r="AY137" s="65">
        <v>2</v>
      </c>
      <c r="AZ137" s="65">
        <v>2</v>
      </c>
      <c r="BA137" s="65">
        <v>2</v>
      </c>
      <c r="BB137" s="65">
        <v>2</v>
      </c>
      <c r="BC137" s="65">
        <v>2</v>
      </c>
      <c r="BD137" s="65">
        <v>2</v>
      </c>
      <c r="BE137" s="65">
        <v>2</v>
      </c>
      <c r="BF137" s="65">
        <v>0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1</v>
      </c>
      <c r="BT137" s="65">
        <v>0</v>
      </c>
      <c r="BU137" s="65">
        <v>1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7</v>
      </c>
      <c r="CT137" s="65">
        <v>5</v>
      </c>
      <c r="CU137" s="65">
        <v>8</v>
      </c>
      <c r="CV137" s="65">
        <v>7</v>
      </c>
      <c r="CW137" s="65">
        <v>7</v>
      </c>
      <c r="CX137" s="65">
        <v>10</v>
      </c>
      <c r="CY137" s="65">
        <v>10</v>
      </c>
      <c r="CZ137" s="65">
        <v>6</v>
      </c>
      <c r="DA137" s="65">
        <v>8</v>
      </c>
      <c r="DB137" s="65">
        <v>8</v>
      </c>
      <c r="DC137" s="65">
        <v>8</v>
      </c>
      <c r="DD137" s="65">
        <v>7</v>
      </c>
      <c r="DE137" s="65">
        <v>10</v>
      </c>
      <c r="DF137" s="65">
        <v>7</v>
      </c>
      <c r="DG137" s="65">
        <v>12</v>
      </c>
      <c r="DH137" s="65">
        <v>0</v>
      </c>
      <c r="DI137" s="65">
        <v>0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690</v>
      </c>
      <c r="DU137" s="2" t="s">
        <v>535</v>
      </c>
      <c r="DV137" s="2">
        <v>45</v>
      </c>
      <c r="DW137" s="2" t="s">
        <v>1</v>
      </c>
      <c r="DX137" s="2">
        <v>45</v>
      </c>
      <c r="DY137" s="78">
        <v>3</v>
      </c>
      <c r="DZ137" s="78">
        <v>3</v>
      </c>
      <c r="EA137" s="78">
        <v>4</v>
      </c>
      <c r="EB137" s="78">
        <v>2</v>
      </c>
      <c r="EC137" s="78">
        <v>4</v>
      </c>
      <c r="ED137" s="78">
        <v>5</v>
      </c>
      <c r="EE137" s="78">
        <v>6</v>
      </c>
      <c r="EF137" s="78">
        <v>3</v>
      </c>
      <c r="EG137" s="78">
        <v>4</v>
      </c>
      <c r="EH137" s="78">
        <v>4</v>
      </c>
      <c r="EI137" s="78">
        <v>4</v>
      </c>
      <c r="EJ137" s="78">
        <v>4</v>
      </c>
      <c r="EK137" s="78">
        <v>5</v>
      </c>
      <c r="EL137" s="78">
        <v>3</v>
      </c>
      <c r="EM137" s="78">
        <v>7</v>
      </c>
      <c r="EN137" s="78">
        <v>4</v>
      </c>
      <c r="EO137" s="78">
        <v>2</v>
      </c>
      <c r="EP137" s="78">
        <v>4</v>
      </c>
      <c r="EQ137" s="78">
        <v>5</v>
      </c>
      <c r="ER137" s="78">
        <v>3</v>
      </c>
      <c r="ES137" s="78">
        <v>5</v>
      </c>
      <c r="ET137" s="78">
        <v>4</v>
      </c>
      <c r="EU137" s="78">
        <v>3</v>
      </c>
      <c r="EV137" s="78">
        <v>4</v>
      </c>
      <c r="EW137" s="78">
        <v>4</v>
      </c>
      <c r="EX137" s="78">
        <v>4</v>
      </c>
      <c r="EY137" s="78">
        <v>3</v>
      </c>
      <c r="EZ137" s="78">
        <v>5</v>
      </c>
      <c r="FA137" s="78">
        <v>4</v>
      </c>
      <c r="FB137" s="78">
        <v>5</v>
      </c>
    </row>
    <row r="138" spans="1:158" x14ac:dyDescent="0.25">
      <c r="A138" s="2" t="s">
        <v>945</v>
      </c>
      <c r="B138" s="2" t="s">
        <v>619</v>
      </c>
      <c r="C138" s="2" t="s">
        <v>945</v>
      </c>
      <c r="D138" s="2">
        <v>2</v>
      </c>
      <c r="E138" s="2">
        <v>0</v>
      </c>
      <c r="F138" s="2">
        <v>11</v>
      </c>
      <c r="G138" s="2">
        <v>5</v>
      </c>
      <c r="H138" s="2">
        <v>2</v>
      </c>
      <c r="I138" s="2">
        <v>16</v>
      </c>
      <c r="J138" s="2">
        <v>56</v>
      </c>
      <c r="K138" s="2">
        <v>65</v>
      </c>
      <c r="L138" s="2">
        <v>0</v>
      </c>
      <c r="M138" s="2">
        <v>0</v>
      </c>
      <c r="N138" s="2">
        <v>0</v>
      </c>
      <c r="O138" s="2">
        <v>121</v>
      </c>
      <c r="P138" s="2">
        <v>121</v>
      </c>
      <c r="Q138" s="2">
        <v>121</v>
      </c>
      <c r="R138" s="2">
        <v>121</v>
      </c>
      <c r="S138" s="2">
        <v>56</v>
      </c>
      <c r="T138" s="2">
        <v>-0.59999999999999964</v>
      </c>
      <c r="U138" s="2">
        <v>0</v>
      </c>
      <c r="V138" s="2" t="e">
        <v>#DIV/0!</v>
      </c>
      <c r="W138" s="2">
        <v>0</v>
      </c>
      <c r="X138" s="2" t="e">
        <v>#DIV/0!</v>
      </c>
      <c r="Y138" s="2">
        <v>2</v>
      </c>
      <c r="Z138" s="2">
        <v>6</v>
      </c>
      <c r="AA138" s="2">
        <v>0</v>
      </c>
      <c r="AB138" s="2">
        <v>10</v>
      </c>
      <c r="AG138" s="2">
        <v>36</v>
      </c>
      <c r="AH138" s="2">
        <v>48</v>
      </c>
      <c r="AI138" s="2">
        <v>48</v>
      </c>
      <c r="AJ138" s="2">
        <v>48</v>
      </c>
      <c r="AK138" s="2">
        <v>48</v>
      </c>
      <c r="AL138" s="2">
        <v>52</v>
      </c>
      <c r="AM138" s="2">
        <v>692.07799999999997</v>
      </c>
      <c r="AN138" s="2">
        <v>0</v>
      </c>
      <c r="AP138" s="2">
        <v>321.00137999999998</v>
      </c>
      <c r="AQ138" s="65">
        <v>2</v>
      </c>
      <c r="AR138" s="65">
        <v>2</v>
      </c>
      <c r="AS138" s="65">
        <v>2</v>
      </c>
      <c r="AT138" s="65">
        <v>2</v>
      </c>
      <c r="AU138" s="65">
        <v>2</v>
      </c>
      <c r="AV138" s="65">
        <v>2</v>
      </c>
      <c r="AW138" s="65">
        <v>2</v>
      </c>
      <c r="AX138" s="65">
        <v>2</v>
      </c>
      <c r="AY138" s="65">
        <v>2</v>
      </c>
      <c r="AZ138" s="65">
        <v>2</v>
      </c>
      <c r="BA138" s="65">
        <v>2</v>
      </c>
      <c r="BB138" s="65">
        <v>2</v>
      </c>
      <c r="BC138" s="65">
        <v>2</v>
      </c>
      <c r="BD138" s="65">
        <v>2</v>
      </c>
      <c r="BE138" s="65">
        <v>2</v>
      </c>
      <c r="BF138" s="65">
        <v>0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1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1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7</v>
      </c>
      <c r="CT138" s="65">
        <v>6</v>
      </c>
      <c r="CU138" s="65">
        <v>9</v>
      </c>
      <c r="CV138" s="65">
        <v>8</v>
      </c>
      <c r="CW138" s="65">
        <v>7</v>
      </c>
      <c r="CX138" s="65">
        <v>11</v>
      </c>
      <c r="CY138" s="65">
        <v>6</v>
      </c>
      <c r="CZ138" s="65">
        <v>6</v>
      </c>
      <c r="DA138" s="65">
        <v>7</v>
      </c>
      <c r="DB138" s="65">
        <v>8</v>
      </c>
      <c r="DC138" s="65">
        <v>11</v>
      </c>
      <c r="DD138" s="65">
        <v>9</v>
      </c>
      <c r="DE138" s="65">
        <v>8</v>
      </c>
      <c r="DF138" s="65">
        <v>7</v>
      </c>
      <c r="DG138" s="65">
        <v>11</v>
      </c>
      <c r="DH138" s="65">
        <v>0</v>
      </c>
      <c r="DI138" s="65">
        <v>0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695</v>
      </c>
      <c r="DU138" s="2" t="s">
        <v>535</v>
      </c>
      <c r="DV138" s="2">
        <v>48</v>
      </c>
      <c r="DW138" s="2" t="s">
        <v>1</v>
      </c>
      <c r="DX138" s="2">
        <v>48</v>
      </c>
      <c r="DY138" s="78">
        <v>3</v>
      </c>
      <c r="DZ138" s="78">
        <v>2</v>
      </c>
      <c r="EA138" s="78">
        <v>5</v>
      </c>
      <c r="EB138" s="78">
        <v>3</v>
      </c>
      <c r="EC138" s="78">
        <v>3</v>
      </c>
      <c r="ED138" s="78">
        <v>4</v>
      </c>
      <c r="EE138" s="78">
        <v>3</v>
      </c>
      <c r="EF138" s="78">
        <v>3</v>
      </c>
      <c r="EG138" s="78">
        <v>3</v>
      </c>
      <c r="EH138" s="78">
        <v>4</v>
      </c>
      <c r="EI138" s="78">
        <v>7</v>
      </c>
      <c r="EJ138" s="78">
        <v>4</v>
      </c>
      <c r="EK138" s="78">
        <v>3</v>
      </c>
      <c r="EL138" s="78">
        <v>4</v>
      </c>
      <c r="EM138" s="78">
        <v>5</v>
      </c>
      <c r="EN138" s="78">
        <v>4</v>
      </c>
      <c r="EO138" s="78">
        <v>4</v>
      </c>
      <c r="EP138" s="78">
        <v>4</v>
      </c>
      <c r="EQ138" s="78">
        <v>5</v>
      </c>
      <c r="ER138" s="78">
        <v>4</v>
      </c>
      <c r="ES138" s="78">
        <v>7</v>
      </c>
      <c r="ET138" s="78">
        <v>3</v>
      </c>
      <c r="EU138" s="78">
        <v>3</v>
      </c>
      <c r="EV138" s="78">
        <v>4</v>
      </c>
      <c r="EW138" s="78">
        <v>4</v>
      </c>
      <c r="EX138" s="78">
        <v>4</v>
      </c>
      <c r="EY138" s="78">
        <v>5</v>
      </c>
      <c r="EZ138" s="78">
        <v>5</v>
      </c>
      <c r="FA138" s="78">
        <v>3</v>
      </c>
      <c r="FB138" s="78">
        <v>6</v>
      </c>
    </row>
    <row r="139" spans="1:158" x14ac:dyDescent="0.25">
      <c r="A139" s="2" t="s">
        <v>946</v>
      </c>
      <c r="B139" s="2" t="s">
        <v>214</v>
      </c>
      <c r="C139" s="2" t="s">
        <v>945</v>
      </c>
      <c r="D139" s="2">
        <v>1</v>
      </c>
      <c r="E139" s="2">
        <v>0</v>
      </c>
      <c r="F139" s="2">
        <v>11</v>
      </c>
      <c r="G139" s="2">
        <v>5</v>
      </c>
      <c r="H139" s="2">
        <v>1</v>
      </c>
      <c r="I139" s="2">
        <v>16</v>
      </c>
      <c r="J139" s="2">
        <v>60</v>
      </c>
      <c r="K139" s="2">
        <v>61</v>
      </c>
      <c r="L139" s="2">
        <v>0</v>
      </c>
      <c r="M139" s="2">
        <v>0</v>
      </c>
      <c r="N139" s="2">
        <v>0</v>
      </c>
      <c r="O139" s="2">
        <v>121</v>
      </c>
      <c r="P139" s="2">
        <v>121</v>
      </c>
      <c r="Q139" s="2">
        <v>121</v>
      </c>
      <c r="R139" s="2">
        <v>121</v>
      </c>
      <c r="S139" s="2">
        <v>60</v>
      </c>
      <c r="T139" s="2">
        <v>-6.666666666666643E-2</v>
      </c>
      <c r="U139" s="2">
        <v>0</v>
      </c>
      <c r="V139" s="2" t="e">
        <v>#DIV/0!</v>
      </c>
      <c r="W139" s="2">
        <v>0</v>
      </c>
      <c r="X139" s="2" t="e">
        <v>#DIV/0!</v>
      </c>
      <c r="Y139" s="2">
        <v>1</v>
      </c>
      <c r="Z139" s="2">
        <v>7</v>
      </c>
      <c r="AA139" s="2">
        <v>0</v>
      </c>
      <c r="AB139" s="2">
        <v>9</v>
      </c>
      <c r="AG139" s="2">
        <v>43</v>
      </c>
      <c r="AH139" s="2">
        <v>48</v>
      </c>
      <c r="AI139" s="2">
        <v>48</v>
      </c>
      <c r="AJ139" s="2">
        <v>48</v>
      </c>
      <c r="AK139" s="2">
        <v>48</v>
      </c>
      <c r="AL139" s="2">
        <v>53</v>
      </c>
      <c r="AM139" s="2">
        <v>692.07799999999997</v>
      </c>
      <c r="AN139" s="2">
        <v>654.56200000000001</v>
      </c>
      <c r="AO139" s="2">
        <v>37.515999999999963</v>
      </c>
      <c r="AP139" s="2">
        <v>321.00139000000001</v>
      </c>
      <c r="AQ139" s="65">
        <v>2</v>
      </c>
      <c r="AR139" s="65">
        <v>2</v>
      </c>
      <c r="AS139" s="65">
        <v>2</v>
      </c>
      <c r="AT139" s="65">
        <v>2</v>
      </c>
      <c r="AU139" s="65">
        <v>2</v>
      </c>
      <c r="AV139" s="65">
        <v>2</v>
      </c>
      <c r="AW139" s="65">
        <v>2</v>
      </c>
      <c r="AX139" s="65">
        <v>2</v>
      </c>
      <c r="AY139" s="65">
        <v>2</v>
      </c>
      <c r="AZ139" s="65">
        <v>2</v>
      </c>
      <c r="BA139" s="65">
        <v>2</v>
      </c>
      <c r="BB139" s="65">
        <v>2</v>
      </c>
      <c r="BC139" s="65">
        <v>2</v>
      </c>
      <c r="BD139" s="65">
        <v>2</v>
      </c>
      <c r="BE139" s="65">
        <v>2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1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6</v>
      </c>
      <c r="CT139" s="65">
        <v>7</v>
      </c>
      <c r="CU139" s="65">
        <v>10</v>
      </c>
      <c r="CV139" s="65">
        <v>6</v>
      </c>
      <c r="CW139" s="65">
        <v>7</v>
      </c>
      <c r="CX139" s="65">
        <v>12</v>
      </c>
      <c r="CY139" s="65">
        <v>8</v>
      </c>
      <c r="CZ139" s="65">
        <v>7</v>
      </c>
      <c r="DA139" s="65">
        <v>7</v>
      </c>
      <c r="DB139" s="65">
        <v>11</v>
      </c>
      <c r="DC139" s="65">
        <v>9</v>
      </c>
      <c r="DD139" s="65">
        <v>6</v>
      </c>
      <c r="DE139" s="65">
        <v>10</v>
      </c>
      <c r="DF139" s="65">
        <v>5</v>
      </c>
      <c r="DG139" s="65">
        <v>10</v>
      </c>
      <c r="DH139" s="65">
        <v>0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438</v>
      </c>
      <c r="DU139" s="2" t="s">
        <v>535</v>
      </c>
      <c r="DV139" s="2">
        <v>48</v>
      </c>
      <c r="DW139" s="2" t="s">
        <v>1</v>
      </c>
      <c r="DX139" s="2">
        <v>48</v>
      </c>
      <c r="DY139" s="78">
        <v>3</v>
      </c>
      <c r="DZ139" s="78">
        <v>3</v>
      </c>
      <c r="EA139" s="78">
        <v>6</v>
      </c>
      <c r="EB139" s="78">
        <v>3</v>
      </c>
      <c r="EC139" s="78">
        <v>4</v>
      </c>
      <c r="ED139" s="78">
        <v>6</v>
      </c>
      <c r="EE139" s="78">
        <v>4</v>
      </c>
      <c r="EF139" s="78">
        <v>3</v>
      </c>
      <c r="EG139" s="78">
        <v>3</v>
      </c>
      <c r="EH139" s="78">
        <v>6</v>
      </c>
      <c r="EI139" s="78">
        <v>4</v>
      </c>
      <c r="EJ139" s="78">
        <v>3</v>
      </c>
      <c r="EK139" s="78">
        <v>5</v>
      </c>
      <c r="EL139" s="78">
        <v>2</v>
      </c>
      <c r="EM139" s="78">
        <v>5</v>
      </c>
      <c r="EN139" s="78">
        <v>3</v>
      </c>
      <c r="EO139" s="78">
        <v>4</v>
      </c>
      <c r="EP139" s="78">
        <v>4</v>
      </c>
      <c r="EQ139" s="78">
        <v>3</v>
      </c>
      <c r="ER139" s="78">
        <v>3</v>
      </c>
      <c r="ES139" s="78">
        <v>6</v>
      </c>
      <c r="ET139" s="78">
        <v>4</v>
      </c>
      <c r="EU139" s="78">
        <v>4</v>
      </c>
      <c r="EV139" s="78">
        <v>4</v>
      </c>
      <c r="EW139" s="78">
        <v>5</v>
      </c>
      <c r="EX139" s="78">
        <v>5</v>
      </c>
      <c r="EY139" s="78">
        <v>3</v>
      </c>
      <c r="EZ139" s="78">
        <v>5</v>
      </c>
      <c r="FA139" s="78">
        <v>3</v>
      </c>
      <c r="FB139" s="78">
        <v>5</v>
      </c>
    </row>
    <row r="140" spans="1:158" x14ac:dyDescent="0.25">
      <c r="A140" s="2" t="s">
        <v>947</v>
      </c>
      <c r="B140" s="2" t="s">
        <v>23</v>
      </c>
      <c r="C140" s="2" t="s">
        <v>947</v>
      </c>
      <c r="D140" s="2">
        <v>0</v>
      </c>
      <c r="E140" s="2">
        <v>0</v>
      </c>
      <c r="F140" s="2">
        <v>9</v>
      </c>
      <c r="G140" s="2">
        <v>7</v>
      </c>
      <c r="H140" s="2">
        <v>0</v>
      </c>
      <c r="I140" s="2">
        <v>16</v>
      </c>
      <c r="J140" s="2">
        <v>61</v>
      </c>
      <c r="K140" s="2">
        <v>63</v>
      </c>
      <c r="L140" s="2">
        <v>0</v>
      </c>
      <c r="M140" s="2">
        <v>0</v>
      </c>
      <c r="N140" s="2">
        <v>0</v>
      </c>
      <c r="O140" s="2">
        <v>124</v>
      </c>
      <c r="P140" s="2">
        <v>124</v>
      </c>
      <c r="Q140" s="2">
        <v>124</v>
      </c>
      <c r="R140" s="2">
        <v>124</v>
      </c>
      <c r="S140" s="2">
        <v>61</v>
      </c>
      <c r="T140" s="2">
        <v>-0.13333333333333375</v>
      </c>
      <c r="U140" s="2">
        <v>0</v>
      </c>
      <c r="V140" s="2" t="e">
        <v>#DIV/0!</v>
      </c>
      <c r="W140" s="2">
        <v>0</v>
      </c>
      <c r="X140" s="2" t="e">
        <v>#DIV/0!</v>
      </c>
      <c r="Y140" s="2">
        <v>0</v>
      </c>
      <c r="Z140" s="2">
        <v>8</v>
      </c>
      <c r="AA140" s="2">
        <v>0</v>
      </c>
      <c r="AB140" s="2">
        <v>8</v>
      </c>
      <c r="AG140" s="2">
        <v>48</v>
      </c>
      <c r="AH140" s="2">
        <v>50</v>
      </c>
      <c r="AI140" s="2">
        <v>50</v>
      </c>
      <c r="AJ140" s="2">
        <v>50</v>
      </c>
      <c r="AK140" s="2">
        <v>50</v>
      </c>
      <c r="AL140" s="2">
        <v>54</v>
      </c>
      <c r="AM140" s="2">
        <v>659.53499999999997</v>
      </c>
      <c r="AN140" s="2">
        <v>0</v>
      </c>
      <c r="AP140" s="2">
        <v>324.00139999999999</v>
      </c>
      <c r="AQ140" s="65">
        <v>2</v>
      </c>
      <c r="AR140" s="65">
        <v>2</v>
      </c>
      <c r="AS140" s="65">
        <v>2</v>
      </c>
      <c r="AT140" s="65">
        <v>2</v>
      </c>
      <c r="AU140" s="65">
        <v>2</v>
      </c>
      <c r="AV140" s="65">
        <v>2</v>
      </c>
      <c r="AW140" s="65">
        <v>2</v>
      </c>
      <c r="AX140" s="65">
        <v>2</v>
      </c>
      <c r="AY140" s="65">
        <v>2</v>
      </c>
      <c r="AZ140" s="65">
        <v>2</v>
      </c>
      <c r="BA140" s="65">
        <v>2</v>
      </c>
      <c r="BB140" s="65">
        <v>2</v>
      </c>
      <c r="BC140" s="65">
        <v>2</v>
      </c>
      <c r="BD140" s="65">
        <v>2</v>
      </c>
      <c r="BE140" s="65">
        <v>2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7</v>
      </c>
      <c r="CT140" s="65">
        <v>7</v>
      </c>
      <c r="CU140" s="65">
        <v>8</v>
      </c>
      <c r="CV140" s="65">
        <v>6</v>
      </c>
      <c r="CW140" s="65">
        <v>6</v>
      </c>
      <c r="CX140" s="65">
        <v>9</v>
      </c>
      <c r="CY140" s="65">
        <v>9</v>
      </c>
      <c r="CZ140" s="65">
        <v>9</v>
      </c>
      <c r="DA140" s="65">
        <v>9</v>
      </c>
      <c r="DB140" s="65">
        <v>10</v>
      </c>
      <c r="DC140" s="65">
        <v>10</v>
      </c>
      <c r="DD140" s="65">
        <v>7</v>
      </c>
      <c r="DE140" s="65">
        <v>9</v>
      </c>
      <c r="DF140" s="65">
        <v>6</v>
      </c>
      <c r="DG140" s="65">
        <v>12</v>
      </c>
      <c r="DH140" s="65">
        <v>0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696</v>
      </c>
      <c r="DU140" s="2" t="s">
        <v>535</v>
      </c>
      <c r="DV140" s="2">
        <v>50</v>
      </c>
      <c r="DW140" s="2" t="s">
        <v>1</v>
      </c>
      <c r="DX140" s="2">
        <v>50</v>
      </c>
      <c r="DY140" s="78">
        <v>3</v>
      </c>
      <c r="DZ140" s="78">
        <v>4</v>
      </c>
      <c r="EA140" s="78">
        <v>4</v>
      </c>
      <c r="EB140" s="78">
        <v>3</v>
      </c>
      <c r="EC140" s="78">
        <v>3</v>
      </c>
      <c r="ED140" s="78">
        <v>5</v>
      </c>
      <c r="EE140" s="78">
        <v>5</v>
      </c>
      <c r="EF140" s="78">
        <v>3</v>
      </c>
      <c r="EG140" s="78">
        <v>4</v>
      </c>
      <c r="EH140" s="78">
        <v>5</v>
      </c>
      <c r="EI140" s="78">
        <v>5</v>
      </c>
      <c r="EJ140" s="78">
        <v>4</v>
      </c>
      <c r="EK140" s="78">
        <v>4</v>
      </c>
      <c r="EL140" s="78">
        <v>3</v>
      </c>
      <c r="EM140" s="78">
        <v>6</v>
      </c>
      <c r="EN140" s="78">
        <v>4</v>
      </c>
      <c r="EO140" s="78">
        <v>3</v>
      </c>
      <c r="EP140" s="78">
        <v>4</v>
      </c>
      <c r="EQ140" s="78">
        <v>3</v>
      </c>
      <c r="ER140" s="78">
        <v>3</v>
      </c>
      <c r="ES140" s="78">
        <v>4</v>
      </c>
      <c r="ET140" s="78">
        <v>4</v>
      </c>
      <c r="EU140" s="78">
        <v>6</v>
      </c>
      <c r="EV140" s="78">
        <v>5</v>
      </c>
      <c r="EW140" s="78">
        <v>5</v>
      </c>
      <c r="EX140" s="78">
        <v>5</v>
      </c>
      <c r="EY140" s="78">
        <v>3</v>
      </c>
      <c r="EZ140" s="78">
        <v>5</v>
      </c>
      <c r="FA140" s="78">
        <v>3</v>
      </c>
      <c r="FB140" s="78">
        <v>6</v>
      </c>
    </row>
    <row r="141" spans="1:158" x14ac:dyDescent="0.25">
      <c r="A141" s="2" t="s">
        <v>948</v>
      </c>
      <c r="B141" s="2" t="s">
        <v>685</v>
      </c>
      <c r="C141" s="2" t="s">
        <v>948</v>
      </c>
      <c r="D141" s="2">
        <v>1</v>
      </c>
      <c r="E141" s="2">
        <v>0</v>
      </c>
      <c r="F141" s="2">
        <v>8</v>
      </c>
      <c r="G141" s="2">
        <v>10</v>
      </c>
      <c r="H141" s="2">
        <v>1</v>
      </c>
      <c r="I141" s="2">
        <v>18</v>
      </c>
      <c r="J141" s="2">
        <v>63</v>
      </c>
      <c r="K141" s="2">
        <v>65</v>
      </c>
      <c r="L141" s="2">
        <v>0</v>
      </c>
      <c r="M141" s="2">
        <v>0</v>
      </c>
      <c r="N141" s="2">
        <v>0</v>
      </c>
      <c r="O141" s="2">
        <v>128</v>
      </c>
      <c r="P141" s="2">
        <v>128</v>
      </c>
      <c r="Q141" s="2">
        <v>128</v>
      </c>
      <c r="R141" s="2">
        <v>128</v>
      </c>
      <c r="S141" s="2">
        <v>63</v>
      </c>
      <c r="T141" s="2">
        <v>-0.13333333333333286</v>
      </c>
      <c r="U141" s="2">
        <v>0</v>
      </c>
      <c r="V141" s="2" t="e">
        <v>#DIV/0!</v>
      </c>
      <c r="W141" s="2">
        <v>0</v>
      </c>
      <c r="X141" s="2" t="e">
        <v>#DIV/0!</v>
      </c>
      <c r="Y141" s="2">
        <v>1</v>
      </c>
      <c r="Z141" s="2">
        <v>9</v>
      </c>
      <c r="AA141" s="2">
        <v>0</v>
      </c>
      <c r="AB141" s="2">
        <v>9</v>
      </c>
      <c r="AG141" s="2">
        <v>50</v>
      </c>
      <c r="AH141" s="2">
        <v>51</v>
      </c>
      <c r="AI141" s="2">
        <v>51</v>
      </c>
      <c r="AJ141" s="2">
        <v>51</v>
      </c>
      <c r="AK141" s="2">
        <v>51</v>
      </c>
      <c r="AL141" s="2">
        <v>57</v>
      </c>
      <c r="AM141" s="2">
        <v>616.14499999999998</v>
      </c>
      <c r="AN141" s="2">
        <v>715.76900000000001</v>
      </c>
      <c r="AO141" s="2">
        <v>-99.624000000000024</v>
      </c>
      <c r="AP141" s="2">
        <v>328.00141000000002</v>
      </c>
      <c r="AQ141" s="65">
        <v>2</v>
      </c>
      <c r="AR141" s="65">
        <v>2</v>
      </c>
      <c r="AS141" s="65">
        <v>2</v>
      </c>
      <c r="AT141" s="65">
        <v>2</v>
      </c>
      <c r="AU141" s="65">
        <v>2</v>
      </c>
      <c r="AV141" s="65">
        <v>2</v>
      </c>
      <c r="AW141" s="65">
        <v>2</v>
      </c>
      <c r="AX141" s="65">
        <v>2</v>
      </c>
      <c r="AY141" s="65">
        <v>2</v>
      </c>
      <c r="AZ141" s="65">
        <v>2</v>
      </c>
      <c r="BA141" s="65">
        <v>2</v>
      </c>
      <c r="BB141" s="65">
        <v>2</v>
      </c>
      <c r="BC141" s="65">
        <v>2</v>
      </c>
      <c r="BD141" s="65">
        <v>2</v>
      </c>
      <c r="BE141" s="65">
        <v>2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1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7</v>
      </c>
      <c r="CT141" s="65">
        <v>7</v>
      </c>
      <c r="CU141" s="65">
        <v>10</v>
      </c>
      <c r="CV141" s="65">
        <v>6</v>
      </c>
      <c r="CW141" s="65">
        <v>7</v>
      </c>
      <c r="CX141" s="65">
        <v>11</v>
      </c>
      <c r="CY141" s="65">
        <v>9</v>
      </c>
      <c r="CZ141" s="65">
        <v>7</v>
      </c>
      <c r="DA141" s="65">
        <v>7</v>
      </c>
      <c r="DB141" s="65">
        <v>9</v>
      </c>
      <c r="DC141" s="65">
        <v>12</v>
      </c>
      <c r="DD141" s="65">
        <v>9</v>
      </c>
      <c r="DE141" s="65">
        <v>8</v>
      </c>
      <c r="DF141" s="65">
        <v>6</v>
      </c>
      <c r="DG141" s="65">
        <v>13</v>
      </c>
      <c r="DH141" s="65">
        <v>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541</v>
      </c>
      <c r="DU141" s="2" t="s">
        <v>535</v>
      </c>
      <c r="DV141" s="78">
        <v>51</v>
      </c>
      <c r="DW141" s="2" t="s">
        <v>1</v>
      </c>
      <c r="DX141" s="2">
        <v>51</v>
      </c>
      <c r="DY141" s="78">
        <v>2</v>
      </c>
      <c r="DZ141" s="78">
        <v>3</v>
      </c>
      <c r="EA141" s="78">
        <v>4</v>
      </c>
      <c r="EB141" s="78">
        <v>3</v>
      </c>
      <c r="EC141" s="78">
        <v>4</v>
      </c>
      <c r="ED141" s="78">
        <v>5</v>
      </c>
      <c r="EE141" s="78">
        <v>5</v>
      </c>
      <c r="EF141" s="78">
        <v>4</v>
      </c>
      <c r="EG141" s="78">
        <v>4</v>
      </c>
      <c r="EH141" s="78">
        <v>5</v>
      </c>
      <c r="EI141" s="78">
        <v>6</v>
      </c>
      <c r="EJ141" s="78">
        <v>5</v>
      </c>
      <c r="EK141" s="78">
        <v>4</v>
      </c>
      <c r="EL141" s="78">
        <v>3</v>
      </c>
      <c r="EM141" s="78">
        <v>6</v>
      </c>
      <c r="EN141" s="78">
        <v>5</v>
      </c>
      <c r="EO141" s="78">
        <v>4</v>
      </c>
      <c r="EP141" s="78">
        <v>6</v>
      </c>
      <c r="EQ141" s="78">
        <v>3</v>
      </c>
      <c r="ER141" s="78">
        <v>3</v>
      </c>
      <c r="ES141" s="78">
        <v>6</v>
      </c>
      <c r="ET141" s="78">
        <v>4</v>
      </c>
      <c r="EU141" s="78">
        <v>3</v>
      </c>
      <c r="EV141" s="78">
        <v>3</v>
      </c>
      <c r="EW141" s="78">
        <v>4</v>
      </c>
      <c r="EX141" s="78">
        <v>6</v>
      </c>
      <c r="EY141" s="78">
        <v>4</v>
      </c>
      <c r="EZ141" s="78">
        <v>4</v>
      </c>
      <c r="FA141" s="78">
        <v>3</v>
      </c>
      <c r="FB141" s="78">
        <v>7</v>
      </c>
    </row>
    <row r="142" spans="1:158" x14ac:dyDescent="0.25">
      <c r="A142" s="2" t="s">
        <v>949</v>
      </c>
      <c r="B142" s="2" t="s">
        <v>688</v>
      </c>
      <c r="C142" s="2" t="s">
        <v>949</v>
      </c>
      <c r="D142" s="2">
        <v>0</v>
      </c>
      <c r="E142" s="2">
        <v>0</v>
      </c>
      <c r="F142" s="2">
        <v>14</v>
      </c>
      <c r="G142" s="2">
        <v>7</v>
      </c>
      <c r="H142" s="2">
        <v>0</v>
      </c>
      <c r="I142" s="2">
        <v>21</v>
      </c>
      <c r="J142" s="2">
        <v>63</v>
      </c>
      <c r="K142" s="2">
        <v>67</v>
      </c>
      <c r="L142" s="2">
        <v>0</v>
      </c>
      <c r="M142" s="2">
        <v>0</v>
      </c>
      <c r="N142" s="2">
        <v>0</v>
      </c>
      <c r="O142" s="2">
        <v>130</v>
      </c>
      <c r="P142" s="2">
        <v>130</v>
      </c>
      <c r="Q142" s="2">
        <v>130</v>
      </c>
      <c r="R142" s="2">
        <v>130</v>
      </c>
      <c r="S142" s="2">
        <v>63</v>
      </c>
      <c r="T142" s="2">
        <v>-0.26666666666666661</v>
      </c>
      <c r="U142" s="2">
        <v>0</v>
      </c>
      <c r="V142" s="2" t="e">
        <v>#DIV/0!</v>
      </c>
      <c r="W142" s="2">
        <v>0</v>
      </c>
      <c r="X142" s="2" t="e">
        <v>#DIV/0!</v>
      </c>
      <c r="Y142" s="2">
        <v>0</v>
      </c>
      <c r="Z142" s="2">
        <v>9</v>
      </c>
      <c r="AA142" s="2">
        <v>0</v>
      </c>
      <c r="AB142" s="2">
        <v>12</v>
      </c>
      <c r="AG142" s="2">
        <v>50</v>
      </c>
      <c r="AH142" s="2">
        <v>52</v>
      </c>
      <c r="AI142" s="2">
        <v>52</v>
      </c>
      <c r="AJ142" s="2">
        <v>52</v>
      </c>
      <c r="AK142" s="2">
        <v>52</v>
      </c>
      <c r="AL142" s="2">
        <v>58</v>
      </c>
      <c r="AM142" s="2">
        <v>594.44899999999996</v>
      </c>
      <c r="AN142" s="2">
        <v>0</v>
      </c>
      <c r="AP142" s="2">
        <v>330.00142</v>
      </c>
      <c r="AQ142" s="65">
        <v>2</v>
      </c>
      <c r="AR142" s="65">
        <v>2</v>
      </c>
      <c r="AS142" s="65">
        <v>2</v>
      </c>
      <c r="AT142" s="65">
        <v>2</v>
      </c>
      <c r="AU142" s="65">
        <v>2</v>
      </c>
      <c r="AV142" s="65">
        <v>2</v>
      </c>
      <c r="AW142" s="65">
        <v>2</v>
      </c>
      <c r="AX142" s="65">
        <v>2</v>
      </c>
      <c r="AY142" s="65">
        <v>2</v>
      </c>
      <c r="AZ142" s="65">
        <v>2</v>
      </c>
      <c r="BA142" s="65">
        <v>2</v>
      </c>
      <c r="BB142" s="65">
        <v>2</v>
      </c>
      <c r="BC142" s="65">
        <v>2</v>
      </c>
      <c r="BD142" s="65">
        <v>2</v>
      </c>
      <c r="BE142" s="65">
        <v>2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6</v>
      </c>
      <c r="CT142" s="65">
        <v>6</v>
      </c>
      <c r="CU142" s="65">
        <v>11</v>
      </c>
      <c r="CV142" s="65">
        <v>7</v>
      </c>
      <c r="CW142" s="65">
        <v>8</v>
      </c>
      <c r="CX142" s="65">
        <v>13</v>
      </c>
      <c r="CY142" s="65">
        <v>8</v>
      </c>
      <c r="CZ142" s="65">
        <v>7</v>
      </c>
      <c r="DA142" s="65">
        <v>8</v>
      </c>
      <c r="DB142" s="65">
        <v>9</v>
      </c>
      <c r="DC142" s="65">
        <v>10</v>
      </c>
      <c r="DD142" s="65">
        <v>9</v>
      </c>
      <c r="DE142" s="65">
        <v>10</v>
      </c>
      <c r="DF142" s="65">
        <v>6</v>
      </c>
      <c r="DG142" s="65">
        <v>12</v>
      </c>
      <c r="DH142" s="65">
        <v>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694</v>
      </c>
      <c r="DU142" s="2" t="s">
        <v>535</v>
      </c>
      <c r="DV142" s="2">
        <v>52</v>
      </c>
      <c r="DW142" s="2" t="s">
        <v>1</v>
      </c>
      <c r="DX142" s="2">
        <v>52</v>
      </c>
      <c r="DY142" s="78">
        <v>3</v>
      </c>
      <c r="DZ142" s="78">
        <v>3</v>
      </c>
      <c r="EA142" s="78">
        <v>4</v>
      </c>
      <c r="EB142" s="78">
        <v>3</v>
      </c>
      <c r="EC142" s="78">
        <v>4</v>
      </c>
      <c r="ED142" s="78">
        <v>6</v>
      </c>
      <c r="EE142" s="78">
        <v>4</v>
      </c>
      <c r="EF142" s="78">
        <v>3</v>
      </c>
      <c r="EG142" s="78">
        <v>4</v>
      </c>
      <c r="EH142" s="78">
        <v>5</v>
      </c>
      <c r="EI142" s="78">
        <v>5</v>
      </c>
      <c r="EJ142" s="78">
        <v>5</v>
      </c>
      <c r="EK142" s="78">
        <v>5</v>
      </c>
      <c r="EL142" s="78">
        <v>3</v>
      </c>
      <c r="EM142" s="78">
        <v>6</v>
      </c>
      <c r="EN142" s="78">
        <v>3</v>
      </c>
      <c r="EO142" s="78">
        <v>3</v>
      </c>
      <c r="EP142" s="78">
        <v>7</v>
      </c>
      <c r="EQ142" s="78">
        <v>4</v>
      </c>
      <c r="ER142" s="78">
        <v>4</v>
      </c>
      <c r="ES142" s="78">
        <v>7</v>
      </c>
      <c r="ET142" s="78">
        <v>4</v>
      </c>
      <c r="EU142" s="78">
        <v>4</v>
      </c>
      <c r="EV142" s="78">
        <v>4</v>
      </c>
      <c r="EW142" s="78">
        <v>4</v>
      </c>
      <c r="EX142" s="78">
        <v>5</v>
      </c>
      <c r="EY142" s="78">
        <v>4</v>
      </c>
      <c r="EZ142" s="78">
        <v>5</v>
      </c>
      <c r="FA142" s="78">
        <v>3</v>
      </c>
      <c r="FB142" s="78">
        <v>6</v>
      </c>
    </row>
    <row r="143" spans="1:158" x14ac:dyDescent="0.25">
      <c r="A143" s="2" t="s">
        <v>950</v>
      </c>
      <c r="B143" s="2" t="s">
        <v>692</v>
      </c>
      <c r="C143" s="2" t="s">
        <v>950</v>
      </c>
      <c r="D143" s="2">
        <v>2</v>
      </c>
      <c r="E143" s="2">
        <v>0</v>
      </c>
      <c r="F143" s="2">
        <v>7</v>
      </c>
      <c r="G143" s="2">
        <v>2</v>
      </c>
      <c r="H143" s="2">
        <v>2</v>
      </c>
      <c r="I143" s="2">
        <v>9</v>
      </c>
      <c r="J143" s="2">
        <v>57</v>
      </c>
      <c r="K143" s="2">
        <v>53</v>
      </c>
      <c r="L143" s="2">
        <v>0</v>
      </c>
      <c r="M143" s="2">
        <v>0</v>
      </c>
      <c r="N143" s="2">
        <v>0</v>
      </c>
      <c r="O143" s="2">
        <v>110</v>
      </c>
      <c r="P143" s="2">
        <v>110</v>
      </c>
      <c r="Q143" s="2">
        <v>110</v>
      </c>
      <c r="R143" s="2">
        <v>110</v>
      </c>
      <c r="S143" s="2">
        <v>57</v>
      </c>
      <c r="T143" s="2">
        <v>0.26666666666666661</v>
      </c>
      <c r="U143" s="2">
        <v>0</v>
      </c>
      <c r="V143" s="2" t="e">
        <v>#DIV/0!</v>
      </c>
      <c r="W143" s="2">
        <v>0</v>
      </c>
      <c r="X143" s="2" t="e">
        <v>#DIV/0!</v>
      </c>
      <c r="Y143" s="2">
        <v>0</v>
      </c>
      <c r="Z143" s="2">
        <v>5</v>
      </c>
      <c r="AA143" s="2">
        <v>2</v>
      </c>
      <c r="AB143" s="2">
        <v>4</v>
      </c>
      <c r="AG143" s="2">
        <v>1</v>
      </c>
      <c r="AH143" s="2">
        <v>1</v>
      </c>
      <c r="AI143" s="2">
        <v>1</v>
      </c>
      <c r="AJ143" s="2">
        <v>1</v>
      </c>
      <c r="AK143" s="2">
        <v>1</v>
      </c>
      <c r="AL143" s="2">
        <v>33</v>
      </c>
      <c r="AM143" s="2">
        <v>811.40200000000004</v>
      </c>
      <c r="AN143" s="2">
        <v>879.60799999999995</v>
      </c>
      <c r="AO143" s="2">
        <v>-68.205999999999904</v>
      </c>
      <c r="AP143" s="2">
        <v>310.00143000000003</v>
      </c>
      <c r="AQ143" s="65">
        <v>2</v>
      </c>
      <c r="AR143" s="65">
        <v>2</v>
      </c>
      <c r="AS143" s="65">
        <v>2</v>
      </c>
      <c r="AT143" s="65">
        <v>2</v>
      </c>
      <c r="AU143" s="65">
        <v>2</v>
      </c>
      <c r="AV143" s="65">
        <v>2</v>
      </c>
      <c r="AW143" s="65">
        <v>2</v>
      </c>
      <c r="AX143" s="65">
        <v>2</v>
      </c>
      <c r="AY143" s="65">
        <v>2</v>
      </c>
      <c r="AZ143" s="65">
        <v>2</v>
      </c>
      <c r="BA143" s="65">
        <v>2</v>
      </c>
      <c r="BB143" s="65">
        <v>2</v>
      </c>
      <c r="BC143" s="65">
        <v>2</v>
      </c>
      <c r="BD143" s="65">
        <v>2</v>
      </c>
      <c r="BE143" s="65">
        <v>2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1</v>
      </c>
      <c r="BT143" s="65">
        <v>1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6</v>
      </c>
      <c r="CT143" s="65">
        <v>5</v>
      </c>
      <c r="CU143" s="65">
        <v>7</v>
      </c>
      <c r="CV143" s="65">
        <v>7</v>
      </c>
      <c r="CW143" s="65">
        <v>7</v>
      </c>
      <c r="CX143" s="65">
        <v>8</v>
      </c>
      <c r="CY143" s="65">
        <v>7</v>
      </c>
      <c r="CZ143" s="65">
        <v>6</v>
      </c>
      <c r="DA143" s="65">
        <v>6</v>
      </c>
      <c r="DB143" s="65">
        <v>9</v>
      </c>
      <c r="DC143" s="65">
        <v>8</v>
      </c>
      <c r="DD143" s="65">
        <v>9</v>
      </c>
      <c r="DE143" s="65">
        <v>9</v>
      </c>
      <c r="DF143" s="65">
        <v>6</v>
      </c>
      <c r="DG143" s="65">
        <v>10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578</v>
      </c>
      <c r="DU143" s="2" t="s">
        <v>537</v>
      </c>
      <c r="DV143" s="2">
        <v>1</v>
      </c>
      <c r="DW143" s="2" t="s">
        <v>16</v>
      </c>
      <c r="DX143" s="2">
        <v>1</v>
      </c>
      <c r="DY143" s="78">
        <v>3</v>
      </c>
      <c r="DZ143" s="78">
        <v>3</v>
      </c>
      <c r="EA143" s="78">
        <v>4</v>
      </c>
      <c r="EB143" s="78">
        <v>4</v>
      </c>
      <c r="EC143" s="78">
        <v>4</v>
      </c>
      <c r="ED143" s="78">
        <v>4</v>
      </c>
      <c r="EE143" s="78">
        <v>3</v>
      </c>
      <c r="EF143" s="78">
        <v>3</v>
      </c>
      <c r="EG143" s="78">
        <v>3</v>
      </c>
      <c r="EH143" s="78">
        <v>6</v>
      </c>
      <c r="EI143" s="78">
        <v>4</v>
      </c>
      <c r="EJ143" s="78">
        <v>4</v>
      </c>
      <c r="EK143" s="78">
        <v>4</v>
      </c>
      <c r="EL143" s="78">
        <v>3</v>
      </c>
      <c r="EM143" s="78">
        <v>5</v>
      </c>
      <c r="EN143" s="78">
        <v>3</v>
      </c>
      <c r="EO143" s="78">
        <v>2</v>
      </c>
      <c r="EP143" s="78">
        <v>3</v>
      </c>
      <c r="EQ143" s="78">
        <v>3</v>
      </c>
      <c r="ER143" s="78">
        <v>3</v>
      </c>
      <c r="ES143" s="78">
        <v>4</v>
      </c>
      <c r="ET143" s="78">
        <v>4</v>
      </c>
      <c r="EU143" s="78">
        <v>3</v>
      </c>
      <c r="EV143" s="78">
        <v>3</v>
      </c>
      <c r="EW143" s="78">
        <v>3</v>
      </c>
      <c r="EX143" s="78">
        <v>4</v>
      </c>
      <c r="EY143" s="78">
        <v>5</v>
      </c>
      <c r="EZ143" s="78">
        <v>5</v>
      </c>
      <c r="FA143" s="78">
        <v>3</v>
      </c>
      <c r="FB143" s="78">
        <v>5</v>
      </c>
    </row>
    <row r="144" spans="1:158" x14ac:dyDescent="0.25">
      <c r="A144" s="2" t="s">
        <v>951</v>
      </c>
      <c r="B144" s="2" t="s">
        <v>486</v>
      </c>
      <c r="C144" s="2" t="s">
        <v>951</v>
      </c>
      <c r="D144" s="2">
        <v>4</v>
      </c>
      <c r="E144" s="2">
        <v>0</v>
      </c>
      <c r="F144" s="2">
        <v>9</v>
      </c>
      <c r="G144" s="2">
        <v>5</v>
      </c>
      <c r="H144" s="2">
        <v>4</v>
      </c>
      <c r="I144" s="2">
        <v>14</v>
      </c>
      <c r="J144" s="2">
        <v>60</v>
      </c>
      <c r="K144" s="2">
        <v>56</v>
      </c>
      <c r="L144" s="2">
        <v>0</v>
      </c>
      <c r="M144" s="2">
        <v>0</v>
      </c>
      <c r="N144" s="2">
        <v>0</v>
      </c>
      <c r="O144" s="2">
        <v>116</v>
      </c>
      <c r="P144" s="2">
        <v>116</v>
      </c>
      <c r="Q144" s="2">
        <v>116</v>
      </c>
      <c r="R144" s="2">
        <v>116</v>
      </c>
      <c r="S144" s="2">
        <v>60</v>
      </c>
      <c r="T144" s="2">
        <v>0.26666666666666661</v>
      </c>
      <c r="U144" s="2">
        <v>0</v>
      </c>
      <c r="V144" s="2" t="e">
        <v>#DIV/0!</v>
      </c>
      <c r="W144" s="2">
        <v>0</v>
      </c>
      <c r="X144" s="2" t="e">
        <v>#DIV/0!</v>
      </c>
      <c r="Y144" s="2">
        <v>2</v>
      </c>
      <c r="Z144" s="2">
        <v>9</v>
      </c>
      <c r="AA144" s="2">
        <v>2</v>
      </c>
      <c r="AB144" s="2">
        <v>5</v>
      </c>
      <c r="AG144" s="2">
        <v>2</v>
      </c>
      <c r="AH144" s="2">
        <v>2</v>
      </c>
      <c r="AI144" s="2">
        <v>2</v>
      </c>
      <c r="AJ144" s="2">
        <v>2</v>
      </c>
      <c r="AK144" s="2">
        <v>2</v>
      </c>
      <c r="AL144" s="2">
        <v>43</v>
      </c>
      <c r="AM144" s="2">
        <v>746.31600000000003</v>
      </c>
      <c r="AN144" s="2">
        <v>775.55499999999995</v>
      </c>
      <c r="AO144" s="2">
        <v>-29.238999999999919</v>
      </c>
      <c r="AP144" s="2">
        <v>316.00144</v>
      </c>
      <c r="AQ144" s="65">
        <v>2</v>
      </c>
      <c r="AR144" s="65">
        <v>2</v>
      </c>
      <c r="AS144" s="65">
        <v>2</v>
      </c>
      <c r="AT144" s="65">
        <v>2</v>
      </c>
      <c r="AU144" s="65">
        <v>2</v>
      </c>
      <c r="AV144" s="65">
        <v>2</v>
      </c>
      <c r="AW144" s="65">
        <v>2</v>
      </c>
      <c r="AX144" s="65">
        <v>2</v>
      </c>
      <c r="AY144" s="65">
        <v>2</v>
      </c>
      <c r="AZ144" s="65">
        <v>2</v>
      </c>
      <c r="BA144" s="65">
        <v>2</v>
      </c>
      <c r="BB144" s="65">
        <v>2</v>
      </c>
      <c r="BC144" s="65">
        <v>2</v>
      </c>
      <c r="BD144" s="65">
        <v>2</v>
      </c>
      <c r="BE144" s="65">
        <v>2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1</v>
      </c>
      <c r="BT144" s="65">
        <v>1</v>
      </c>
      <c r="BU144" s="65">
        <v>0</v>
      </c>
      <c r="BV144" s="65">
        <v>2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6</v>
      </c>
      <c r="CT144" s="65">
        <v>5</v>
      </c>
      <c r="CU144" s="65">
        <v>7</v>
      </c>
      <c r="CV144" s="65">
        <v>7</v>
      </c>
      <c r="CW144" s="65">
        <v>4</v>
      </c>
      <c r="CX144" s="65">
        <v>10</v>
      </c>
      <c r="CY144" s="65">
        <v>7</v>
      </c>
      <c r="CZ144" s="65">
        <v>7</v>
      </c>
      <c r="DA144" s="65">
        <v>6</v>
      </c>
      <c r="DB144" s="65">
        <v>9</v>
      </c>
      <c r="DC144" s="65">
        <v>12</v>
      </c>
      <c r="DD144" s="65">
        <v>8</v>
      </c>
      <c r="DE144" s="65">
        <v>10</v>
      </c>
      <c r="DF144" s="65">
        <v>7</v>
      </c>
      <c r="DG144" s="65">
        <v>11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356</v>
      </c>
      <c r="DU144" s="2" t="s">
        <v>537</v>
      </c>
      <c r="DV144" s="2">
        <v>2</v>
      </c>
      <c r="DW144" s="2" t="s">
        <v>16</v>
      </c>
      <c r="DX144" s="2">
        <v>2</v>
      </c>
      <c r="DY144" s="78">
        <v>3</v>
      </c>
      <c r="DZ144" s="78">
        <v>3</v>
      </c>
      <c r="EA144" s="78">
        <v>3</v>
      </c>
      <c r="EB144" s="78">
        <v>4</v>
      </c>
      <c r="EC144" s="78">
        <v>2</v>
      </c>
      <c r="ED144" s="78">
        <v>6</v>
      </c>
      <c r="EE144" s="78">
        <v>4</v>
      </c>
      <c r="EF144" s="78">
        <v>4</v>
      </c>
      <c r="EG144" s="78">
        <v>3</v>
      </c>
      <c r="EH144" s="78">
        <v>5</v>
      </c>
      <c r="EI144" s="78">
        <v>5</v>
      </c>
      <c r="EJ144" s="78">
        <v>3</v>
      </c>
      <c r="EK144" s="78">
        <v>5</v>
      </c>
      <c r="EL144" s="78">
        <v>4</v>
      </c>
      <c r="EM144" s="78">
        <v>6</v>
      </c>
      <c r="EN144" s="78">
        <v>3</v>
      </c>
      <c r="EO144" s="78">
        <v>2</v>
      </c>
      <c r="EP144" s="78">
        <v>4</v>
      </c>
      <c r="EQ144" s="78">
        <v>3</v>
      </c>
      <c r="ER144" s="78">
        <v>2</v>
      </c>
      <c r="ES144" s="78">
        <v>4</v>
      </c>
      <c r="ET144" s="78">
        <v>3</v>
      </c>
      <c r="EU144" s="78">
        <v>3</v>
      </c>
      <c r="EV144" s="78">
        <v>3</v>
      </c>
      <c r="EW144" s="78">
        <v>4</v>
      </c>
      <c r="EX144" s="78">
        <v>7</v>
      </c>
      <c r="EY144" s="78">
        <v>5</v>
      </c>
      <c r="EZ144" s="78">
        <v>5</v>
      </c>
      <c r="FA144" s="78">
        <v>3</v>
      </c>
      <c r="FB144" s="78">
        <v>5</v>
      </c>
    </row>
    <row r="145" spans="1:158" x14ac:dyDescent="0.25">
      <c r="A145" s="2" t="s">
        <v>952</v>
      </c>
      <c r="B145" s="2" t="s">
        <v>356</v>
      </c>
      <c r="C145" s="2" t="s">
        <v>951</v>
      </c>
      <c r="D145" s="2">
        <v>4</v>
      </c>
      <c r="E145" s="2">
        <v>0</v>
      </c>
      <c r="F145" s="2">
        <v>9</v>
      </c>
      <c r="G145" s="2">
        <v>5</v>
      </c>
      <c r="H145" s="2">
        <v>4</v>
      </c>
      <c r="I145" s="2">
        <v>14</v>
      </c>
      <c r="J145" s="2">
        <v>62</v>
      </c>
      <c r="K145" s="2">
        <v>54</v>
      </c>
      <c r="L145" s="2">
        <v>0</v>
      </c>
      <c r="M145" s="2">
        <v>0</v>
      </c>
      <c r="N145" s="2">
        <v>0</v>
      </c>
      <c r="O145" s="2">
        <v>116</v>
      </c>
      <c r="P145" s="2">
        <v>116</v>
      </c>
      <c r="Q145" s="2">
        <v>116</v>
      </c>
      <c r="R145" s="2">
        <v>116</v>
      </c>
      <c r="S145" s="2">
        <v>62</v>
      </c>
      <c r="T145" s="2">
        <v>0.53333333333333366</v>
      </c>
      <c r="U145" s="2">
        <v>0</v>
      </c>
      <c r="V145" s="2" t="e">
        <v>#DIV/0!</v>
      </c>
      <c r="W145" s="2">
        <v>0</v>
      </c>
      <c r="X145" s="2" t="e">
        <v>#DIV/0!</v>
      </c>
      <c r="Y145" s="2">
        <v>2</v>
      </c>
      <c r="Z145" s="2">
        <v>8</v>
      </c>
      <c r="AA145" s="2">
        <v>2</v>
      </c>
      <c r="AB145" s="2">
        <v>6</v>
      </c>
      <c r="AG145" s="2">
        <v>4</v>
      </c>
      <c r="AH145" s="2">
        <v>2</v>
      </c>
      <c r="AI145" s="2">
        <v>2</v>
      </c>
      <c r="AJ145" s="2">
        <v>2</v>
      </c>
      <c r="AK145" s="2">
        <v>2</v>
      </c>
      <c r="AL145" s="2">
        <v>44</v>
      </c>
      <c r="AM145" s="2">
        <v>746.31600000000003</v>
      </c>
      <c r="AN145" s="2">
        <v>819.44</v>
      </c>
      <c r="AO145" s="2">
        <v>-73.124000000000024</v>
      </c>
      <c r="AP145" s="2">
        <v>316.00144999999998</v>
      </c>
      <c r="AQ145" s="65">
        <v>2</v>
      </c>
      <c r="AR145" s="65">
        <v>2</v>
      </c>
      <c r="AS145" s="65">
        <v>2</v>
      </c>
      <c r="AT145" s="65">
        <v>2</v>
      </c>
      <c r="AU145" s="65">
        <v>2</v>
      </c>
      <c r="AV145" s="65">
        <v>2</v>
      </c>
      <c r="AW145" s="65">
        <v>2</v>
      </c>
      <c r="AX145" s="65">
        <v>2</v>
      </c>
      <c r="AY145" s="65">
        <v>2</v>
      </c>
      <c r="AZ145" s="65">
        <v>2</v>
      </c>
      <c r="BA145" s="65">
        <v>2</v>
      </c>
      <c r="BB145" s="65">
        <v>2</v>
      </c>
      <c r="BC145" s="65">
        <v>2</v>
      </c>
      <c r="BD145" s="65">
        <v>2</v>
      </c>
      <c r="BE145" s="65">
        <v>2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1</v>
      </c>
      <c r="BS145" s="65">
        <v>1</v>
      </c>
      <c r="BT145" s="65">
        <v>0</v>
      </c>
      <c r="BU145" s="65">
        <v>0</v>
      </c>
      <c r="BV145" s="65">
        <v>0</v>
      </c>
      <c r="BW145" s="65">
        <v>1</v>
      </c>
      <c r="BX145" s="65">
        <v>0</v>
      </c>
      <c r="BY145" s="65">
        <v>0</v>
      </c>
      <c r="BZ145" s="65">
        <v>1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6</v>
      </c>
      <c r="CT145" s="65">
        <v>5</v>
      </c>
      <c r="CU145" s="65">
        <v>11</v>
      </c>
      <c r="CV145" s="65">
        <v>6</v>
      </c>
      <c r="CW145" s="65">
        <v>7</v>
      </c>
      <c r="CX145" s="65">
        <v>8</v>
      </c>
      <c r="CY145" s="65">
        <v>9</v>
      </c>
      <c r="CZ145" s="65">
        <v>6</v>
      </c>
      <c r="DA145" s="65">
        <v>6</v>
      </c>
      <c r="DB145" s="65">
        <v>9</v>
      </c>
      <c r="DC145" s="65">
        <v>10</v>
      </c>
      <c r="DD145" s="65">
        <v>7</v>
      </c>
      <c r="DE145" s="65">
        <v>9</v>
      </c>
      <c r="DF145" s="65">
        <v>6</v>
      </c>
      <c r="DG145" s="65">
        <v>11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216</v>
      </c>
      <c r="DU145" s="2" t="s">
        <v>537</v>
      </c>
      <c r="DV145" s="2">
        <v>2</v>
      </c>
      <c r="DW145" s="2" t="s">
        <v>16</v>
      </c>
      <c r="DX145" s="2">
        <v>2</v>
      </c>
      <c r="DY145" s="78">
        <v>4</v>
      </c>
      <c r="DZ145" s="78">
        <v>2</v>
      </c>
      <c r="EA145" s="78">
        <v>6</v>
      </c>
      <c r="EB145" s="78">
        <v>3</v>
      </c>
      <c r="EC145" s="78">
        <v>4</v>
      </c>
      <c r="ED145" s="78">
        <v>5</v>
      </c>
      <c r="EE145" s="78">
        <v>5</v>
      </c>
      <c r="EF145" s="78">
        <v>3</v>
      </c>
      <c r="EG145" s="78">
        <v>2</v>
      </c>
      <c r="EH145" s="78">
        <v>6</v>
      </c>
      <c r="EI145" s="78">
        <v>6</v>
      </c>
      <c r="EJ145" s="78">
        <v>3</v>
      </c>
      <c r="EK145" s="78">
        <v>4</v>
      </c>
      <c r="EL145" s="78">
        <v>3</v>
      </c>
      <c r="EM145" s="78">
        <v>6</v>
      </c>
      <c r="EN145" s="78">
        <v>2</v>
      </c>
      <c r="EO145" s="78">
        <v>3</v>
      </c>
      <c r="EP145" s="78">
        <v>5</v>
      </c>
      <c r="EQ145" s="78">
        <v>3</v>
      </c>
      <c r="ER145" s="78">
        <v>3</v>
      </c>
      <c r="ES145" s="78">
        <v>3</v>
      </c>
      <c r="ET145" s="78">
        <v>4</v>
      </c>
      <c r="EU145" s="78">
        <v>3</v>
      </c>
      <c r="EV145" s="78">
        <v>4</v>
      </c>
      <c r="EW145" s="78">
        <v>3</v>
      </c>
      <c r="EX145" s="78">
        <v>4</v>
      </c>
      <c r="EY145" s="78">
        <v>4</v>
      </c>
      <c r="EZ145" s="78">
        <v>5</v>
      </c>
      <c r="FA145" s="78">
        <v>3</v>
      </c>
      <c r="FB145" s="78">
        <v>5</v>
      </c>
    </row>
    <row r="146" spans="1:158" x14ac:dyDescent="0.25">
      <c r="A146" s="2" t="s">
        <v>953</v>
      </c>
      <c r="B146" s="2" t="s">
        <v>684</v>
      </c>
      <c r="C146" s="2" t="s">
        <v>953</v>
      </c>
      <c r="D146" s="2">
        <v>2</v>
      </c>
      <c r="E146" s="2">
        <v>0</v>
      </c>
      <c r="F146" s="2">
        <v>12</v>
      </c>
      <c r="G146" s="2">
        <v>4</v>
      </c>
      <c r="H146" s="2">
        <v>2</v>
      </c>
      <c r="I146" s="2">
        <v>16</v>
      </c>
      <c r="J146" s="2">
        <v>60</v>
      </c>
      <c r="K146" s="2">
        <v>58</v>
      </c>
      <c r="L146" s="2">
        <v>0</v>
      </c>
      <c r="M146" s="2">
        <v>0</v>
      </c>
      <c r="N146" s="2">
        <v>0</v>
      </c>
      <c r="O146" s="2">
        <v>118</v>
      </c>
      <c r="P146" s="2">
        <v>118</v>
      </c>
      <c r="Q146" s="2">
        <v>118</v>
      </c>
      <c r="R146" s="2">
        <v>118</v>
      </c>
      <c r="S146" s="2">
        <v>60</v>
      </c>
      <c r="T146" s="2">
        <v>0.1333333333333333</v>
      </c>
      <c r="U146" s="2">
        <v>0</v>
      </c>
      <c r="V146" s="2" t="e">
        <v>#DIV/0!</v>
      </c>
      <c r="W146" s="2">
        <v>0</v>
      </c>
      <c r="X146" s="2" t="e">
        <v>#DIV/0!</v>
      </c>
      <c r="Y146" s="2">
        <v>1</v>
      </c>
      <c r="Z146" s="2">
        <v>10</v>
      </c>
      <c r="AA146" s="2">
        <v>1</v>
      </c>
      <c r="AB146" s="2">
        <v>6</v>
      </c>
      <c r="AG146" s="2">
        <v>2</v>
      </c>
      <c r="AH146" s="2">
        <v>4</v>
      </c>
      <c r="AI146" s="2">
        <v>4</v>
      </c>
      <c r="AJ146" s="2">
        <v>4</v>
      </c>
      <c r="AK146" s="2">
        <v>4</v>
      </c>
      <c r="AL146" s="2">
        <v>47</v>
      </c>
      <c r="AM146" s="2">
        <v>724.62099999999998</v>
      </c>
      <c r="AN146" s="2">
        <v>638.48099999999999</v>
      </c>
      <c r="AO146" s="2">
        <v>86.139999999999986</v>
      </c>
      <c r="AP146" s="2">
        <v>318.00146000000001</v>
      </c>
      <c r="AQ146" s="65">
        <v>2</v>
      </c>
      <c r="AR146" s="65">
        <v>2</v>
      </c>
      <c r="AS146" s="65">
        <v>2</v>
      </c>
      <c r="AT146" s="65">
        <v>2</v>
      </c>
      <c r="AU146" s="65">
        <v>2</v>
      </c>
      <c r="AV146" s="65">
        <v>2</v>
      </c>
      <c r="AW146" s="65">
        <v>2</v>
      </c>
      <c r="AX146" s="65">
        <v>2</v>
      </c>
      <c r="AY146" s="65">
        <v>2</v>
      </c>
      <c r="AZ146" s="65">
        <v>2</v>
      </c>
      <c r="BA146" s="65">
        <v>2</v>
      </c>
      <c r="BB146" s="65">
        <v>2</v>
      </c>
      <c r="BC146" s="65">
        <v>2</v>
      </c>
      <c r="BD146" s="65">
        <v>2</v>
      </c>
      <c r="BE146" s="65">
        <v>2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2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7</v>
      </c>
      <c r="CT146" s="65">
        <v>4</v>
      </c>
      <c r="CU146" s="65">
        <v>11</v>
      </c>
      <c r="CV146" s="65">
        <v>7</v>
      </c>
      <c r="CW146" s="65">
        <v>7</v>
      </c>
      <c r="CX146" s="65">
        <v>10</v>
      </c>
      <c r="CY146" s="65">
        <v>6</v>
      </c>
      <c r="CZ146" s="65">
        <v>7</v>
      </c>
      <c r="DA146" s="65">
        <v>7</v>
      </c>
      <c r="DB146" s="65">
        <v>7</v>
      </c>
      <c r="DC146" s="65">
        <v>11</v>
      </c>
      <c r="DD146" s="65">
        <v>7</v>
      </c>
      <c r="DE146" s="65">
        <v>9</v>
      </c>
      <c r="DF146" s="65">
        <v>6</v>
      </c>
      <c r="DG146" s="65">
        <v>12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219</v>
      </c>
      <c r="DU146" s="2" t="s">
        <v>537</v>
      </c>
      <c r="DV146" s="2">
        <v>4</v>
      </c>
      <c r="DW146" s="2" t="s">
        <v>16</v>
      </c>
      <c r="DX146" s="2">
        <v>4</v>
      </c>
      <c r="DY146" s="78">
        <v>4</v>
      </c>
      <c r="DZ146" s="78">
        <v>2</v>
      </c>
      <c r="EA146" s="78">
        <v>5</v>
      </c>
      <c r="EB146" s="78">
        <v>4</v>
      </c>
      <c r="EC146" s="78">
        <v>4</v>
      </c>
      <c r="ED146" s="78">
        <v>5</v>
      </c>
      <c r="EE146" s="78">
        <v>3</v>
      </c>
      <c r="EF146" s="78">
        <v>4</v>
      </c>
      <c r="EG146" s="78">
        <v>3</v>
      </c>
      <c r="EH146" s="78">
        <v>4</v>
      </c>
      <c r="EI146" s="78">
        <v>5</v>
      </c>
      <c r="EJ146" s="78">
        <v>3</v>
      </c>
      <c r="EK146" s="78">
        <v>5</v>
      </c>
      <c r="EL146" s="78">
        <v>3</v>
      </c>
      <c r="EM146" s="78">
        <v>6</v>
      </c>
      <c r="EN146" s="78">
        <v>3</v>
      </c>
      <c r="EO146" s="78">
        <v>2</v>
      </c>
      <c r="EP146" s="78">
        <v>6</v>
      </c>
      <c r="EQ146" s="78">
        <v>3</v>
      </c>
      <c r="ER146" s="78">
        <v>3</v>
      </c>
      <c r="ES146" s="78">
        <v>5</v>
      </c>
      <c r="ET146" s="78">
        <v>3</v>
      </c>
      <c r="EU146" s="78">
        <v>3</v>
      </c>
      <c r="EV146" s="78">
        <v>4</v>
      </c>
      <c r="EW146" s="78">
        <v>3</v>
      </c>
      <c r="EX146" s="78">
        <v>6</v>
      </c>
      <c r="EY146" s="78">
        <v>4</v>
      </c>
      <c r="EZ146" s="78">
        <v>4</v>
      </c>
      <c r="FA146" s="78">
        <v>3</v>
      </c>
      <c r="FB146" s="78">
        <v>6</v>
      </c>
    </row>
    <row r="147" spans="1:158" x14ac:dyDescent="0.25">
      <c r="A147" s="2" t="s">
        <v>954</v>
      </c>
      <c r="B147" s="2" t="s">
        <v>488</v>
      </c>
      <c r="C147" s="2" t="s">
        <v>954</v>
      </c>
      <c r="D147" s="2">
        <v>2</v>
      </c>
      <c r="E147" s="2">
        <v>0</v>
      </c>
      <c r="F147" s="2">
        <v>13</v>
      </c>
      <c r="G147" s="2">
        <v>7</v>
      </c>
      <c r="H147" s="2">
        <v>2</v>
      </c>
      <c r="I147" s="2">
        <v>20</v>
      </c>
      <c r="J147" s="2">
        <v>63</v>
      </c>
      <c r="K147" s="2">
        <v>64</v>
      </c>
      <c r="L147" s="2">
        <v>0</v>
      </c>
      <c r="M147" s="2">
        <v>0</v>
      </c>
      <c r="N147" s="2">
        <v>0</v>
      </c>
      <c r="O147" s="2">
        <v>127</v>
      </c>
      <c r="P147" s="2">
        <v>127</v>
      </c>
      <c r="Q147" s="2">
        <v>127</v>
      </c>
      <c r="R147" s="2">
        <v>127</v>
      </c>
      <c r="S147" s="2">
        <v>63</v>
      </c>
      <c r="T147" s="2">
        <v>-6.666666666666643E-2</v>
      </c>
      <c r="U147" s="2">
        <v>0</v>
      </c>
      <c r="V147" s="2" t="e">
        <v>#DIV/0!</v>
      </c>
      <c r="W147" s="2">
        <v>0</v>
      </c>
      <c r="X147" s="2" t="e">
        <v>#DIV/0!</v>
      </c>
      <c r="Y147" s="2">
        <v>1</v>
      </c>
      <c r="Z147" s="2">
        <v>11</v>
      </c>
      <c r="AA147" s="2">
        <v>1</v>
      </c>
      <c r="AB147" s="2">
        <v>9</v>
      </c>
      <c r="AG147" s="2">
        <v>5</v>
      </c>
      <c r="AH147" s="2">
        <v>5</v>
      </c>
      <c r="AI147" s="2">
        <v>5</v>
      </c>
      <c r="AJ147" s="2">
        <v>5</v>
      </c>
      <c r="AK147" s="2">
        <v>5</v>
      </c>
      <c r="AL147" s="2">
        <v>55</v>
      </c>
      <c r="AM147" s="2">
        <v>626.99199999999996</v>
      </c>
      <c r="AN147" s="2">
        <v>484.27699999999999</v>
      </c>
      <c r="AO147" s="2">
        <v>142.71499999999997</v>
      </c>
      <c r="AP147" s="2">
        <v>327.00146999999998</v>
      </c>
      <c r="AQ147" s="65">
        <v>2</v>
      </c>
      <c r="AR147" s="65">
        <v>2</v>
      </c>
      <c r="AS147" s="65">
        <v>2</v>
      </c>
      <c r="AT147" s="65">
        <v>2</v>
      </c>
      <c r="AU147" s="65">
        <v>2</v>
      </c>
      <c r="AV147" s="65">
        <v>2</v>
      </c>
      <c r="AW147" s="65">
        <v>2</v>
      </c>
      <c r="AX147" s="65">
        <v>2</v>
      </c>
      <c r="AY147" s="65">
        <v>2</v>
      </c>
      <c r="AZ147" s="65">
        <v>2</v>
      </c>
      <c r="BA147" s="65">
        <v>2</v>
      </c>
      <c r="BB147" s="65">
        <v>2</v>
      </c>
      <c r="BC147" s="65">
        <v>2</v>
      </c>
      <c r="BD147" s="65">
        <v>2</v>
      </c>
      <c r="BE147" s="65">
        <v>2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1</v>
      </c>
      <c r="BT147" s="65">
        <v>1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8</v>
      </c>
      <c r="CT147" s="65">
        <v>6</v>
      </c>
      <c r="CU147" s="65">
        <v>10</v>
      </c>
      <c r="CV147" s="65">
        <v>8</v>
      </c>
      <c r="CW147" s="65">
        <v>8</v>
      </c>
      <c r="CX147" s="65">
        <v>9</v>
      </c>
      <c r="CY147" s="65">
        <v>9</v>
      </c>
      <c r="CZ147" s="65">
        <v>7</v>
      </c>
      <c r="DA147" s="65">
        <v>8</v>
      </c>
      <c r="DB147" s="65">
        <v>8</v>
      </c>
      <c r="DC147" s="65">
        <v>10</v>
      </c>
      <c r="DD147" s="65">
        <v>6</v>
      </c>
      <c r="DE147" s="65">
        <v>11</v>
      </c>
      <c r="DF147" s="65">
        <v>7</v>
      </c>
      <c r="DG147" s="65">
        <v>12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693</v>
      </c>
      <c r="DU147" s="2" t="s">
        <v>537</v>
      </c>
      <c r="DV147" s="2">
        <v>5</v>
      </c>
      <c r="DW147" s="2" t="s">
        <v>16</v>
      </c>
      <c r="DX147" s="2">
        <v>5</v>
      </c>
      <c r="DY147" s="78">
        <v>4</v>
      </c>
      <c r="DZ147" s="78">
        <v>4</v>
      </c>
      <c r="EA147" s="78">
        <v>3</v>
      </c>
      <c r="EB147" s="78">
        <v>4</v>
      </c>
      <c r="EC147" s="78">
        <v>3</v>
      </c>
      <c r="ED147" s="78">
        <v>5</v>
      </c>
      <c r="EE147" s="78">
        <v>4</v>
      </c>
      <c r="EF147" s="78">
        <v>4</v>
      </c>
      <c r="EG147" s="78">
        <v>4</v>
      </c>
      <c r="EH147" s="78">
        <v>4</v>
      </c>
      <c r="EI147" s="78">
        <v>4</v>
      </c>
      <c r="EJ147" s="78">
        <v>3</v>
      </c>
      <c r="EK147" s="78">
        <v>7</v>
      </c>
      <c r="EL147" s="78">
        <v>4</v>
      </c>
      <c r="EM147" s="78">
        <v>6</v>
      </c>
      <c r="EN147" s="78">
        <v>4</v>
      </c>
      <c r="EO147" s="78">
        <v>2</v>
      </c>
      <c r="EP147" s="78">
        <v>7</v>
      </c>
      <c r="EQ147" s="78">
        <v>4</v>
      </c>
      <c r="ER147" s="78">
        <v>5</v>
      </c>
      <c r="ES147" s="78">
        <v>4</v>
      </c>
      <c r="ET147" s="78">
        <v>5</v>
      </c>
      <c r="EU147" s="78">
        <v>3</v>
      </c>
      <c r="EV147" s="78">
        <v>4</v>
      </c>
      <c r="EW147" s="78">
        <v>4</v>
      </c>
      <c r="EX147" s="78">
        <v>6</v>
      </c>
      <c r="EY147" s="78">
        <v>3</v>
      </c>
      <c r="EZ147" s="78">
        <v>4</v>
      </c>
      <c r="FA147" s="78">
        <v>3</v>
      </c>
      <c r="FB147" s="78">
        <v>6</v>
      </c>
    </row>
    <row r="148" spans="1:158" x14ac:dyDescent="0.25">
      <c r="A148" s="2" t="s">
        <v>955</v>
      </c>
      <c r="B148" s="2" t="s">
        <v>212</v>
      </c>
      <c r="C148" s="2" t="s">
        <v>954</v>
      </c>
      <c r="D148" s="2">
        <v>1</v>
      </c>
      <c r="E148" s="2">
        <v>0</v>
      </c>
      <c r="F148" s="2">
        <v>11</v>
      </c>
      <c r="G148" s="2">
        <v>8</v>
      </c>
      <c r="H148" s="2">
        <v>1</v>
      </c>
      <c r="I148" s="2">
        <v>19</v>
      </c>
      <c r="J148" s="2">
        <v>64</v>
      </c>
      <c r="K148" s="2">
        <v>63</v>
      </c>
      <c r="L148" s="2">
        <v>0</v>
      </c>
      <c r="M148" s="2">
        <v>0</v>
      </c>
      <c r="N148" s="2">
        <v>0</v>
      </c>
      <c r="O148" s="2">
        <v>127</v>
      </c>
      <c r="P148" s="2">
        <v>127</v>
      </c>
      <c r="Q148" s="2">
        <v>127</v>
      </c>
      <c r="R148" s="2">
        <v>127</v>
      </c>
      <c r="S148" s="2">
        <v>64</v>
      </c>
      <c r="T148" s="2">
        <v>6.666666666666643E-2</v>
      </c>
      <c r="U148" s="2">
        <v>0</v>
      </c>
      <c r="V148" s="2" t="e">
        <v>#DIV/0!</v>
      </c>
      <c r="W148" s="2">
        <v>0</v>
      </c>
      <c r="X148" s="2" t="e">
        <v>#DIV/0!</v>
      </c>
      <c r="Y148" s="2">
        <v>1</v>
      </c>
      <c r="Z148" s="2">
        <v>10</v>
      </c>
      <c r="AA148" s="2">
        <v>0</v>
      </c>
      <c r="AB148" s="2">
        <v>9</v>
      </c>
      <c r="AG148" s="2">
        <v>6</v>
      </c>
      <c r="AH148" s="2">
        <v>5</v>
      </c>
      <c r="AI148" s="2">
        <v>5</v>
      </c>
      <c r="AJ148" s="2">
        <v>5</v>
      </c>
      <c r="AK148" s="2">
        <v>5</v>
      </c>
      <c r="AL148" s="2">
        <v>56</v>
      </c>
      <c r="AM148" s="2">
        <v>626.99199999999996</v>
      </c>
      <c r="AN148" s="2">
        <v>0</v>
      </c>
      <c r="AP148" s="2">
        <v>327.00148000000002</v>
      </c>
      <c r="AQ148" s="65">
        <v>2</v>
      </c>
      <c r="AR148" s="65">
        <v>2</v>
      </c>
      <c r="AS148" s="65">
        <v>2</v>
      </c>
      <c r="AT148" s="65">
        <v>2</v>
      </c>
      <c r="AU148" s="65">
        <v>2</v>
      </c>
      <c r="AV148" s="65">
        <v>2</v>
      </c>
      <c r="AW148" s="65">
        <v>2</v>
      </c>
      <c r="AX148" s="65">
        <v>2</v>
      </c>
      <c r="AY148" s="65">
        <v>2</v>
      </c>
      <c r="AZ148" s="65">
        <v>2</v>
      </c>
      <c r="BA148" s="65">
        <v>2</v>
      </c>
      <c r="BB148" s="65">
        <v>2</v>
      </c>
      <c r="BC148" s="65">
        <v>2</v>
      </c>
      <c r="BD148" s="65">
        <v>2</v>
      </c>
      <c r="BE148" s="65">
        <v>2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1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8</v>
      </c>
      <c r="CT148" s="65">
        <v>6</v>
      </c>
      <c r="CU148" s="65">
        <v>11</v>
      </c>
      <c r="CV148" s="65">
        <v>7</v>
      </c>
      <c r="CW148" s="65">
        <v>6</v>
      </c>
      <c r="CX148" s="65">
        <v>12</v>
      </c>
      <c r="CY148" s="65">
        <v>7</v>
      </c>
      <c r="CZ148" s="65">
        <v>7</v>
      </c>
      <c r="DA148" s="65">
        <v>6</v>
      </c>
      <c r="DB148" s="65">
        <v>11</v>
      </c>
      <c r="DC148" s="65">
        <v>10</v>
      </c>
      <c r="DD148" s="65">
        <v>9</v>
      </c>
      <c r="DE148" s="65">
        <v>11</v>
      </c>
      <c r="DF148" s="65">
        <v>6</v>
      </c>
      <c r="DG148" s="65">
        <v>10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688</v>
      </c>
      <c r="DU148" s="2" t="s">
        <v>537</v>
      </c>
      <c r="DV148" s="2">
        <v>5</v>
      </c>
      <c r="DW148" s="2" t="s">
        <v>16</v>
      </c>
      <c r="DX148" s="2">
        <v>5</v>
      </c>
      <c r="DY148" s="78">
        <v>4</v>
      </c>
      <c r="DZ148" s="78">
        <v>3</v>
      </c>
      <c r="EA148" s="78">
        <v>5</v>
      </c>
      <c r="EB148" s="78">
        <v>4</v>
      </c>
      <c r="EC148" s="78">
        <v>2</v>
      </c>
      <c r="ED148" s="78">
        <v>6</v>
      </c>
      <c r="EE148" s="78">
        <v>4</v>
      </c>
      <c r="EF148" s="78">
        <v>4</v>
      </c>
      <c r="EG148" s="78">
        <v>3</v>
      </c>
      <c r="EH148" s="78">
        <v>6</v>
      </c>
      <c r="EI148" s="78">
        <v>4</v>
      </c>
      <c r="EJ148" s="78">
        <v>5</v>
      </c>
      <c r="EK148" s="78">
        <v>6</v>
      </c>
      <c r="EL148" s="78">
        <v>3</v>
      </c>
      <c r="EM148" s="78">
        <v>5</v>
      </c>
      <c r="EN148" s="78">
        <v>4</v>
      </c>
      <c r="EO148" s="78">
        <v>3</v>
      </c>
      <c r="EP148" s="78">
        <v>6</v>
      </c>
      <c r="EQ148" s="78">
        <v>3</v>
      </c>
      <c r="ER148" s="78">
        <v>4</v>
      </c>
      <c r="ES148" s="78">
        <v>6</v>
      </c>
      <c r="ET148" s="78">
        <v>3</v>
      </c>
      <c r="EU148" s="78">
        <v>3</v>
      </c>
      <c r="EV148" s="78">
        <v>3</v>
      </c>
      <c r="EW148" s="78">
        <v>5</v>
      </c>
      <c r="EX148" s="78">
        <v>6</v>
      </c>
      <c r="EY148" s="78">
        <v>4</v>
      </c>
      <c r="EZ148" s="78">
        <v>5</v>
      </c>
      <c r="FA148" s="78">
        <v>3</v>
      </c>
      <c r="FB148" s="78">
        <v>5</v>
      </c>
    </row>
    <row r="149" spans="1:158" x14ac:dyDescent="0.25">
      <c r="A149" s="2" t="s">
        <v>956</v>
      </c>
      <c r="B149" s="2" t="s">
        <v>423</v>
      </c>
      <c r="C149" s="2" t="s">
        <v>956</v>
      </c>
      <c r="D149" s="2">
        <v>0</v>
      </c>
      <c r="E149" s="2">
        <v>0</v>
      </c>
      <c r="F149" s="2">
        <v>10</v>
      </c>
      <c r="G149" s="2">
        <v>13</v>
      </c>
      <c r="H149" s="2">
        <v>0</v>
      </c>
      <c r="I149" s="2">
        <v>23</v>
      </c>
      <c r="J149" s="2">
        <v>77</v>
      </c>
      <c r="K149" s="2">
        <v>69</v>
      </c>
      <c r="L149" s="2">
        <v>0</v>
      </c>
      <c r="M149" s="2">
        <v>0</v>
      </c>
      <c r="N149" s="2">
        <v>0</v>
      </c>
      <c r="O149" s="2">
        <v>146</v>
      </c>
      <c r="P149" s="2">
        <v>146</v>
      </c>
      <c r="Q149" s="2">
        <v>146</v>
      </c>
      <c r="R149" s="2">
        <v>146</v>
      </c>
      <c r="S149" s="2">
        <v>77</v>
      </c>
      <c r="T149" s="2">
        <v>0.5333333333333341</v>
      </c>
      <c r="U149" s="2">
        <v>0</v>
      </c>
      <c r="V149" s="2" t="e">
        <v>#DIV/0!</v>
      </c>
      <c r="W149" s="2">
        <v>0</v>
      </c>
      <c r="X149" s="2" t="e">
        <v>#DIV/0!</v>
      </c>
      <c r="Y149" s="2">
        <v>0</v>
      </c>
      <c r="Z149" s="2">
        <v>12</v>
      </c>
      <c r="AA149" s="2">
        <v>0</v>
      </c>
      <c r="AB149" s="2">
        <v>11</v>
      </c>
      <c r="AG149" s="2">
        <v>7</v>
      </c>
      <c r="AH149" s="2">
        <v>7</v>
      </c>
      <c r="AI149" s="2">
        <v>7</v>
      </c>
      <c r="AJ149" s="2">
        <v>7</v>
      </c>
      <c r="AK149" s="2">
        <v>7</v>
      </c>
      <c r="AL149" s="2">
        <v>59</v>
      </c>
      <c r="AM149" s="2">
        <v>420.887</v>
      </c>
      <c r="AN149" s="2">
        <v>0</v>
      </c>
      <c r="AP149" s="2">
        <v>346.00148999999999</v>
      </c>
      <c r="AQ149" s="65">
        <v>2</v>
      </c>
      <c r="AR149" s="65">
        <v>2</v>
      </c>
      <c r="AS149" s="65">
        <v>2</v>
      </c>
      <c r="AT149" s="65">
        <v>2</v>
      </c>
      <c r="AU149" s="65">
        <v>2</v>
      </c>
      <c r="AV149" s="65">
        <v>2</v>
      </c>
      <c r="AW149" s="65">
        <v>2</v>
      </c>
      <c r="AX149" s="65">
        <v>2</v>
      </c>
      <c r="AY149" s="65">
        <v>2</v>
      </c>
      <c r="AZ149" s="65">
        <v>2</v>
      </c>
      <c r="BA149" s="65">
        <v>2</v>
      </c>
      <c r="BB149" s="65">
        <v>2</v>
      </c>
      <c r="BC149" s="65">
        <v>2</v>
      </c>
      <c r="BD149" s="65">
        <v>2</v>
      </c>
      <c r="BE149" s="65">
        <v>2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10</v>
      </c>
      <c r="CT149" s="65">
        <v>6</v>
      </c>
      <c r="CU149" s="65">
        <v>8</v>
      </c>
      <c r="CV149" s="65">
        <v>9</v>
      </c>
      <c r="CW149" s="65">
        <v>6</v>
      </c>
      <c r="CX149" s="65">
        <v>16</v>
      </c>
      <c r="CY149" s="65">
        <v>10</v>
      </c>
      <c r="CZ149" s="65">
        <v>11</v>
      </c>
      <c r="DA149" s="65">
        <v>8</v>
      </c>
      <c r="DB149" s="65">
        <v>10</v>
      </c>
      <c r="DC149" s="65">
        <v>10</v>
      </c>
      <c r="DD149" s="65">
        <v>8</v>
      </c>
      <c r="DE149" s="65">
        <v>11</v>
      </c>
      <c r="DF149" s="65">
        <v>9</v>
      </c>
      <c r="DG149" s="65">
        <v>14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689</v>
      </c>
      <c r="DU149" s="2" t="s">
        <v>537</v>
      </c>
      <c r="DV149" s="2">
        <v>7</v>
      </c>
      <c r="DW149" s="2" t="s">
        <v>16</v>
      </c>
      <c r="DX149" s="2">
        <v>7</v>
      </c>
      <c r="DY149" s="78">
        <v>6</v>
      </c>
      <c r="DZ149" s="78">
        <v>3</v>
      </c>
      <c r="EA149" s="78">
        <v>4</v>
      </c>
      <c r="EB149" s="78">
        <v>5</v>
      </c>
      <c r="EC149" s="78">
        <v>3</v>
      </c>
      <c r="ED149" s="78">
        <v>7</v>
      </c>
      <c r="EE149" s="78">
        <v>5</v>
      </c>
      <c r="EF149" s="78">
        <v>8</v>
      </c>
      <c r="EG149" s="78">
        <v>4</v>
      </c>
      <c r="EH149" s="78">
        <v>5</v>
      </c>
      <c r="EI149" s="78">
        <v>5</v>
      </c>
      <c r="EJ149" s="78">
        <v>4</v>
      </c>
      <c r="EK149" s="78">
        <v>6</v>
      </c>
      <c r="EL149" s="78">
        <v>5</v>
      </c>
      <c r="EM149" s="78">
        <v>7</v>
      </c>
      <c r="EN149" s="78">
        <v>4</v>
      </c>
      <c r="EO149" s="78">
        <v>3</v>
      </c>
      <c r="EP149" s="78">
        <v>4</v>
      </c>
      <c r="EQ149" s="78">
        <v>4</v>
      </c>
      <c r="ER149" s="78">
        <v>3</v>
      </c>
      <c r="ES149" s="78">
        <v>9</v>
      </c>
      <c r="ET149" s="78">
        <v>5</v>
      </c>
      <c r="EU149" s="78">
        <v>3</v>
      </c>
      <c r="EV149" s="78">
        <v>4</v>
      </c>
      <c r="EW149" s="78">
        <v>5</v>
      </c>
      <c r="EX149" s="78">
        <v>5</v>
      </c>
      <c r="EY149" s="78">
        <v>4</v>
      </c>
      <c r="EZ149" s="78">
        <v>5</v>
      </c>
      <c r="FA149" s="78">
        <v>4</v>
      </c>
      <c r="FB149" s="78">
        <v>7</v>
      </c>
    </row>
    <row r="150" spans="1:158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0</v>
      </c>
      <c r="M150" s="2">
        <v>0</v>
      </c>
      <c r="N150" s="2">
        <v>0</v>
      </c>
      <c r="O150" s="2">
        <v>1998</v>
      </c>
      <c r="P150" s="2">
        <v>1998</v>
      </c>
      <c r="Q150" s="2">
        <v>1998</v>
      </c>
      <c r="R150" s="2">
        <v>1998</v>
      </c>
      <c r="S150" s="2">
        <v>0</v>
      </c>
      <c r="U150" s="2">
        <v>0</v>
      </c>
      <c r="V150" s="2" t="e">
        <v>#DIV/0!</v>
      </c>
      <c r="W150" s="2">
        <v>0</v>
      </c>
      <c r="X150" s="2" t="e">
        <v>#DIV/0!</v>
      </c>
      <c r="AG150" s="2" t="s">
        <v>957</v>
      </c>
      <c r="AH150" s="2" t="s">
        <v>957</v>
      </c>
      <c r="AI150" s="2" t="s">
        <v>957</v>
      </c>
      <c r="AJ150" s="2" t="s">
        <v>957</v>
      </c>
      <c r="AK150" s="2" t="s">
        <v>957</v>
      </c>
      <c r="AL150" s="2">
        <v>60</v>
      </c>
      <c r="AM150" s="2">
        <v>0</v>
      </c>
      <c r="AP150" s="2">
        <v>10000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</row>
    <row r="151" spans="1:158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0</v>
      </c>
      <c r="M151" s="2">
        <v>0</v>
      </c>
      <c r="N151" s="2">
        <v>0</v>
      </c>
      <c r="O151" s="2">
        <v>1998</v>
      </c>
      <c r="P151" s="2">
        <v>1998</v>
      </c>
      <c r="Q151" s="2">
        <v>1998</v>
      </c>
      <c r="R151" s="2">
        <v>1998</v>
      </c>
      <c r="S151" s="2">
        <v>0</v>
      </c>
      <c r="U151" s="2">
        <v>0</v>
      </c>
      <c r="V151" s="2" t="e">
        <v>#DIV/0!</v>
      </c>
      <c r="W151" s="2">
        <v>0</v>
      </c>
      <c r="X151" s="2" t="e">
        <v>#DIV/0!</v>
      </c>
      <c r="AG151" s="2" t="s">
        <v>957</v>
      </c>
      <c r="AH151" s="2" t="s">
        <v>957</v>
      </c>
      <c r="AI151" s="2" t="s">
        <v>957</v>
      </c>
      <c r="AJ151" s="2" t="s">
        <v>957</v>
      </c>
      <c r="AK151" s="2" t="s">
        <v>957</v>
      </c>
      <c r="AL151" s="2">
        <v>60</v>
      </c>
      <c r="AM151" s="2">
        <v>0</v>
      </c>
      <c r="AP151" s="2">
        <v>10000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</row>
    <row r="152" spans="1:158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0</v>
      </c>
      <c r="M152" s="2">
        <v>0</v>
      </c>
      <c r="N152" s="2">
        <v>0</v>
      </c>
      <c r="O152" s="2">
        <v>1998</v>
      </c>
      <c r="P152" s="2">
        <v>1998</v>
      </c>
      <c r="Q152" s="2">
        <v>1998</v>
      </c>
      <c r="R152" s="2">
        <v>1998</v>
      </c>
      <c r="S152" s="2">
        <v>0</v>
      </c>
      <c r="U152" s="2">
        <v>0</v>
      </c>
      <c r="V152" s="2" t="e">
        <v>#DIV/0!</v>
      </c>
      <c r="W152" s="2">
        <v>0</v>
      </c>
      <c r="X152" s="2" t="e">
        <v>#DIV/0!</v>
      </c>
      <c r="AG152" s="2" t="s">
        <v>957</v>
      </c>
      <c r="AH152" s="2" t="s">
        <v>957</v>
      </c>
      <c r="AI152" s="2" t="s">
        <v>957</v>
      </c>
      <c r="AJ152" s="2" t="s">
        <v>957</v>
      </c>
      <c r="AK152" s="2" t="s">
        <v>957</v>
      </c>
      <c r="AL152" s="2">
        <v>60</v>
      </c>
      <c r="AM152" s="2">
        <v>0</v>
      </c>
      <c r="AP152" s="2">
        <v>10000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</row>
    <row r="153" spans="1:158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0</v>
      </c>
      <c r="M153" s="2">
        <v>0</v>
      </c>
      <c r="N153" s="2">
        <v>0</v>
      </c>
      <c r="O153" s="2">
        <v>1998</v>
      </c>
      <c r="P153" s="2">
        <v>1998</v>
      </c>
      <c r="Q153" s="2">
        <v>1998</v>
      </c>
      <c r="R153" s="2">
        <v>1998</v>
      </c>
      <c r="S153" s="2">
        <v>0</v>
      </c>
      <c r="U153" s="2">
        <v>0</v>
      </c>
      <c r="V153" s="2" t="e">
        <v>#DIV/0!</v>
      </c>
      <c r="W153" s="2">
        <v>0</v>
      </c>
      <c r="X153" s="2" t="e">
        <v>#DIV/0!</v>
      </c>
      <c r="AG153" s="2" t="s">
        <v>957</v>
      </c>
      <c r="AH153" s="2" t="s">
        <v>957</v>
      </c>
      <c r="AI153" s="2" t="s">
        <v>957</v>
      </c>
      <c r="AJ153" s="2" t="s">
        <v>957</v>
      </c>
      <c r="AK153" s="2" t="s">
        <v>957</v>
      </c>
      <c r="AL153" s="2">
        <v>60</v>
      </c>
      <c r="AM153" s="2">
        <v>0</v>
      </c>
      <c r="AP153" s="2">
        <v>10000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</row>
    <row r="154" spans="1:158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0</v>
      </c>
      <c r="M154" s="2">
        <v>0</v>
      </c>
      <c r="N154" s="2">
        <v>0</v>
      </c>
      <c r="O154" s="2">
        <v>1998</v>
      </c>
      <c r="P154" s="2">
        <v>1998</v>
      </c>
      <c r="Q154" s="2">
        <v>1998</v>
      </c>
      <c r="R154" s="2">
        <v>1998</v>
      </c>
      <c r="S154" s="2">
        <v>0</v>
      </c>
      <c r="U154" s="2">
        <v>0</v>
      </c>
      <c r="V154" s="2" t="e">
        <v>#DIV/0!</v>
      </c>
      <c r="W154" s="2">
        <v>0</v>
      </c>
      <c r="X154" s="2" t="e">
        <v>#DIV/0!</v>
      </c>
      <c r="AG154" s="2" t="s">
        <v>957</v>
      </c>
      <c r="AH154" s="2" t="s">
        <v>957</v>
      </c>
      <c r="AI154" s="2" t="s">
        <v>957</v>
      </c>
      <c r="AJ154" s="2" t="s">
        <v>957</v>
      </c>
      <c r="AK154" s="2" t="s">
        <v>957</v>
      </c>
      <c r="AL154" s="2">
        <v>60</v>
      </c>
      <c r="AM154" s="2">
        <v>0</v>
      </c>
      <c r="AP154" s="2">
        <v>10000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</row>
    <row r="155" spans="1:158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0</v>
      </c>
      <c r="M155" s="2">
        <v>0</v>
      </c>
      <c r="N155" s="2">
        <v>0</v>
      </c>
      <c r="O155" s="2">
        <v>1998</v>
      </c>
      <c r="P155" s="2">
        <v>1998</v>
      </c>
      <c r="Q155" s="2">
        <v>1998</v>
      </c>
      <c r="R155" s="2">
        <v>1998</v>
      </c>
      <c r="S155" s="2">
        <v>0</v>
      </c>
      <c r="U155" s="2">
        <v>0</v>
      </c>
      <c r="V155" s="2" t="e">
        <v>#DIV/0!</v>
      </c>
      <c r="W155" s="2">
        <v>0</v>
      </c>
      <c r="X155" s="2" t="e">
        <v>#DIV/0!</v>
      </c>
      <c r="AG155" s="2" t="s">
        <v>957</v>
      </c>
      <c r="AH155" s="2" t="s">
        <v>957</v>
      </c>
      <c r="AI155" s="2" t="s">
        <v>957</v>
      </c>
      <c r="AJ155" s="2" t="s">
        <v>957</v>
      </c>
      <c r="AK155" s="2" t="s">
        <v>957</v>
      </c>
      <c r="AL155" s="2">
        <v>60</v>
      </c>
      <c r="AM155" s="2">
        <v>0</v>
      </c>
      <c r="AP155" s="2">
        <v>10000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</row>
    <row r="156" spans="1:158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0</v>
      </c>
      <c r="M156" s="2">
        <v>0</v>
      </c>
      <c r="N156" s="2">
        <v>0</v>
      </c>
      <c r="O156" s="2">
        <v>1998</v>
      </c>
      <c r="P156" s="2">
        <v>1998</v>
      </c>
      <c r="Q156" s="2">
        <v>1998</v>
      </c>
      <c r="R156" s="2">
        <v>1998</v>
      </c>
      <c r="S156" s="2">
        <v>0</v>
      </c>
      <c r="U156" s="2">
        <v>0</v>
      </c>
      <c r="V156" s="2" t="e">
        <v>#DIV/0!</v>
      </c>
      <c r="W156" s="2">
        <v>0</v>
      </c>
      <c r="X156" s="2" t="e">
        <v>#DIV/0!</v>
      </c>
      <c r="AG156" s="2" t="s">
        <v>957</v>
      </c>
      <c r="AH156" s="2" t="s">
        <v>957</v>
      </c>
      <c r="AI156" s="2" t="s">
        <v>957</v>
      </c>
      <c r="AJ156" s="2" t="s">
        <v>957</v>
      </c>
      <c r="AK156" s="2" t="s">
        <v>957</v>
      </c>
      <c r="AL156" s="2">
        <v>60</v>
      </c>
      <c r="AM156" s="2">
        <v>0</v>
      </c>
      <c r="AP156" s="2">
        <v>10000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</row>
    <row r="157" spans="1:158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0</v>
      </c>
      <c r="M157" s="2">
        <v>0</v>
      </c>
      <c r="N157" s="2">
        <v>0</v>
      </c>
      <c r="O157" s="2">
        <v>1998</v>
      </c>
      <c r="P157" s="2">
        <v>1998</v>
      </c>
      <c r="Q157" s="2">
        <v>1998</v>
      </c>
      <c r="R157" s="2">
        <v>1998</v>
      </c>
      <c r="S157" s="2">
        <v>0</v>
      </c>
      <c r="U157" s="2">
        <v>0</v>
      </c>
      <c r="V157" s="2" t="e">
        <v>#DIV/0!</v>
      </c>
      <c r="W157" s="2">
        <v>0</v>
      </c>
      <c r="X157" s="2" t="e">
        <v>#DIV/0!</v>
      </c>
      <c r="AG157" s="2" t="s">
        <v>957</v>
      </c>
      <c r="AH157" s="2" t="s">
        <v>957</v>
      </c>
      <c r="AI157" s="2" t="s">
        <v>957</v>
      </c>
      <c r="AJ157" s="2" t="s">
        <v>957</v>
      </c>
      <c r="AK157" s="2" t="s">
        <v>957</v>
      </c>
      <c r="AL157" s="2">
        <v>60</v>
      </c>
      <c r="AM157" s="2">
        <v>0</v>
      </c>
      <c r="AP157" s="2">
        <v>10000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</row>
    <row r="158" spans="1:158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0</v>
      </c>
      <c r="M158" s="2">
        <v>0</v>
      </c>
      <c r="N158" s="2">
        <v>0</v>
      </c>
      <c r="O158" s="2">
        <v>1998</v>
      </c>
      <c r="P158" s="2">
        <v>1998</v>
      </c>
      <c r="Q158" s="2">
        <v>1998</v>
      </c>
      <c r="R158" s="2">
        <v>1998</v>
      </c>
      <c r="S158" s="2">
        <v>0</v>
      </c>
      <c r="U158" s="2">
        <v>0</v>
      </c>
      <c r="V158" s="2" t="e">
        <v>#DIV/0!</v>
      </c>
      <c r="W158" s="2">
        <v>0</v>
      </c>
      <c r="X158" s="2" t="e">
        <v>#DIV/0!</v>
      </c>
      <c r="AG158" s="2" t="s">
        <v>957</v>
      </c>
      <c r="AH158" s="2" t="s">
        <v>957</v>
      </c>
      <c r="AI158" s="2" t="s">
        <v>957</v>
      </c>
      <c r="AJ158" s="2" t="s">
        <v>957</v>
      </c>
      <c r="AK158" s="2" t="s">
        <v>957</v>
      </c>
      <c r="AL158" s="2">
        <v>60</v>
      </c>
      <c r="AM158" s="2">
        <v>0</v>
      </c>
      <c r="AP158" s="2">
        <v>10000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V158" s="78"/>
      <c r="DW158" s="78"/>
      <c r="DX158" s="2"/>
    </row>
    <row r="159" spans="1:158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0</v>
      </c>
      <c r="M159" s="2">
        <v>0</v>
      </c>
      <c r="N159" s="2">
        <v>0</v>
      </c>
      <c r="O159" s="2">
        <v>1998</v>
      </c>
      <c r="P159" s="2">
        <v>1998</v>
      </c>
      <c r="Q159" s="2">
        <v>1998</v>
      </c>
      <c r="R159" s="2">
        <v>1998</v>
      </c>
      <c r="S159" s="2">
        <v>0</v>
      </c>
      <c r="U159" s="2">
        <v>0</v>
      </c>
      <c r="V159" s="2" t="e">
        <v>#DIV/0!</v>
      </c>
      <c r="W159" s="2">
        <v>0</v>
      </c>
      <c r="X159" s="2" t="e">
        <v>#DIV/0!</v>
      </c>
      <c r="AG159" s="2" t="s">
        <v>957</v>
      </c>
      <c r="AH159" s="2" t="s">
        <v>957</v>
      </c>
      <c r="AI159" s="2" t="s">
        <v>957</v>
      </c>
      <c r="AJ159" s="2" t="s">
        <v>957</v>
      </c>
      <c r="AK159" s="2" t="s">
        <v>957</v>
      </c>
      <c r="AL159" s="2">
        <v>60</v>
      </c>
      <c r="AM159" s="2">
        <v>0</v>
      </c>
      <c r="AP159" s="2">
        <v>10000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V159" s="78"/>
      <c r="DW159" s="2"/>
      <c r="DX159" s="2"/>
    </row>
    <row r="160" spans="1:158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0</v>
      </c>
      <c r="M160" s="2">
        <v>0</v>
      </c>
      <c r="N160" s="2">
        <v>0</v>
      </c>
      <c r="O160" s="2">
        <v>1998</v>
      </c>
      <c r="P160" s="2">
        <v>1998</v>
      </c>
      <c r="Q160" s="2">
        <v>1998</v>
      </c>
      <c r="R160" s="2">
        <v>1998</v>
      </c>
      <c r="S160" s="2">
        <v>0</v>
      </c>
      <c r="U160" s="2">
        <v>0</v>
      </c>
      <c r="V160" s="2" t="e">
        <v>#DIV/0!</v>
      </c>
      <c r="W160" s="2">
        <v>0</v>
      </c>
      <c r="X160" s="2" t="e">
        <v>#DIV/0!</v>
      </c>
      <c r="AG160" s="2" t="s">
        <v>957</v>
      </c>
      <c r="AH160" s="2" t="s">
        <v>957</v>
      </c>
      <c r="AI160" s="2" t="s">
        <v>957</v>
      </c>
      <c r="AJ160" s="2" t="s">
        <v>957</v>
      </c>
      <c r="AK160" s="2" t="s">
        <v>957</v>
      </c>
      <c r="AL160" s="2">
        <v>60</v>
      </c>
      <c r="AM160" s="2">
        <v>0</v>
      </c>
      <c r="AP160" s="2">
        <v>10000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V160" s="78"/>
      <c r="DW160" s="2"/>
      <c r="DX160" s="2"/>
    </row>
    <row r="161" spans="2:128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0</v>
      </c>
      <c r="M161" s="2">
        <v>0</v>
      </c>
      <c r="N161" s="2">
        <v>0</v>
      </c>
      <c r="O161" s="2">
        <v>1998</v>
      </c>
      <c r="P161" s="2">
        <v>1998</v>
      </c>
      <c r="Q161" s="2">
        <v>1998</v>
      </c>
      <c r="R161" s="2">
        <v>1998</v>
      </c>
      <c r="S161" s="2">
        <v>0</v>
      </c>
      <c r="U161" s="2">
        <v>0</v>
      </c>
      <c r="V161" s="2" t="e">
        <v>#DIV/0!</v>
      </c>
      <c r="W161" s="2">
        <v>0</v>
      </c>
      <c r="X161" s="2" t="e">
        <v>#DIV/0!</v>
      </c>
      <c r="AG161" s="2" t="s">
        <v>957</v>
      </c>
      <c r="AH161" s="2" t="s">
        <v>957</v>
      </c>
      <c r="AI161" s="2" t="s">
        <v>957</v>
      </c>
      <c r="AJ161" s="2" t="s">
        <v>957</v>
      </c>
      <c r="AK161" s="2" t="s">
        <v>957</v>
      </c>
      <c r="AL161" s="2">
        <v>60</v>
      </c>
      <c r="AM161" s="2">
        <v>0</v>
      </c>
      <c r="AP161" s="2">
        <v>10000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V161" s="78"/>
      <c r="DW161" s="78"/>
      <c r="DX161" s="2"/>
    </row>
    <row r="162" spans="2:128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0</v>
      </c>
      <c r="M162" s="2">
        <v>0</v>
      </c>
      <c r="N162" s="2">
        <v>0</v>
      </c>
      <c r="O162" s="2">
        <v>1998</v>
      </c>
      <c r="P162" s="2">
        <v>1998</v>
      </c>
      <c r="Q162" s="2">
        <v>1998</v>
      </c>
      <c r="R162" s="2">
        <v>1998</v>
      </c>
      <c r="S162" s="2">
        <v>0</v>
      </c>
      <c r="U162" s="2">
        <v>0</v>
      </c>
      <c r="V162" s="2" t="e">
        <v>#DIV/0!</v>
      </c>
      <c r="W162" s="2">
        <v>0</v>
      </c>
      <c r="X162" s="2" t="e">
        <v>#DIV/0!</v>
      </c>
      <c r="AG162" s="2" t="s">
        <v>957</v>
      </c>
      <c r="AH162" s="2" t="s">
        <v>957</v>
      </c>
      <c r="AI162" s="2" t="s">
        <v>957</v>
      </c>
      <c r="AJ162" s="2" t="s">
        <v>957</v>
      </c>
      <c r="AK162" s="2" t="s">
        <v>957</v>
      </c>
      <c r="AL162" s="2">
        <v>60</v>
      </c>
      <c r="AM162" s="2">
        <v>0</v>
      </c>
      <c r="AP162" s="2">
        <v>10000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V162" s="78"/>
      <c r="DW162" s="78"/>
      <c r="DX162" s="2"/>
    </row>
    <row r="163" spans="2:128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0</v>
      </c>
      <c r="M163" s="2">
        <v>0</v>
      </c>
      <c r="N163" s="2">
        <v>0</v>
      </c>
      <c r="O163" s="2">
        <v>1998</v>
      </c>
      <c r="P163" s="2">
        <v>1998</v>
      </c>
      <c r="Q163" s="2">
        <v>1998</v>
      </c>
      <c r="R163" s="2">
        <v>1998</v>
      </c>
      <c r="S163" s="2">
        <v>0</v>
      </c>
      <c r="U163" s="2">
        <v>0</v>
      </c>
      <c r="V163" s="2" t="e">
        <v>#DIV/0!</v>
      </c>
      <c r="W163" s="2">
        <v>0</v>
      </c>
      <c r="X163" s="2" t="e">
        <v>#DIV/0!</v>
      </c>
      <c r="AG163" s="2" t="s">
        <v>957</v>
      </c>
      <c r="AH163" s="2" t="s">
        <v>957</v>
      </c>
      <c r="AI163" s="2" t="s">
        <v>957</v>
      </c>
      <c r="AJ163" s="2" t="s">
        <v>957</v>
      </c>
      <c r="AK163" s="2" t="s">
        <v>957</v>
      </c>
      <c r="AL163" s="2">
        <v>60</v>
      </c>
      <c r="AM163" s="2">
        <v>0</v>
      </c>
      <c r="AP163" s="2">
        <v>10000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V163" s="78"/>
      <c r="DW163" s="78"/>
      <c r="DX163" s="2"/>
    </row>
    <row r="164" spans="2:128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0</v>
      </c>
      <c r="M164" s="2">
        <v>0</v>
      </c>
      <c r="N164" s="2">
        <v>0</v>
      </c>
      <c r="O164" s="2">
        <v>1998</v>
      </c>
      <c r="P164" s="2">
        <v>1998</v>
      </c>
      <c r="Q164" s="2">
        <v>1998</v>
      </c>
      <c r="R164" s="2">
        <v>1998</v>
      </c>
      <c r="S164" s="2">
        <v>0</v>
      </c>
      <c r="U164" s="2">
        <v>0</v>
      </c>
      <c r="V164" s="2" t="e">
        <v>#DIV/0!</v>
      </c>
      <c r="W164" s="2">
        <v>0</v>
      </c>
      <c r="X164" s="2" t="e">
        <v>#DIV/0!</v>
      </c>
      <c r="AG164" s="2" t="s">
        <v>957</v>
      </c>
      <c r="AH164" s="2" t="s">
        <v>957</v>
      </c>
      <c r="AI164" s="2" t="s">
        <v>957</v>
      </c>
      <c r="AJ164" s="2" t="s">
        <v>957</v>
      </c>
      <c r="AK164" s="2" t="s">
        <v>957</v>
      </c>
      <c r="AL164" s="2">
        <v>60</v>
      </c>
      <c r="AM164" s="2">
        <v>0</v>
      </c>
      <c r="AP164" s="2">
        <v>10000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V164" s="78"/>
      <c r="DW164" s="78"/>
      <c r="DX164" s="2"/>
    </row>
    <row r="165" spans="2:128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0</v>
      </c>
      <c r="M165" s="2">
        <v>0</v>
      </c>
      <c r="N165" s="2">
        <v>0</v>
      </c>
      <c r="O165" s="2">
        <v>1998</v>
      </c>
      <c r="P165" s="2">
        <v>1998</v>
      </c>
      <c r="Q165" s="2">
        <v>1998</v>
      </c>
      <c r="R165" s="2">
        <v>1998</v>
      </c>
      <c r="S165" s="2">
        <v>0</v>
      </c>
      <c r="U165" s="2">
        <v>0</v>
      </c>
      <c r="V165" s="2" t="e">
        <v>#DIV/0!</v>
      </c>
      <c r="W165" s="2">
        <v>0</v>
      </c>
      <c r="X165" s="2" t="e">
        <v>#DIV/0!</v>
      </c>
      <c r="AG165" s="2" t="s">
        <v>957</v>
      </c>
      <c r="AH165" s="2" t="s">
        <v>957</v>
      </c>
      <c r="AI165" s="2" t="s">
        <v>957</v>
      </c>
      <c r="AJ165" s="2" t="s">
        <v>957</v>
      </c>
      <c r="AK165" s="2" t="s">
        <v>957</v>
      </c>
      <c r="AL165" s="2">
        <v>60</v>
      </c>
      <c r="AM165" s="2">
        <v>0</v>
      </c>
      <c r="AP165" s="2">
        <v>10000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V165" s="78"/>
      <c r="DW165" s="2"/>
      <c r="DX165" s="2"/>
    </row>
    <row r="166" spans="2:128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0</v>
      </c>
      <c r="M166" s="2">
        <v>0</v>
      </c>
      <c r="N166" s="2">
        <v>0</v>
      </c>
      <c r="O166" s="2">
        <v>1998</v>
      </c>
      <c r="P166" s="2">
        <v>1998</v>
      </c>
      <c r="Q166" s="2">
        <v>1998</v>
      </c>
      <c r="R166" s="2">
        <v>1998</v>
      </c>
      <c r="S166" s="2">
        <v>0</v>
      </c>
      <c r="U166" s="2">
        <v>0</v>
      </c>
      <c r="V166" s="2" t="e">
        <v>#DIV/0!</v>
      </c>
      <c r="W166" s="2">
        <v>0</v>
      </c>
      <c r="X166" s="2" t="e">
        <v>#DIV/0!</v>
      </c>
      <c r="AG166" s="2" t="s">
        <v>957</v>
      </c>
      <c r="AH166" s="2" t="s">
        <v>957</v>
      </c>
      <c r="AI166" s="2" t="s">
        <v>957</v>
      </c>
      <c r="AJ166" s="2" t="s">
        <v>957</v>
      </c>
      <c r="AK166" s="2" t="s">
        <v>957</v>
      </c>
      <c r="AL166" s="2">
        <v>60</v>
      </c>
      <c r="AM166" s="2">
        <v>0</v>
      </c>
      <c r="AP166" s="2">
        <v>10000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V166" s="78"/>
      <c r="DW166" s="2"/>
      <c r="DX166" s="2"/>
    </row>
    <row r="167" spans="2:128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0</v>
      </c>
      <c r="M167" s="2">
        <v>0</v>
      </c>
      <c r="N167" s="2">
        <v>0</v>
      </c>
      <c r="O167" s="2">
        <v>1998</v>
      </c>
      <c r="P167" s="2">
        <v>1998</v>
      </c>
      <c r="Q167" s="2">
        <v>1998</v>
      </c>
      <c r="R167" s="2">
        <v>1998</v>
      </c>
      <c r="S167" s="2">
        <v>0</v>
      </c>
      <c r="U167" s="2">
        <v>0</v>
      </c>
      <c r="V167" s="2" t="e">
        <v>#DIV/0!</v>
      </c>
      <c r="W167" s="2">
        <v>0</v>
      </c>
      <c r="X167" s="2" t="e">
        <v>#DIV/0!</v>
      </c>
      <c r="AG167" s="2" t="s">
        <v>957</v>
      </c>
      <c r="AH167" s="2" t="s">
        <v>957</v>
      </c>
      <c r="AI167" s="2" t="s">
        <v>957</v>
      </c>
      <c r="AJ167" s="2" t="s">
        <v>957</v>
      </c>
      <c r="AK167" s="2" t="s">
        <v>957</v>
      </c>
      <c r="AL167" s="2">
        <v>60</v>
      </c>
      <c r="AM167" s="2">
        <v>0</v>
      </c>
      <c r="AP167" s="2">
        <v>10000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V167" s="78"/>
      <c r="DW167" s="2"/>
      <c r="DX167" s="2"/>
    </row>
    <row r="168" spans="2:128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0</v>
      </c>
      <c r="M168" s="2">
        <v>0</v>
      </c>
      <c r="N168" s="2">
        <v>0</v>
      </c>
      <c r="O168" s="2">
        <v>1998</v>
      </c>
      <c r="P168" s="2">
        <v>1998</v>
      </c>
      <c r="Q168" s="2">
        <v>1998</v>
      </c>
      <c r="R168" s="2">
        <v>1998</v>
      </c>
      <c r="S168" s="2">
        <v>0</v>
      </c>
      <c r="U168" s="2">
        <v>0</v>
      </c>
      <c r="V168" s="2" t="e">
        <v>#DIV/0!</v>
      </c>
      <c r="W168" s="2">
        <v>0</v>
      </c>
      <c r="X168" s="2" t="e">
        <v>#DIV/0!</v>
      </c>
      <c r="AG168" s="2" t="s">
        <v>957</v>
      </c>
      <c r="AH168" s="2" t="s">
        <v>957</v>
      </c>
      <c r="AI168" s="2" t="s">
        <v>957</v>
      </c>
      <c r="AJ168" s="2" t="s">
        <v>957</v>
      </c>
      <c r="AK168" s="2" t="s">
        <v>957</v>
      </c>
      <c r="AL168" s="2">
        <v>60</v>
      </c>
      <c r="AM168" s="2">
        <v>0</v>
      </c>
      <c r="AP168" s="2">
        <v>10000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V168" s="78"/>
      <c r="DW168" s="78"/>
      <c r="DX168" s="2"/>
    </row>
    <row r="169" spans="2:128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0</v>
      </c>
      <c r="M169" s="2">
        <v>0</v>
      </c>
      <c r="N169" s="2">
        <v>0</v>
      </c>
      <c r="O169" s="2">
        <v>1998</v>
      </c>
      <c r="P169" s="2">
        <v>1998</v>
      </c>
      <c r="Q169" s="2">
        <v>1998</v>
      </c>
      <c r="R169" s="2">
        <v>1998</v>
      </c>
      <c r="S169" s="2">
        <v>0</v>
      </c>
      <c r="U169" s="2">
        <v>0</v>
      </c>
      <c r="V169" s="2" t="e">
        <v>#DIV/0!</v>
      </c>
      <c r="W169" s="2">
        <v>0</v>
      </c>
      <c r="X169" s="2" t="e">
        <v>#DIV/0!</v>
      </c>
      <c r="AG169" s="2" t="s">
        <v>957</v>
      </c>
      <c r="AH169" s="2" t="s">
        <v>957</v>
      </c>
      <c r="AI169" s="2" t="s">
        <v>957</v>
      </c>
      <c r="AJ169" s="2" t="s">
        <v>957</v>
      </c>
      <c r="AK169" s="2" t="s">
        <v>957</v>
      </c>
      <c r="AL169" s="2">
        <v>60</v>
      </c>
      <c r="AM169" s="2">
        <v>0</v>
      </c>
      <c r="AP169" s="2">
        <v>10000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V169" s="78"/>
      <c r="DW169" s="78"/>
      <c r="DX169" s="2"/>
    </row>
    <row r="170" spans="2:128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0</v>
      </c>
      <c r="M170" s="2">
        <v>0</v>
      </c>
      <c r="N170" s="2">
        <v>0</v>
      </c>
      <c r="O170" s="2">
        <v>1998</v>
      </c>
      <c r="P170" s="2">
        <v>1998</v>
      </c>
      <c r="Q170" s="2">
        <v>1998</v>
      </c>
      <c r="R170" s="2">
        <v>1998</v>
      </c>
      <c r="S170" s="2">
        <v>0</v>
      </c>
      <c r="U170" s="2">
        <v>0</v>
      </c>
      <c r="V170" s="2" t="e">
        <v>#DIV/0!</v>
      </c>
      <c r="W170" s="2">
        <v>0</v>
      </c>
      <c r="X170" s="2" t="e">
        <v>#DIV/0!</v>
      </c>
      <c r="AG170" s="2" t="s">
        <v>957</v>
      </c>
      <c r="AH170" s="2" t="s">
        <v>957</v>
      </c>
      <c r="AI170" s="2" t="s">
        <v>957</v>
      </c>
      <c r="AJ170" s="2" t="s">
        <v>957</v>
      </c>
      <c r="AK170" s="2" t="s">
        <v>957</v>
      </c>
      <c r="AL170" s="2">
        <v>60</v>
      </c>
      <c r="AM170" s="2">
        <v>0</v>
      </c>
      <c r="AP170" s="2">
        <v>10000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V170" s="78"/>
      <c r="DW170" s="78"/>
      <c r="DX170" s="2"/>
    </row>
    <row r="171" spans="2:128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0</v>
      </c>
      <c r="M171" s="2">
        <v>0</v>
      </c>
      <c r="N171" s="2">
        <v>0</v>
      </c>
      <c r="O171" s="2">
        <v>1998</v>
      </c>
      <c r="P171" s="2">
        <v>1998</v>
      </c>
      <c r="Q171" s="2">
        <v>1998</v>
      </c>
      <c r="R171" s="2">
        <v>1998</v>
      </c>
      <c r="S171" s="78">
        <v>0</v>
      </c>
      <c r="T171" s="2"/>
      <c r="U171" s="78">
        <v>0</v>
      </c>
      <c r="V171" s="2" t="e">
        <v>#DIV/0!</v>
      </c>
      <c r="W171" s="78">
        <v>0</v>
      </c>
      <c r="X171" s="2" t="e">
        <v>#DIV/0!</v>
      </c>
      <c r="Y171" s="2"/>
      <c r="Z171" s="2"/>
      <c r="AA171" s="2"/>
      <c r="AB171" s="2"/>
      <c r="AC171" s="2"/>
      <c r="AD171" s="2"/>
      <c r="AE171" s="2"/>
      <c r="AF171" s="2"/>
      <c r="AG171" s="2" t="s">
        <v>957</v>
      </c>
      <c r="AH171" s="2" t="s">
        <v>957</v>
      </c>
      <c r="AI171" s="2" t="s">
        <v>957</v>
      </c>
      <c r="AJ171" s="2" t="s">
        <v>957</v>
      </c>
      <c r="AK171" s="2" t="s">
        <v>957</v>
      </c>
      <c r="AL171" s="78">
        <v>60</v>
      </c>
      <c r="AM171" s="78">
        <v>0</v>
      </c>
      <c r="AP171" s="78">
        <v>10000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X171" s="2"/>
    </row>
    <row r="172" spans="2:128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0</v>
      </c>
      <c r="M172" s="2">
        <v>0</v>
      </c>
      <c r="N172" s="2">
        <v>0</v>
      </c>
      <c r="O172" s="2">
        <v>1998</v>
      </c>
      <c r="P172" s="2">
        <v>1998</v>
      </c>
      <c r="Q172" s="2">
        <v>1998</v>
      </c>
      <c r="R172" s="2">
        <v>1998</v>
      </c>
      <c r="S172" s="78">
        <v>0</v>
      </c>
      <c r="T172" s="2"/>
      <c r="U172" s="78">
        <v>0</v>
      </c>
      <c r="V172" s="2" t="e">
        <v>#DIV/0!</v>
      </c>
      <c r="W172" s="78">
        <v>0</v>
      </c>
      <c r="X172" s="2" t="e">
        <v>#DIV/0!</v>
      </c>
      <c r="Y172" s="2"/>
      <c r="Z172" s="2"/>
      <c r="AA172" s="2"/>
      <c r="AB172" s="2"/>
      <c r="AC172" s="2"/>
      <c r="AD172" s="2"/>
      <c r="AE172" s="2"/>
      <c r="AF172" s="2"/>
      <c r="AG172" s="2" t="s">
        <v>957</v>
      </c>
      <c r="AH172" s="2" t="s">
        <v>957</v>
      </c>
      <c r="AI172" s="2" t="s">
        <v>957</v>
      </c>
      <c r="AJ172" s="2" t="s">
        <v>957</v>
      </c>
      <c r="AK172" s="2" t="s">
        <v>957</v>
      </c>
      <c r="AL172" s="78">
        <v>60</v>
      </c>
      <c r="AM172" s="78">
        <v>0</v>
      </c>
      <c r="AP172" s="78">
        <v>10000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X172" s="2"/>
    </row>
    <row r="173" spans="2:128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0</v>
      </c>
      <c r="M173" s="2">
        <v>0</v>
      </c>
      <c r="N173" s="2">
        <v>0</v>
      </c>
      <c r="O173" s="2">
        <v>1998</v>
      </c>
      <c r="P173" s="2">
        <v>1998</v>
      </c>
      <c r="Q173" s="2">
        <v>1998</v>
      </c>
      <c r="R173" s="2">
        <v>1998</v>
      </c>
      <c r="S173" s="78">
        <v>0</v>
      </c>
      <c r="T173" s="2"/>
      <c r="U173" s="78">
        <v>0</v>
      </c>
      <c r="V173" s="2" t="e">
        <v>#DIV/0!</v>
      </c>
      <c r="W173" s="78">
        <v>0</v>
      </c>
      <c r="X173" s="2" t="e">
        <v>#DIV/0!</v>
      </c>
      <c r="Y173" s="2"/>
      <c r="Z173" s="2"/>
      <c r="AA173" s="2"/>
      <c r="AB173" s="2"/>
      <c r="AC173" s="2"/>
      <c r="AD173" s="2"/>
      <c r="AE173" s="2"/>
      <c r="AF173" s="2"/>
      <c r="AG173" s="2" t="s">
        <v>957</v>
      </c>
      <c r="AH173" s="2" t="s">
        <v>957</v>
      </c>
      <c r="AI173" s="2" t="s">
        <v>957</v>
      </c>
      <c r="AJ173" s="2" t="s">
        <v>957</v>
      </c>
      <c r="AK173" s="2" t="s">
        <v>957</v>
      </c>
      <c r="AL173" s="78">
        <v>60</v>
      </c>
      <c r="AM173" s="78">
        <v>0</v>
      </c>
      <c r="AP173" s="78">
        <v>10000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2:128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0</v>
      </c>
      <c r="M174" s="2">
        <v>0</v>
      </c>
      <c r="N174" s="2">
        <v>0</v>
      </c>
      <c r="O174" s="2">
        <v>1998</v>
      </c>
      <c r="P174" s="2">
        <v>1998</v>
      </c>
      <c r="Q174" s="2">
        <v>1998</v>
      </c>
      <c r="R174" s="2">
        <v>1998</v>
      </c>
      <c r="S174" s="78">
        <v>0</v>
      </c>
      <c r="T174" s="2"/>
      <c r="U174" s="78">
        <v>0</v>
      </c>
      <c r="V174" s="2" t="e">
        <v>#DIV/0!</v>
      </c>
      <c r="W174" s="78">
        <v>0</v>
      </c>
      <c r="X174" s="2" t="e">
        <v>#DIV/0!</v>
      </c>
      <c r="Y174" s="2"/>
      <c r="Z174" s="2"/>
      <c r="AA174" s="2"/>
      <c r="AB174" s="2"/>
      <c r="AC174" s="2"/>
      <c r="AD174" s="2"/>
      <c r="AE174" s="2"/>
      <c r="AF174" s="2"/>
      <c r="AG174" s="2" t="s">
        <v>957</v>
      </c>
      <c r="AH174" s="2" t="s">
        <v>957</v>
      </c>
      <c r="AI174" s="2" t="s">
        <v>957</v>
      </c>
      <c r="AJ174" s="2" t="s">
        <v>957</v>
      </c>
      <c r="AK174" s="2" t="s">
        <v>957</v>
      </c>
      <c r="AL174" s="78">
        <v>60</v>
      </c>
      <c r="AM174" s="78">
        <v>0</v>
      </c>
      <c r="AP174" s="78">
        <v>10000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2:128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0</v>
      </c>
      <c r="M175" s="2">
        <v>0</v>
      </c>
      <c r="N175" s="2">
        <v>0</v>
      </c>
      <c r="O175" s="2">
        <v>1998</v>
      </c>
      <c r="P175" s="2">
        <v>1998</v>
      </c>
      <c r="Q175" s="2">
        <v>1998</v>
      </c>
      <c r="R175" s="2">
        <v>1998</v>
      </c>
      <c r="S175" s="78">
        <v>0</v>
      </c>
      <c r="T175" s="2"/>
      <c r="U175" s="78">
        <v>0</v>
      </c>
      <c r="V175" s="2" t="e">
        <v>#DIV/0!</v>
      </c>
      <c r="W175" s="78">
        <v>0</v>
      </c>
      <c r="X175" s="2" t="e">
        <v>#DIV/0!</v>
      </c>
      <c r="Y175" s="2"/>
      <c r="Z175" s="2"/>
      <c r="AA175" s="2"/>
      <c r="AB175" s="2"/>
      <c r="AC175" s="2"/>
      <c r="AD175" s="2"/>
      <c r="AE175" s="2"/>
      <c r="AF175" s="2"/>
      <c r="AG175" s="2" t="s">
        <v>957</v>
      </c>
      <c r="AH175" s="2" t="s">
        <v>957</v>
      </c>
      <c r="AI175" s="2" t="s">
        <v>957</v>
      </c>
      <c r="AJ175" s="2" t="s">
        <v>957</v>
      </c>
      <c r="AK175" s="2" t="s">
        <v>957</v>
      </c>
      <c r="AL175" s="78">
        <v>60</v>
      </c>
      <c r="AM175" s="78">
        <v>0</v>
      </c>
      <c r="AP175" s="78">
        <v>10000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128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0</v>
      </c>
      <c r="M176" s="2">
        <v>0</v>
      </c>
      <c r="N176" s="2">
        <v>0</v>
      </c>
      <c r="O176" s="2">
        <v>1998</v>
      </c>
      <c r="P176" s="2">
        <v>1998</v>
      </c>
      <c r="Q176" s="2">
        <v>1998</v>
      </c>
      <c r="R176" s="2">
        <v>1998</v>
      </c>
      <c r="S176" s="78">
        <v>0</v>
      </c>
      <c r="T176" s="2"/>
      <c r="U176" s="78">
        <v>0</v>
      </c>
      <c r="V176" s="2" t="e">
        <v>#DIV/0!</v>
      </c>
      <c r="W176" s="78">
        <v>0</v>
      </c>
      <c r="X176" s="2" t="e">
        <v>#DIV/0!</v>
      </c>
      <c r="Y176" s="2"/>
      <c r="Z176" s="2"/>
      <c r="AA176" s="2"/>
      <c r="AB176" s="2"/>
      <c r="AC176" s="2"/>
      <c r="AD176" s="2"/>
      <c r="AE176" s="2"/>
      <c r="AF176" s="2"/>
      <c r="AG176" s="2" t="s">
        <v>957</v>
      </c>
      <c r="AH176" s="2" t="s">
        <v>957</v>
      </c>
      <c r="AI176" s="2" t="s">
        <v>957</v>
      </c>
      <c r="AJ176" s="2" t="s">
        <v>957</v>
      </c>
      <c r="AK176" s="2" t="s">
        <v>957</v>
      </c>
      <c r="AL176" s="78">
        <v>60</v>
      </c>
      <c r="AM176" s="78">
        <v>0</v>
      </c>
      <c r="AP176" s="78">
        <v>10000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0</v>
      </c>
      <c r="M177" s="2">
        <v>0</v>
      </c>
      <c r="N177" s="2">
        <v>0</v>
      </c>
      <c r="O177" s="2">
        <v>1998</v>
      </c>
      <c r="P177" s="2">
        <v>1998</v>
      </c>
      <c r="Q177" s="2">
        <v>1998</v>
      </c>
      <c r="R177" s="2">
        <v>1998</v>
      </c>
      <c r="S177" s="78">
        <v>0</v>
      </c>
      <c r="T177" s="2"/>
      <c r="U177" s="78">
        <v>0</v>
      </c>
      <c r="V177" s="2" t="e">
        <v>#DIV/0!</v>
      </c>
      <c r="W177" s="78">
        <v>0</v>
      </c>
      <c r="X177" s="2" t="e">
        <v>#DIV/0!</v>
      </c>
      <c r="Y177" s="2"/>
      <c r="Z177" s="2"/>
      <c r="AA177" s="2"/>
      <c r="AB177" s="2"/>
      <c r="AC177" s="2"/>
      <c r="AD177" s="2"/>
      <c r="AE177" s="2"/>
      <c r="AF177" s="2"/>
      <c r="AG177" s="2" t="s">
        <v>957</v>
      </c>
      <c r="AH177" s="2" t="s">
        <v>957</v>
      </c>
      <c r="AI177" s="2" t="s">
        <v>957</v>
      </c>
      <c r="AJ177" s="2" t="s">
        <v>957</v>
      </c>
      <c r="AK177" s="2" t="s">
        <v>957</v>
      </c>
      <c r="AL177" s="78">
        <v>60</v>
      </c>
      <c r="AM177" s="78">
        <v>0</v>
      </c>
      <c r="AP177" s="78">
        <v>10000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0</v>
      </c>
      <c r="M178" s="2">
        <v>0</v>
      </c>
      <c r="N178" s="2">
        <v>0</v>
      </c>
      <c r="O178" s="2">
        <v>1998</v>
      </c>
      <c r="P178" s="2">
        <v>1998</v>
      </c>
      <c r="Q178" s="2">
        <v>1998</v>
      </c>
      <c r="R178" s="2">
        <v>1998</v>
      </c>
      <c r="S178" s="78">
        <v>0</v>
      </c>
      <c r="T178" s="2"/>
      <c r="U178" s="78">
        <v>0</v>
      </c>
      <c r="V178" s="2" t="e">
        <v>#DIV/0!</v>
      </c>
      <c r="W178" s="78">
        <v>0</v>
      </c>
      <c r="X178" s="2" t="e">
        <v>#DIV/0!</v>
      </c>
      <c r="Y178" s="2"/>
      <c r="Z178" s="2"/>
      <c r="AA178" s="2"/>
      <c r="AB178" s="2"/>
      <c r="AC178" s="2"/>
      <c r="AD178" s="2"/>
      <c r="AE178" s="2"/>
      <c r="AF178" s="2"/>
      <c r="AG178" s="2" t="s">
        <v>957</v>
      </c>
      <c r="AH178" s="2" t="s">
        <v>957</v>
      </c>
      <c r="AI178" s="2" t="s">
        <v>957</v>
      </c>
      <c r="AJ178" s="2" t="s">
        <v>957</v>
      </c>
      <c r="AK178" s="2" t="s">
        <v>957</v>
      </c>
      <c r="AL178" s="78">
        <v>60</v>
      </c>
      <c r="AM178" s="78">
        <v>0</v>
      </c>
      <c r="AP178" s="78">
        <v>10000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0</v>
      </c>
      <c r="M179" s="2">
        <v>0</v>
      </c>
      <c r="N179" s="2">
        <v>0</v>
      </c>
      <c r="O179" s="2">
        <v>1998</v>
      </c>
      <c r="P179" s="2">
        <v>1998</v>
      </c>
      <c r="Q179" s="2">
        <v>1998</v>
      </c>
      <c r="R179" s="2">
        <v>1998</v>
      </c>
      <c r="S179" s="78">
        <v>0</v>
      </c>
      <c r="T179" s="2"/>
      <c r="U179" s="78">
        <v>0</v>
      </c>
      <c r="V179" s="2" t="e">
        <v>#DIV/0!</v>
      </c>
      <c r="W179" s="78">
        <v>0</v>
      </c>
      <c r="X179" s="2" t="e">
        <v>#DIV/0!</v>
      </c>
      <c r="Y179" s="2"/>
      <c r="Z179" s="2"/>
      <c r="AA179" s="2"/>
      <c r="AB179" s="2"/>
      <c r="AC179" s="2"/>
      <c r="AD179" s="2"/>
      <c r="AE179" s="2"/>
      <c r="AF179" s="2"/>
      <c r="AG179" s="2" t="s">
        <v>957</v>
      </c>
      <c r="AH179" s="2" t="s">
        <v>957</v>
      </c>
      <c r="AI179" s="2" t="s">
        <v>957</v>
      </c>
      <c r="AJ179" s="2" t="s">
        <v>957</v>
      </c>
      <c r="AK179" s="2" t="s">
        <v>957</v>
      </c>
      <c r="AL179" s="78">
        <v>60</v>
      </c>
      <c r="AM179" s="78">
        <v>0</v>
      </c>
      <c r="AP179" s="78">
        <v>10000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0</v>
      </c>
      <c r="M180" s="2">
        <v>0</v>
      </c>
      <c r="N180" s="2">
        <v>0</v>
      </c>
      <c r="O180" s="2">
        <v>1998</v>
      </c>
      <c r="P180" s="2">
        <v>1998</v>
      </c>
      <c r="Q180" s="2">
        <v>1998</v>
      </c>
      <c r="R180" s="2">
        <v>1998</v>
      </c>
      <c r="S180" s="78">
        <v>0</v>
      </c>
      <c r="T180" s="2"/>
      <c r="U180" s="78">
        <v>0</v>
      </c>
      <c r="V180" s="2" t="e">
        <v>#DIV/0!</v>
      </c>
      <c r="W180" s="78">
        <v>0</v>
      </c>
      <c r="X180" s="2" t="e">
        <v>#DIV/0!</v>
      </c>
      <c r="Y180" s="2"/>
      <c r="Z180" s="2"/>
      <c r="AA180" s="2"/>
      <c r="AB180" s="2"/>
      <c r="AC180" s="2"/>
      <c r="AD180" s="2"/>
      <c r="AE180" s="2"/>
      <c r="AF180" s="2"/>
      <c r="AG180" s="2" t="s">
        <v>957</v>
      </c>
      <c r="AH180" s="2" t="s">
        <v>957</v>
      </c>
      <c r="AI180" s="2" t="s">
        <v>957</v>
      </c>
      <c r="AJ180" s="2" t="s">
        <v>957</v>
      </c>
      <c r="AK180" s="2" t="s">
        <v>957</v>
      </c>
      <c r="AL180" s="78">
        <v>60</v>
      </c>
      <c r="AM180" s="78">
        <v>0</v>
      </c>
      <c r="AP180" s="78">
        <v>10000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0</v>
      </c>
      <c r="M181" s="2">
        <v>0</v>
      </c>
      <c r="N181" s="2">
        <v>0</v>
      </c>
      <c r="O181" s="2">
        <v>1998</v>
      </c>
      <c r="P181" s="2">
        <v>1998</v>
      </c>
      <c r="Q181" s="2">
        <v>1998</v>
      </c>
      <c r="R181" s="2">
        <v>1998</v>
      </c>
      <c r="S181" s="78">
        <v>0</v>
      </c>
      <c r="T181" s="2"/>
      <c r="U181" s="78">
        <v>0</v>
      </c>
      <c r="V181" s="2" t="e">
        <v>#DIV/0!</v>
      </c>
      <c r="W181" s="78">
        <v>0</v>
      </c>
      <c r="X181" s="2" t="e">
        <v>#DIV/0!</v>
      </c>
      <c r="Y181" s="2"/>
      <c r="Z181" s="2"/>
      <c r="AA181" s="2"/>
      <c r="AB181" s="2"/>
      <c r="AC181" s="2"/>
      <c r="AD181" s="2"/>
      <c r="AE181" s="2"/>
      <c r="AF181" s="2"/>
      <c r="AG181" s="2" t="s">
        <v>957</v>
      </c>
      <c r="AH181" s="2" t="s">
        <v>957</v>
      </c>
      <c r="AI181" s="2" t="s">
        <v>957</v>
      </c>
      <c r="AJ181" s="2" t="s">
        <v>957</v>
      </c>
      <c r="AK181" s="2" t="s">
        <v>957</v>
      </c>
      <c r="AL181" s="78">
        <v>60</v>
      </c>
      <c r="AM181" s="78">
        <v>0</v>
      </c>
      <c r="AP181" s="78">
        <v>10000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0</v>
      </c>
      <c r="M182" s="2">
        <v>0</v>
      </c>
      <c r="N182" s="2">
        <v>0</v>
      </c>
      <c r="O182" s="2">
        <v>1998</v>
      </c>
      <c r="P182" s="2">
        <v>1998</v>
      </c>
      <c r="Q182" s="2">
        <v>1998</v>
      </c>
      <c r="R182" s="2">
        <v>1998</v>
      </c>
      <c r="S182" s="78">
        <v>0</v>
      </c>
      <c r="T182" s="2"/>
      <c r="U182" s="78">
        <v>0</v>
      </c>
      <c r="V182" s="2" t="e">
        <v>#DIV/0!</v>
      </c>
      <c r="W182" s="78">
        <v>0</v>
      </c>
      <c r="X182" s="2" t="e">
        <v>#DIV/0!</v>
      </c>
      <c r="Y182" s="2"/>
      <c r="Z182" s="2"/>
      <c r="AA182" s="2"/>
      <c r="AB182" s="2"/>
      <c r="AC182" s="2"/>
      <c r="AD182" s="2"/>
      <c r="AE182" s="2"/>
      <c r="AF182" s="2"/>
      <c r="AG182" s="2" t="s">
        <v>957</v>
      </c>
      <c r="AH182" s="2" t="s">
        <v>957</v>
      </c>
      <c r="AI182" s="2" t="s">
        <v>957</v>
      </c>
      <c r="AJ182" s="2" t="s">
        <v>957</v>
      </c>
      <c r="AK182" s="2" t="s">
        <v>957</v>
      </c>
      <c r="AL182" s="78">
        <v>60</v>
      </c>
      <c r="AM182" s="78">
        <v>0</v>
      </c>
      <c r="AP182" s="78">
        <v>10000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0</v>
      </c>
      <c r="M183" s="2">
        <v>0</v>
      </c>
      <c r="N183" s="2">
        <v>0</v>
      </c>
      <c r="O183" s="2">
        <v>1998</v>
      </c>
      <c r="P183" s="2">
        <v>1998</v>
      </c>
      <c r="Q183" s="2">
        <v>1998</v>
      </c>
      <c r="R183" s="2">
        <v>1998</v>
      </c>
      <c r="S183" s="78">
        <v>0</v>
      </c>
      <c r="T183" s="2"/>
      <c r="U183" s="78">
        <v>0</v>
      </c>
      <c r="V183" s="2" t="e">
        <v>#DIV/0!</v>
      </c>
      <c r="W183" s="78">
        <v>0</v>
      </c>
      <c r="X183" s="2" t="e">
        <v>#DIV/0!</v>
      </c>
      <c r="Y183" s="2"/>
      <c r="Z183" s="2"/>
      <c r="AA183" s="2"/>
      <c r="AB183" s="2"/>
      <c r="AC183" s="2"/>
      <c r="AD183" s="2"/>
      <c r="AE183" s="2"/>
      <c r="AF183" s="2"/>
      <c r="AG183" s="2" t="s">
        <v>957</v>
      </c>
      <c r="AH183" s="2" t="s">
        <v>957</v>
      </c>
      <c r="AI183" s="2" t="s">
        <v>957</v>
      </c>
      <c r="AJ183" s="2" t="s">
        <v>957</v>
      </c>
      <c r="AK183" s="2" t="s">
        <v>957</v>
      </c>
      <c r="AL183" s="78">
        <v>60</v>
      </c>
      <c r="AM183" s="78">
        <v>0</v>
      </c>
      <c r="AP183" s="78">
        <v>10000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0</v>
      </c>
      <c r="M184" s="2">
        <v>0</v>
      </c>
      <c r="N184" s="2">
        <v>0</v>
      </c>
      <c r="O184" s="2">
        <v>1998</v>
      </c>
      <c r="P184" s="2">
        <v>1998</v>
      </c>
      <c r="Q184" s="2">
        <v>1998</v>
      </c>
      <c r="R184" s="2">
        <v>1998</v>
      </c>
      <c r="S184" s="78">
        <v>0</v>
      </c>
      <c r="T184" s="2"/>
      <c r="U184" s="78">
        <v>0</v>
      </c>
      <c r="V184" s="2" t="e">
        <v>#DIV/0!</v>
      </c>
      <c r="W184" s="78">
        <v>0</v>
      </c>
      <c r="X184" s="2" t="e">
        <v>#DIV/0!</v>
      </c>
      <c r="Y184" s="2"/>
      <c r="Z184" s="2"/>
      <c r="AA184" s="2"/>
      <c r="AB184" s="2"/>
      <c r="AC184" s="2"/>
      <c r="AD184" s="2"/>
      <c r="AE184" s="2"/>
      <c r="AF184" s="2"/>
      <c r="AG184" s="2" t="s">
        <v>957</v>
      </c>
      <c r="AH184" s="2" t="s">
        <v>957</v>
      </c>
      <c r="AI184" s="2" t="s">
        <v>957</v>
      </c>
      <c r="AJ184" s="2" t="s">
        <v>957</v>
      </c>
      <c r="AK184" s="2" t="s">
        <v>957</v>
      </c>
      <c r="AL184" s="78">
        <v>60</v>
      </c>
      <c r="AM184" s="78">
        <v>0</v>
      </c>
      <c r="AP184" s="78">
        <v>10000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0</v>
      </c>
      <c r="M185" s="2">
        <v>0</v>
      </c>
      <c r="N185" s="2">
        <v>0</v>
      </c>
      <c r="O185" s="2">
        <v>1998</v>
      </c>
      <c r="P185" s="2">
        <v>1998</v>
      </c>
      <c r="Q185" s="2">
        <v>1998</v>
      </c>
      <c r="R185" s="2">
        <v>1998</v>
      </c>
      <c r="S185" s="78">
        <v>0</v>
      </c>
      <c r="T185" s="2"/>
      <c r="U185" s="78">
        <v>0</v>
      </c>
      <c r="V185" s="2" t="e">
        <v>#DIV/0!</v>
      </c>
      <c r="W185" s="78">
        <v>0</v>
      </c>
      <c r="X185" s="2" t="e">
        <v>#DIV/0!</v>
      </c>
      <c r="Y185" s="2"/>
      <c r="Z185" s="2"/>
      <c r="AA185" s="2"/>
      <c r="AB185" s="2"/>
      <c r="AC185" s="2"/>
      <c r="AD185" s="2"/>
      <c r="AE185" s="2"/>
      <c r="AF185" s="2"/>
      <c r="AG185" s="2" t="s">
        <v>957</v>
      </c>
      <c r="AH185" s="2" t="s">
        <v>957</v>
      </c>
      <c r="AI185" s="2" t="s">
        <v>957</v>
      </c>
      <c r="AJ185" s="2" t="s">
        <v>957</v>
      </c>
      <c r="AK185" s="2" t="s">
        <v>957</v>
      </c>
      <c r="AL185" s="78">
        <v>60</v>
      </c>
      <c r="AM185" s="78">
        <v>0</v>
      </c>
      <c r="AP185" s="78">
        <v>10000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0</v>
      </c>
      <c r="M186" s="2">
        <v>0</v>
      </c>
      <c r="N186" s="2">
        <v>0</v>
      </c>
      <c r="O186" s="2">
        <v>1998</v>
      </c>
      <c r="P186" s="2">
        <v>1998</v>
      </c>
      <c r="Q186" s="2">
        <v>1998</v>
      </c>
      <c r="R186" s="2">
        <v>1998</v>
      </c>
      <c r="S186" s="78">
        <v>0</v>
      </c>
      <c r="T186" s="2"/>
      <c r="U186" s="78">
        <v>0</v>
      </c>
      <c r="V186" s="2" t="e">
        <v>#DIV/0!</v>
      </c>
      <c r="W186" s="78">
        <v>0</v>
      </c>
      <c r="X186" s="2" t="e">
        <v>#DIV/0!</v>
      </c>
      <c r="Y186" s="2"/>
      <c r="Z186" s="2"/>
      <c r="AA186" s="2"/>
      <c r="AB186" s="2"/>
      <c r="AC186" s="2"/>
      <c r="AD186" s="2"/>
      <c r="AE186" s="2"/>
      <c r="AF186" s="2"/>
      <c r="AG186" s="2" t="s">
        <v>957</v>
      </c>
      <c r="AH186" s="2" t="s">
        <v>957</v>
      </c>
      <c r="AI186" s="2" t="s">
        <v>957</v>
      </c>
      <c r="AJ186" s="2" t="s">
        <v>957</v>
      </c>
      <c r="AK186" s="2" t="s">
        <v>957</v>
      </c>
      <c r="AL186" s="78">
        <v>60</v>
      </c>
      <c r="AM186" s="78">
        <v>0</v>
      </c>
      <c r="AP186" s="78">
        <v>10000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0</v>
      </c>
      <c r="M187" s="2">
        <v>0</v>
      </c>
      <c r="N187" s="2">
        <v>0</v>
      </c>
      <c r="O187" s="2">
        <v>1998</v>
      </c>
      <c r="P187" s="2">
        <v>1998</v>
      </c>
      <c r="Q187" s="2">
        <v>1998</v>
      </c>
      <c r="R187" s="2">
        <v>1998</v>
      </c>
      <c r="S187" s="78">
        <v>0</v>
      </c>
      <c r="T187" s="2"/>
      <c r="U187" s="78">
        <v>0</v>
      </c>
      <c r="V187" s="2" t="e">
        <v>#DIV/0!</v>
      </c>
      <c r="W187" s="78">
        <v>0</v>
      </c>
      <c r="X187" s="2" t="e">
        <v>#DIV/0!</v>
      </c>
      <c r="Y187" s="2"/>
      <c r="Z187" s="2"/>
      <c r="AA187" s="2"/>
      <c r="AB187" s="2"/>
      <c r="AC187" s="2"/>
      <c r="AD187" s="2"/>
      <c r="AE187" s="2"/>
      <c r="AF187" s="2"/>
      <c r="AG187" s="2" t="s">
        <v>957</v>
      </c>
      <c r="AH187" s="2" t="s">
        <v>957</v>
      </c>
      <c r="AI187" s="2" t="s">
        <v>957</v>
      </c>
      <c r="AJ187" s="2" t="s">
        <v>957</v>
      </c>
      <c r="AK187" s="2" t="s">
        <v>957</v>
      </c>
      <c r="AL187" s="78">
        <v>60</v>
      </c>
      <c r="AM187" s="78">
        <v>0</v>
      </c>
      <c r="AP187" s="78">
        <v>10000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0</v>
      </c>
      <c r="M188" s="2">
        <v>0</v>
      </c>
      <c r="N188" s="2">
        <v>0</v>
      </c>
      <c r="O188" s="2">
        <v>1998</v>
      </c>
      <c r="P188" s="2">
        <v>1998</v>
      </c>
      <c r="Q188" s="2">
        <v>1998</v>
      </c>
      <c r="R188" s="2">
        <v>1998</v>
      </c>
      <c r="S188" s="78">
        <v>0</v>
      </c>
      <c r="T188" s="2"/>
      <c r="U188" s="78">
        <v>0</v>
      </c>
      <c r="V188" s="2" t="e">
        <v>#DIV/0!</v>
      </c>
      <c r="W188" s="78">
        <v>0</v>
      </c>
      <c r="X188" s="2" t="e">
        <v>#DIV/0!</v>
      </c>
      <c r="Y188" s="2"/>
      <c r="Z188" s="2"/>
      <c r="AA188" s="2"/>
      <c r="AB188" s="2"/>
      <c r="AC188" s="2"/>
      <c r="AD188" s="2"/>
      <c r="AE188" s="2"/>
      <c r="AF188" s="2"/>
      <c r="AG188" s="2" t="s">
        <v>957</v>
      </c>
      <c r="AH188" s="2" t="s">
        <v>957</v>
      </c>
      <c r="AI188" s="2" t="s">
        <v>957</v>
      </c>
      <c r="AJ188" s="2" t="s">
        <v>957</v>
      </c>
      <c r="AK188" s="2" t="s">
        <v>957</v>
      </c>
      <c r="AL188" s="78">
        <v>60</v>
      </c>
      <c r="AM188" s="78">
        <v>0</v>
      </c>
      <c r="AP188" s="78">
        <v>10000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0</v>
      </c>
      <c r="M189" s="2">
        <v>0</v>
      </c>
      <c r="N189" s="2">
        <v>0</v>
      </c>
      <c r="O189" s="2">
        <v>1998</v>
      </c>
      <c r="P189" s="2">
        <v>1998</v>
      </c>
      <c r="Q189" s="2">
        <v>1998</v>
      </c>
      <c r="R189" s="2">
        <v>1998</v>
      </c>
      <c r="S189" s="78">
        <v>0</v>
      </c>
      <c r="T189" s="2"/>
      <c r="U189" s="78">
        <v>0</v>
      </c>
      <c r="V189" s="2" t="e">
        <v>#DIV/0!</v>
      </c>
      <c r="W189" s="78">
        <v>0</v>
      </c>
      <c r="X189" s="2" t="e">
        <v>#DIV/0!</v>
      </c>
      <c r="Y189" s="2"/>
      <c r="Z189" s="2"/>
      <c r="AA189" s="2"/>
      <c r="AB189" s="2"/>
      <c r="AC189" s="2"/>
      <c r="AD189" s="2"/>
      <c r="AE189" s="2"/>
      <c r="AF189" s="2"/>
      <c r="AG189" s="2" t="s">
        <v>957</v>
      </c>
      <c r="AH189" s="2" t="s">
        <v>957</v>
      </c>
      <c r="AI189" s="2" t="s">
        <v>957</v>
      </c>
      <c r="AJ189" s="2" t="s">
        <v>957</v>
      </c>
      <c r="AK189" s="2" t="s">
        <v>957</v>
      </c>
      <c r="AL189" s="78">
        <v>60</v>
      </c>
      <c r="AM189" s="78">
        <v>0</v>
      </c>
      <c r="AP189" s="78">
        <v>10000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0</v>
      </c>
      <c r="M190" s="2">
        <v>0</v>
      </c>
      <c r="N190" s="2">
        <v>0</v>
      </c>
      <c r="O190" s="2">
        <v>1998</v>
      </c>
      <c r="P190" s="2">
        <v>1998</v>
      </c>
      <c r="Q190" s="2">
        <v>1998</v>
      </c>
      <c r="R190" s="2">
        <v>1998</v>
      </c>
      <c r="S190" s="78">
        <v>0</v>
      </c>
      <c r="T190" s="2"/>
      <c r="U190" s="78">
        <v>0</v>
      </c>
      <c r="V190" s="2" t="e">
        <v>#DIV/0!</v>
      </c>
      <c r="W190" s="78">
        <v>0</v>
      </c>
      <c r="X190" s="2" t="e">
        <v>#DIV/0!</v>
      </c>
      <c r="Y190" s="2"/>
      <c r="Z190" s="2"/>
      <c r="AA190" s="2"/>
      <c r="AB190" s="2"/>
      <c r="AC190" s="2"/>
      <c r="AD190" s="2"/>
      <c r="AE190" s="2"/>
      <c r="AF190" s="2"/>
      <c r="AG190" s="2" t="s">
        <v>957</v>
      </c>
      <c r="AH190" s="2" t="s">
        <v>957</v>
      </c>
      <c r="AI190" s="2" t="s">
        <v>957</v>
      </c>
      <c r="AJ190" s="2" t="s">
        <v>957</v>
      </c>
      <c r="AK190" s="2" t="s">
        <v>957</v>
      </c>
      <c r="AL190" s="78">
        <v>60</v>
      </c>
      <c r="AM190" s="78">
        <v>0</v>
      </c>
      <c r="AP190" s="78">
        <v>10000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1"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D90" sqref="D90"/>
    </sheetView>
  </sheetViews>
  <sheetFormatPr baseColWidth="10" defaultColWidth="11.42578125" defaultRowHeight="15" x14ac:dyDescent="0.25"/>
  <cols>
    <col min="1" max="1" width="51.42578125" style="299" customWidth="1"/>
    <col min="2" max="2" width="11.42578125" style="299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7" t="s">
        <v>66</v>
      </c>
      <c r="B1" s="287" t="s">
        <v>245</v>
      </c>
      <c r="C1" s="32" t="s">
        <v>39</v>
      </c>
      <c r="D1" s="32" t="s">
        <v>246</v>
      </c>
      <c r="E1" s="32" t="s">
        <v>247</v>
      </c>
      <c r="F1" s="32" t="s">
        <v>248</v>
      </c>
      <c r="G1" s="32" t="s">
        <v>249</v>
      </c>
      <c r="H1" s="32" t="s">
        <v>250</v>
      </c>
      <c r="I1" s="32" t="s">
        <v>251</v>
      </c>
      <c r="J1" s="32" t="s">
        <v>252</v>
      </c>
      <c r="L1" s="32" t="s">
        <v>253</v>
      </c>
      <c r="M1" s="32" t="s">
        <v>254</v>
      </c>
      <c r="N1" s="32" t="s">
        <v>255</v>
      </c>
      <c r="O1" s="32" t="s">
        <v>256</v>
      </c>
      <c r="P1" s="32" t="s">
        <v>257</v>
      </c>
    </row>
    <row r="2" spans="1:16" s="290" customFormat="1" x14ac:dyDescent="0.25">
      <c r="A2" s="288" t="s">
        <v>258</v>
      </c>
      <c r="B2" s="289"/>
      <c r="H2" s="290">
        <v>0</v>
      </c>
      <c r="M2" s="290" t="s">
        <v>259</v>
      </c>
      <c r="N2" s="290" t="s">
        <v>260</v>
      </c>
      <c r="O2" s="65">
        <v>0</v>
      </c>
      <c r="P2" s="65"/>
    </row>
    <row r="3" spans="1:16" s="318" customFormat="1" x14ac:dyDescent="0.25">
      <c r="A3" s="291" t="s">
        <v>261</v>
      </c>
      <c r="B3" s="292"/>
      <c r="H3" s="318">
        <v>0</v>
      </c>
      <c r="M3" s="318" t="s">
        <v>259</v>
      </c>
      <c r="N3" s="318" t="s">
        <v>260</v>
      </c>
      <c r="O3" s="78">
        <v>0</v>
      </c>
      <c r="P3" s="78"/>
    </row>
    <row r="4" spans="1:16" s="318" customFormat="1" x14ac:dyDescent="0.25">
      <c r="A4" s="291" t="s">
        <v>262</v>
      </c>
      <c r="B4" s="292"/>
      <c r="H4" s="318">
        <v>0</v>
      </c>
      <c r="M4" s="318" t="s">
        <v>259</v>
      </c>
      <c r="N4" s="318" t="s">
        <v>260</v>
      </c>
      <c r="O4" s="78">
        <v>0</v>
      </c>
      <c r="P4" s="78"/>
    </row>
    <row r="5" spans="1:16" s="65" customFormat="1" x14ac:dyDescent="0.25">
      <c r="A5" s="289" t="s">
        <v>313</v>
      </c>
      <c r="B5" s="289"/>
      <c r="D5" s="65">
        <v>43</v>
      </c>
      <c r="H5" s="65">
        <v>1</v>
      </c>
      <c r="L5" s="65" t="s">
        <v>699</v>
      </c>
      <c r="M5" s="65" t="s">
        <v>259</v>
      </c>
      <c r="N5" s="65" t="s">
        <v>260</v>
      </c>
      <c r="O5" s="65">
        <v>1</v>
      </c>
      <c r="P5" s="65" t="s">
        <v>698</v>
      </c>
    </row>
    <row r="6" spans="1:16" s="78" customFormat="1" x14ac:dyDescent="0.25">
      <c r="A6" s="291" t="s">
        <v>299</v>
      </c>
      <c r="B6" s="292"/>
      <c r="D6" s="78">
        <v>12</v>
      </c>
      <c r="H6" s="78">
        <v>2</v>
      </c>
      <c r="M6" s="78" t="s">
        <v>259</v>
      </c>
      <c r="N6" s="78" t="s">
        <v>260</v>
      </c>
      <c r="O6" s="78">
        <v>2</v>
      </c>
      <c r="P6" s="78" t="s">
        <v>700</v>
      </c>
    </row>
    <row r="7" spans="1:16" s="78" customFormat="1" x14ac:dyDescent="0.25">
      <c r="A7" s="291" t="s">
        <v>300</v>
      </c>
      <c r="B7" s="292"/>
      <c r="D7" s="78">
        <v>1</v>
      </c>
      <c r="H7" s="78">
        <v>1</v>
      </c>
      <c r="L7" s="78" t="s">
        <v>702</v>
      </c>
      <c r="M7" s="78" t="s">
        <v>259</v>
      </c>
      <c r="N7" s="78" t="s">
        <v>260</v>
      </c>
      <c r="O7" s="78">
        <v>3</v>
      </c>
      <c r="P7" s="78" t="s">
        <v>701</v>
      </c>
    </row>
    <row r="8" spans="1:16" s="65" customFormat="1" ht="15" customHeight="1" x14ac:dyDescent="0.25">
      <c r="A8" s="290" t="s">
        <v>263</v>
      </c>
      <c r="B8" s="295"/>
      <c r="C8" s="65">
        <v>1</v>
      </c>
      <c r="D8" s="65">
        <v>3</v>
      </c>
      <c r="H8" s="65">
        <v>-1</v>
      </c>
      <c r="M8" s="65" t="s">
        <v>259</v>
      </c>
      <c r="N8" s="65" t="s">
        <v>260</v>
      </c>
      <c r="O8" s="65">
        <v>3</v>
      </c>
    </row>
    <row r="9" spans="1:16" s="65" customFormat="1" x14ac:dyDescent="0.25">
      <c r="A9" s="290" t="s">
        <v>263</v>
      </c>
      <c r="B9" s="295"/>
      <c r="C9" s="65">
        <v>2</v>
      </c>
      <c r="D9" s="65">
        <v>3</v>
      </c>
      <c r="H9" s="65">
        <v>-0.30000000000000027</v>
      </c>
      <c r="M9" s="65" t="s">
        <v>259</v>
      </c>
      <c r="N9" s="65" t="s">
        <v>260</v>
      </c>
      <c r="O9" s="65">
        <v>3</v>
      </c>
    </row>
    <row r="10" spans="1:16" s="65" customFormat="1" x14ac:dyDescent="0.25">
      <c r="A10" s="290" t="s">
        <v>263</v>
      </c>
      <c r="B10" s="295"/>
      <c r="C10" s="65">
        <v>3</v>
      </c>
      <c r="D10" s="65">
        <v>4</v>
      </c>
      <c r="H10" s="65">
        <v>-1</v>
      </c>
      <c r="M10" s="65" t="s">
        <v>259</v>
      </c>
      <c r="N10" s="65" t="s">
        <v>260</v>
      </c>
      <c r="O10" s="65">
        <v>3</v>
      </c>
    </row>
    <row r="11" spans="1:16" s="65" customFormat="1" x14ac:dyDescent="0.25">
      <c r="A11" s="290" t="s">
        <v>263</v>
      </c>
      <c r="B11" s="295"/>
      <c r="C11" s="65">
        <v>4</v>
      </c>
      <c r="D11" s="65">
        <v>3</v>
      </c>
      <c r="H11" s="65">
        <v>-0.60000000000000009</v>
      </c>
      <c r="M11" s="65" t="s">
        <v>259</v>
      </c>
      <c r="N11" s="65" t="s">
        <v>260</v>
      </c>
      <c r="O11" s="65">
        <v>3</v>
      </c>
    </row>
    <row r="12" spans="1:16" s="65" customFormat="1" x14ac:dyDescent="0.25">
      <c r="A12" s="290" t="s">
        <v>263</v>
      </c>
      <c r="B12" s="295"/>
      <c r="C12" s="65">
        <v>5</v>
      </c>
      <c r="D12" s="65">
        <v>3</v>
      </c>
      <c r="H12" s="65">
        <v>-0.39999999999999991</v>
      </c>
      <c r="M12" s="65" t="s">
        <v>259</v>
      </c>
      <c r="N12" s="65" t="s">
        <v>260</v>
      </c>
      <c r="O12" s="65">
        <v>3</v>
      </c>
    </row>
    <row r="13" spans="1:16" s="65" customFormat="1" x14ac:dyDescent="0.25">
      <c r="A13" s="290" t="s">
        <v>263</v>
      </c>
      <c r="B13" s="295"/>
      <c r="C13" s="65">
        <v>6</v>
      </c>
      <c r="D13" s="65">
        <v>4</v>
      </c>
      <c r="H13" s="65">
        <v>-1.0999999999999996</v>
      </c>
      <c r="M13" s="65" t="s">
        <v>259</v>
      </c>
      <c r="N13" s="65" t="s">
        <v>260</v>
      </c>
      <c r="O13" s="65">
        <v>3</v>
      </c>
    </row>
    <row r="14" spans="1:16" s="65" customFormat="1" x14ac:dyDescent="0.25">
      <c r="A14" s="290" t="s">
        <v>263</v>
      </c>
      <c r="B14" s="295"/>
      <c r="C14" s="65" t="s">
        <v>679</v>
      </c>
      <c r="D14" s="65">
        <v>3</v>
      </c>
      <c r="H14" s="65">
        <v>-1</v>
      </c>
      <c r="M14" s="65" t="s">
        <v>259</v>
      </c>
      <c r="N14" s="65" t="s">
        <v>260</v>
      </c>
      <c r="O14" s="65">
        <v>3</v>
      </c>
    </row>
    <row r="15" spans="1:16" s="65" customFormat="1" x14ac:dyDescent="0.25">
      <c r="A15" s="290" t="s">
        <v>263</v>
      </c>
      <c r="B15" s="295"/>
      <c r="C15" s="65">
        <v>7</v>
      </c>
      <c r="D15" s="65">
        <v>3</v>
      </c>
      <c r="H15" s="65">
        <v>-0.79999999999999982</v>
      </c>
      <c r="M15" s="65" t="s">
        <v>259</v>
      </c>
      <c r="N15" s="65" t="s">
        <v>260</v>
      </c>
      <c r="O15" s="65">
        <v>3</v>
      </c>
    </row>
    <row r="16" spans="1:16" s="65" customFormat="1" x14ac:dyDescent="0.25">
      <c r="A16" s="290" t="s">
        <v>263</v>
      </c>
      <c r="B16" s="295"/>
      <c r="C16" s="65">
        <v>8</v>
      </c>
      <c r="D16" s="65">
        <v>3</v>
      </c>
      <c r="H16" s="65">
        <v>-0.79999999999999982</v>
      </c>
      <c r="M16" s="65" t="s">
        <v>259</v>
      </c>
      <c r="N16" s="65" t="s">
        <v>260</v>
      </c>
      <c r="O16" s="65">
        <v>3</v>
      </c>
    </row>
    <row r="17" spans="1:15" s="65" customFormat="1" x14ac:dyDescent="0.25">
      <c r="A17" s="290" t="s">
        <v>263</v>
      </c>
      <c r="B17" s="295"/>
      <c r="C17" s="65">
        <v>9</v>
      </c>
      <c r="D17" s="65">
        <v>3</v>
      </c>
      <c r="H17" s="65">
        <v>-1.1000000000000005</v>
      </c>
      <c r="M17" s="65" t="s">
        <v>259</v>
      </c>
      <c r="N17" s="65" t="s">
        <v>260</v>
      </c>
      <c r="O17" s="65">
        <v>3</v>
      </c>
    </row>
    <row r="18" spans="1:15" s="65" customFormat="1" x14ac:dyDescent="0.25">
      <c r="A18" s="290" t="s">
        <v>263</v>
      </c>
      <c r="B18" s="295"/>
      <c r="C18" s="65">
        <v>10</v>
      </c>
      <c r="D18" s="65">
        <v>4</v>
      </c>
      <c r="H18" s="65">
        <v>-1.2999999999999998</v>
      </c>
      <c r="M18" s="65" t="s">
        <v>259</v>
      </c>
      <c r="N18" s="65" t="s">
        <v>260</v>
      </c>
      <c r="O18" s="65">
        <v>3</v>
      </c>
    </row>
    <row r="19" spans="1:15" s="65" customFormat="1" x14ac:dyDescent="0.25">
      <c r="A19" s="290" t="s">
        <v>263</v>
      </c>
      <c r="B19" s="295"/>
      <c r="C19" s="65">
        <v>11</v>
      </c>
      <c r="D19" s="65">
        <v>3</v>
      </c>
      <c r="H19" s="65">
        <v>-1</v>
      </c>
      <c r="M19" s="65" t="s">
        <v>259</v>
      </c>
      <c r="N19" s="65" t="s">
        <v>260</v>
      </c>
      <c r="O19" s="65">
        <v>3</v>
      </c>
    </row>
    <row r="20" spans="1:15" s="65" customFormat="1" x14ac:dyDescent="0.25">
      <c r="A20" s="290" t="s">
        <v>263</v>
      </c>
      <c r="B20" s="295"/>
      <c r="C20" s="65">
        <v>12</v>
      </c>
      <c r="D20" s="65">
        <v>4</v>
      </c>
      <c r="H20" s="65">
        <v>-1.3000000000000003</v>
      </c>
      <c r="M20" s="65" t="s">
        <v>259</v>
      </c>
      <c r="N20" s="65" t="s">
        <v>260</v>
      </c>
      <c r="O20" s="65">
        <v>3</v>
      </c>
    </row>
    <row r="21" spans="1:15" s="65" customFormat="1" x14ac:dyDescent="0.25">
      <c r="A21" s="290" t="s">
        <v>263</v>
      </c>
      <c r="B21" s="295"/>
      <c r="C21" s="65">
        <v>13</v>
      </c>
      <c r="D21" s="65">
        <v>3</v>
      </c>
      <c r="H21" s="65">
        <v>0</v>
      </c>
      <c r="M21" s="65" t="s">
        <v>259</v>
      </c>
      <c r="N21" s="65" t="s">
        <v>260</v>
      </c>
      <c r="O21" s="65">
        <v>3</v>
      </c>
    </row>
    <row r="22" spans="1:15" s="65" customFormat="1" x14ac:dyDescent="0.25">
      <c r="A22" s="290" t="s">
        <v>263</v>
      </c>
      <c r="B22" s="295"/>
      <c r="C22" s="65">
        <v>14</v>
      </c>
      <c r="D22" s="65">
        <v>4</v>
      </c>
      <c r="H22" s="65">
        <v>-1.7000000000000002</v>
      </c>
      <c r="M22" s="65" t="s">
        <v>259</v>
      </c>
      <c r="N22" s="65" t="s">
        <v>260</v>
      </c>
      <c r="O22" s="65">
        <v>3</v>
      </c>
    </row>
    <row r="23" spans="1:15" s="65" customFormat="1" x14ac:dyDescent="0.25">
      <c r="A23" s="290" t="s">
        <v>263</v>
      </c>
      <c r="B23" s="295"/>
      <c r="C23" s="65">
        <v>16</v>
      </c>
      <c r="D23" s="65" t="s">
        <v>56</v>
      </c>
      <c r="H23" s="65">
        <v>0</v>
      </c>
      <c r="M23" s="65" t="s">
        <v>259</v>
      </c>
      <c r="N23" s="65" t="s">
        <v>260</v>
      </c>
      <c r="O23" s="65">
        <v>3</v>
      </c>
    </row>
    <row r="24" spans="1:15" s="65" customFormat="1" x14ac:dyDescent="0.25">
      <c r="A24" s="290" t="s">
        <v>263</v>
      </c>
      <c r="B24" s="295"/>
      <c r="C24" s="65">
        <v>17</v>
      </c>
      <c r="D24" s="65" t="s">
        <v>56</v>
      </c>
      <c r="H24" s="65">
        <v>0</v>
      </c>
      <c r="M24" s="65" t="s">
        <v>259</v>
      </c>
      <c r="N24" s="65" t="s">
        <v>260</v>
      </c>
      <c r="O24" s="65">
        <v>3</v>
      </c>
    </row>
    <row r="25" spans="1:15" s="65" customFormat="1" x14ac:dyDescent="0.25">
      <c r="A25" s="290" t="s">
        <v>263</v>
      </c>
      <c r="B25" s="295"/>
      <c r="C25" s="65">
        <v>18</v>
      </c>
      <c r="D25" s="65" t="s">
        <v>56</v>
      </c>
      <c r="H25" s="65">
        <v>0</v>
      </c>
      <c r="M25" s="65" t="s">
        <v>259</v>
      </c>
      <c r="N25" s="65" t="s">
        <v>260</v>
      </c>
      <c r="O25" s="65">
        <v>3</v>
      </c>
    </row>
    <row r="26" spans="1:15" s="65" customFormat="1" x14ac:dyDescent="0.25">
      <c r="A26" s="290" t="s">
        <v>263</v>
      </c>
      <c r="B26" s="295"/>
      <c r="C26" s="65">
        <v>19</v>
      </c>
      <c r="D26" s="65" t="s">
        <v>56</v>
      </c>
      <c r="H26" s="65">
        <v>0</v>
      </c>
      <c r="M26" s="65" t="s">
        <v>259</v>
      </c>
      <c r="N26" s="65" t="s">
        <v>260</v>
      </c>
      <c r="O26" s="65">
        <v>3</v>
      </c>
    </row>
    <row r="27" spans="1:15" s="65" customFormat="1" x14ac:dyDescent="0.25">
      <c r="A27" s="290" t="s">
        <v>263</v>
      </c>
      <c r="B27" s="295"/>
      <c r="C27" s="65">
        <v>20</v>
      </c>
      <c r="D27" s="65" t="s">
        <v>56</v>
      </c>
      <c r="H27" s="65">
        <v>0</v>
      </c>
      <c r="M27" s="65" t="s">
        <v>259</v>
      </c>
      <c r="N27" s="65" t="s">
        <v>260</v>
      </c>
      <c r="O27" s="65">
        <v>3</v>
      </c>
    </row>
    <row r="28" spans="1:15" s="65" customFormat="1" x14ac:dyDescent="0.25">
      <c r="A28" s="290" t="s">
        <v>263</v>
      </c>
      <c r="B28" s="295"/>
      <c r="C28" s="65">
        <v>21</v>
      </c>
      <c r="D28" s="65" t="s">
        <v>56</v>
      </c>
      <c r="H28" s="65">
        <v>0</v>
      </c>
      <c r="M28" s="65" t="s">
        <v>259</v>
      </c>
      <c r="N28" s="65" t="s">
        <v>260</v>
      </c>
      <c r="O28" s="65">
        <v>3</v>
      </c>
    </row>
    <row r="29" spans="1:15" s="65" customFormat="1" x14ac:dyDescent="0.25">
      <c r="A29" s="290" t="s">
        <v>263</v>
      </c>
      <c r="B29" s="295"/>
      <c r="C29" s="65">
        <v>22</v>
      </c>
      <c r="D29" s="65" t="s">
        <v>56</v>
      </c>
      <c r="H29" s="65">
        <v>0</v>
      </c>
      <c r="M29" s="65" t="s">
        <v>259</v>
      </c>
      <c r="N29" s="65" t="s">
        <v>260</v>
      </c>
      <c r="O29" s="65">
        <v>3</v>
      </c>
    </row>
    <row r="30" spans="1:15" s="65" customFormat="1" x14ac:dyDescent="0.25">
      <c r="A30" s="290" t="s">
        <v>263</v>
      </c>
      <c r="B30" s="295"/>
      <c r="C30" s="65">
        <v>23</v>
      </c>
      <c r="D30" s="65" t="s">
        <v>56</v>
      </c>
      <c r="H30" s="65">
        <v>0</v>
      </c>
      <c r="M30" s="65" t="s">
        <v>259</v>
      </c>
      <c r="N30" s="65" t="s">
        <v>260</v>
      </c>
      <c r="O30" s="65">
        <v>3</v>
      </c>
    </row>
    <row r="31" spans="1:15" s="65" customFormat="1" x14ac:dyDescent="0.25">
      <c r="A31" s="290" t="s">
        <v>263</v>
      </c>
      <c r="B31" s="295"/>
      <c r="C31" s="65">
        <v>24</v>
      </c>
      <c r="D31" s="65" t="s">
        <v>56</v>
      </c>
      <c r="H31" s="65">
        <v>0</v>
      </c>
      <c r="M31" s="65" t="s">
        <v>259</v>
      </c>
      <c r="N31" s="65" t="s">
        <v>260</v>
      </c>
      <c r="O31" s="65">
        <v>3</v>
      </c>
    </row>
    <row r="32" spans="1:15" s="65" customFormat="1" x14ac:dyDescent="0.25">
      <c r="A32" s="290" t="s">
        <v>263</v>
      </c>
      <c r="B32" s="295"/>
      <c r="C32" s="65">
        <v>25</v>
      </c>
      <c r="D32" s="65" t="s">
        <v>56</v>
      </c>
      <c r="H32" s="65">
        <v>0</v>
      </c>
      <c r="M32" s="65" t="s">
        <v>259</v>
      </c>
      <c r="N32" s="65" t="s">
        <v>260</v>
      </c>
      <c r="O32" s="65">
        <v>3</v>
      </c>
    </row>
    <row r="33" spans="1:15" s="65" customFormat="1" x14ac:dyDescent="0.25">
      <c r="A33" s="290" t="s">
        <v>263</v>
      </c>
      <c r="B33" s="295"/>
      <c r="C33" s="65">
        <v>26</v>
      </c>
      <c r="D33" s="65" t="s">
        <v>56</v>
      </c>
      <c r="H33" s="65">
        <v>0</v>
      </c>
      <c r="M33" s="65" t="s">
        <v>259</v>
      </c>
      <c r="N33" s="65" t="s">
        <v>260</v>
      </c>
      <c r="O33" s="65">
        <v>3</v>
      </c>
    </row>
    <row r="34" spans="1:15" s="65" customFormat="1" x14ac:dyDescent="0.25">
      <c r="A34" s="290" t="s">
        <v>263</v>
      </c>
      <c r="B34" s="295"/>
      <c r="C34" s="65">
        <v>27</v>
      </c>
      <c r="D34" s="65" t="s">
        <v>56</v>
      </c>
      <c r="H34" s="65">
        <v>0</v>
      </c>
      <c r="M34" s="65" t="s">
        <v>259</v>
      </c>
      <c r="N34" s="65" t="s">
        <v>260</v>
      </c>
      <c r="O34" s="65">
        <v>3</v>
      </c>
    </row>
    <row r="35" spans="1:15" ht="15" customHeight="1" x14ac:dyDescent="0.25">
      <c r="A35" s="293" t="s">
        <v>229</v>
      </c>
      <c r="B35" s="293">
        <v>5</v>
      </c>
      <c r="C35" s="2">
        <v>1</v>
      </c>
      <c r="D35" s="2">
        <v>3</v>
      </c>
      <c r="H35" s="2">
        <v>0</v>
      </c>
      <c r="M35" s="2" t="s">
        <v>259</v>
      </c>
      <c r="N35" s="2" t="s">
        <v>260</v>
      </c>
      <c r="O35" s="78">
        <v>3</v>
      </c>
    </row>
    <row r="36" spans="1:15" x14ac:dyDescent="0.25">
      <c r="A36" s="293" t="s">
        <v>229</v>
      </c>
      <c r="B36" s="293">
        <v>5</v>
      </c>
      <c r="C36" s="2">
        <v>2</v>
      </c>
      <c r="D36" s="2">
        <v>3</v>
      </c>
      <c r="H36" s="2">
        <v>0</v>
      </c>
      <c r="M36" s="2" t="s">
        <v>259</v>
      </c>
      <c r="N36" s="2" t="s">
        <v>260</v>
      </c>
      <c r="O36" s="78">
        <v>3</v>
      </c>
    </row>
    <row r="37" spans="1:15" x14ac:dyDescent="0.25">
      <c r="A37" s="293" t="s">
        <v>229</v>
      </c>
      <c r="B37" s="293">
        <v>5</v>
      </c>
      <c r="C37" s="2">
        <v>3</v>
      </c>
      <c r="D37" s="2">
        <v>4</v>
      </c>
      <c r="H37" s="2">
        <v>0</v>
      </c>
      <c r="M37" s="2" t="s">
        <v>259</v>
      </c>
      <c r="N37" s="2" t="s">
        <v>260</v>
      </c>
      <c r="O37" s="78">
        <v>3</v>
      </c>
    </row>
    <row r="38" spans="1:15" x14ac:dyDescent="0.25">
      <c r="A38" s="293" t="s">
        <v>229</v>
      </c>
      <c r="B38" s="293">
        <v>5</v>
      </c>
      <c r="C38" s="2">
        <v>4</v>
      </c>
      <c r="D38" s="2">
        <v>3</v>
      </c>
      <c r="H38" s="2">
        <v>0</v>
      </c>
      <c r="M38" s="2" t="s">
        <v>259</v>
      </c>
      <c r="N38" s="2" t="s">
        <v>260</v>
      </c>
      <c r="O38" s="78">
        <v>3</v>
      </c>
    </row>
    <row r="39" spans="1:15" x14ac:dyDescent="0.25">
      <c r="A39" s="293" t="s">
        <v>229</v>
      </c>
      <c r="B39" s="293">
        <v>5</v>
      </c>
      <c r="C39" s="2">
        <v>5</v>
      </c>
      <c r="D39" s="2">
        <v>3</v>
      </c>
      <c r="H39" s="2">
        <v>0</v>
      </c>
      <c r="M39" s="2" t="s">
        <v>259</v>
      </c>
      <c r="N39" s="2" t="s">
        <v>260</v>
      </c>
      <c r="O39" s="78">
        <v>3</v>
      </c>
    </row>
    <row r="40" spans="1:15" x14ac:dyDescent="0.25">
      <c r="A40" s="293" t="s">
        <v>229</v>
      </c>
      <c r="B40" s="293">
        <v>5</v>
      </c>
      <c r="C40" s="2">
        <v>6</v>
      </c>
      <c r="D40" s="2">
        <v>4</v>
      </c>
      <c r="H40" s="2">
        <v>0</v>
      </c>
      <c r="M40" s="2" t="s">
        <v>259</v>
      </c>
      <c r="N40" s="2" t="s">
        <v>260</v>
      </c>
      <c r="O40" s="78">
        <v>3</v>
      </c>
    </row>
    <row r="41" spans="1:15" x14ac:dyDescent="0.25">
      <c r="A41" s="293" t="s">
        <v>229</v>
      </c>
      <c r="B41" s="293">
        <v>5</v>
      </c>
      <c r="C41" s="2" t="s">
        <v>679</v>
      </c>
      <c r="D41" s="2">
        <v>3</v>
      </c>
      <c r="H41" s="2">
        <v>0</v>
      </c>
      <c r="M41" s="2" t="s">
        <v>259</v>
      </c>
      <c r="N41" s="2" t="s">
        <v>260</v>
      </c>
      <c r="O41" s="78">
        <v>3</v>
      </c>
    </row>
    <row r="42" spans="1:15" x14ac:dyDescent="0.25">
      <c r="A42" s="293" t="s">
        <v>229</v>
      </c>
      <c r="B42" s="293">
        <v>5</v>
      </c>
      <c r="C42" s="2">
        <v>7</v>
      </c>
      <c r="D42" s="2">
        <v>3</v>
      </c>
      <c r="H42" s="2">
        <v>0</v>
      </c>
      <c r="M42" s="2" t="s">
        <v>259</v>
      </c>
      <c r="N42" s="2" t="s">
        <v>260</v>
      </c>
      <c r="O42" s="78">
        <v>3</v>
      </c>
    </row>
    <row r="43" spans="1:15" x14ac:dyDescent="0.25">
      <c r="A43" s="293" t="s">
        <v>229</v>
      </c>
      <c r="B43" s="293">
        <v>5</v>
      </c>
      <c r="C43" s="2">
        <v>8</v>
      </c>
      <c r="D43" s="2">
        <v>3</v>
      </c>
      <c r="H43" s="2">
        <v>0</v>
      </c>
      <c r="M43" s="2" t="s">
        <v>259</v>
      </c>
      <c r="N43" s="2" t="s">
        <v>260</v>
      </c>
      <c r="O43" s="78">
        <v>3</v>
      </c>
    </row>
    <row r="44" spans="1:15" x14ac:dyDescent="0.25">
      <c r="A44" s="293" t="s">
        <v>229</v>
      </c>
      <c r="B44" s="293">
        <v>5</v>
      </c>
      <c r="C44" s="2">
        <v>9</v>
      </c>
      <c r="D44" s="2">
        <v>3</v>
      </c>
      <c r="H44" s="2">
        <v>0</v>
      </c>
      <c r="M44" s="2" t="s">
        <v>259</v>
      </c>
      <c r="N44" s="2" t="s">
        <v>260</v>
      </c>
      <c r="O44" s="78">
        <v>3</v>
      </c>
    </row>
    <row r="45" spans="1:15" x14ac:dyDescent="0.25">
      <c r="A45" s="293" t="s">
        <v>229</v>
      </c>
      <c r="B45" s="293">
        <v>5</v>
      </c>
      <c r="C45" s="2">
        <v>10</v>
      </c>
      <c r="D45" s="2">
        <v>4</v>
      </c>
      <c r="H45" s="2">
        <v>0</v>
      </c>
      <c r="M45" s="2" t="s">
        <v>259</v>
      </c>
      <c r="N45" s="2" t="s">
        <v>260</v>
      </c>
      <c r="O45" s="78">
        <v>3</v>
      </c>
    </row>
    <row r="46" spans="1:15" x14ac:dyDescent="0.25">
      <c r="A46" s="293" t="s">
        <v>229</v>
      </c>
      <c r="B46" s="293">
        <v>5</v>
      </c>
      <c r="C46" s="2">
        <v>11</v>
      </c>
      <c r="D46" s="2">
        <v>3</v>
      </c>
      <c r="H46" s="2">
        <v>0</v>
      </c>
      <c r="M46" s="2" t="s">
        <v>259</v>
      </c>
      <c r="N46" s="2" t="s">
        <v>260</v>
      </c>
      <c r="O46" s="78">
        <v>3</v>
      </c>
    </row>
    <row r="47" spans="1:15" x14ac:dyDescent="0.25">
      <c r="A47" s="293" t="s">
        <v>229</v>
      </c>
      <c r="B47" s="293">
        <v>5</v>
      </c>
      <c r="C47" s="2">
        <v>12</v>
      </c>
      <c r="D47" s="2">
        <v>4</v>
      </c>
      <c r="H47" s="2">
        <v>0</v>
      </c>
      <c r="M47" s="2" t="s">
        <v>259</v>
      </c>
      <c r="N47" s="2" t="s">
        <v>260</v>
      </c>
      <c r="O47" s="78">
        <v>3</v>
      </c>
    </row>
    <row r="48" spans="1:15" x14ac:dyDescent="0.25">
      <c r="A48" s="293" t="s">
        <v>229</v>
      </c>
      <c r="B48" s="293">
        <v>5</v>
      </c>
      <c r="C48" s="2">
        <v>13</v>
      </c>
      <c r="D48" s="2">
        <v>3</v>
      </c>
      <c r="H48" s="2">
        <v>0</v>
      </c>
      <c r="M48" s="2" t="s">
        <v>259</v>
      </c>
      <c r="N48" s="2" t="s">
        <v>260</v>
      </c>
      <c r="O48" s="78">
        <v>3</v>
      </c>
    </row>
    <row r="49" spans="1:16" x14ac:dyDescent="0.25">
      <c r="A49" s="293" t="s">
        <v>229</v>
      </c>
      <c r="B49" s="293">
        <v>5</v>
      </c>
      <c r="C49" s="2">
        <v>14</v>
      </c>
      <c r="D49" s="2">
        <v>4</v>
      </c>
      <c r="H49" s="2">
        <v>0</v>
      </c>
      <c r="M49" s="2" t="s">
        <v>259</v>
      </c>
      <c r="N49" s="2" t="s">
        <v>260</v>
      </c>
      <c r="O49" s="78">
        <v>3</v>
      </c>
    </row>
    <row r="50" spans="1:16" x14ac:dyDescent="0.25">
      <c r="A50" s="293" t="s">
        <v>229</v>
      </c>
      <c r="B50" s="293">
        <v>5</v>
      </c>
      <c r="C50" s="2">
        <v>16</v>
      </c>
      <c r="D50" s="2" t="s">
        <v>56</v>
      </c>
      <c r="H50" s="2">
        <v>0</v>
      </c>
      <c r="M50" s="2" t="s">
        <v>259</v>
      </c>
      <c r="N50" s="2" t="s">
        <v>260</v>
      </c>
      <c r="O50" s="78">
        <v>3</v>
      </c>
    </row>
    <row r="51" spans="1:16" x14ac:dyDescent="0.25">
      <c r="A51" s="293" t="s">
        <v>229</v>
      </c>
      <c r="B51" s="293">
        <v>5</v>
      </c>
      <c r="C51" s="2">
        <v>17</v>
      </c>
      <c r="D51" s="2" t="s">
        <v>56</v>
      </c>
      <c r="H51" s="2">
        <v>0</v>
      </c>
      <c r="M51" s="2" t="s">
        <v>259</v>
      </c>
      <c r="N51" s="2" t="s">
        <v>260</v>
      </c>
      <c r="O51" s="78">
        <v>3</v>
      </c>
    </row>
    <row r="52" spans="1:16" x14ac:dyDescent="0.25">
      <c r="A52" s="293" t="s">
        <v>229</v>
      </c>
      <c r="B52" s="293">
        <v>5</v>
      </c>
      <c r="C52" s="2">
        <v>18</v>
      </c>
      <c r="D52" s="2" t="s">
        <v>56</v>
      </c>
      <c r="H52" s="2">
        <v>0</v>
      </c>
      <c r="M52" s="2" t="s">
        <v>259</v>
      </c>
      <c r="N52" s="2" t="s">
        <v>260</v>
      </c>
      <c r="O52" s="78">
        <v>3</v>
      </c>
    </row>
    <row r="53" spans="1:16" x14ac:dyDescent="0.25">
      <c r="A53" s="293" t="s">
        <v>229</v>
      </c>
      <c r="B53" s="293">
        <v>5</v>
      </c>
      <c r="C53" s="2">
        <v>19</v>
      </c>
      <c r="D53" s="2" t="s">
        <v>56</v>
      </c>
      <c r="H53" s="2">
        <v>0</v>
      </c>
      <c r="M53" s="2" t="s">
        <v>259</v>
      </c>
      <c r="N53" s="2" t="s">
        <v>260</v>
      </c>
      <c r="O53" s="78">
        <v>3</v>
      </c>
    </row>
    <row r="54" spans="1:16" x14ac:dyDescent="0.25">
      <c r="A54" s="293" t="s">
        <v>229</v>
      </c>
      <c r="B54" s="293">
        <v>5</v>
      </c>
      <c r="C54" s="2">
        <v>20</v>
      </c>
      <c r="D54" s="2" t="s">
        <v>56</v>
      </c>
      <c r="H54" s="2">
        <v>0</v>
      </c>
      <c r="M54" s="2" t="s">
        <v>259</v>
      </c>
      <c r="N54" s="2" t="s">
        <v>260</v>
      </c>
      <c r="O54" s="78">
        <v>3</v>
      </c>
    </row>
    <row r="55" spans="1:16" x14ac:dyDescent="0.25">
      <c r="A55" s="293" t="s">
        <v>229</v>
      </c>
      <c r="B55" s="293">
        <v>5</v>
      </c>
      <c r="C55" s="2">
        <v>21</v>
      </c>
      <c r="D55" s="2" t="s">
        <v>56</v>
      </c>
      <c r="H55" s="2">
        <v>0</v>
      </c>
      <c r="M55" s="2" t="s">
        <v>259</v>
      </c>
      <c r="N55" s="2" t="s">
        <v>260</v>
      </c>
      <c r="O55" s="78">
        <v>3</v>
      </c>
    </row>
    <row r="56" spans="1:16" x14ac:dyDescent="0.25">
      <c r="A56" s="293" t="s">
        <v>229</v>
      </c>
      <c r="B56" s="293">
        <v>5</v>
      </c>
      <c r="C56" s="2">
        <v>22</v>
      </c>
      <c r="D56" s="2" t="s">
        <v>56</v>
      </c>
      <c r="H56" s="2">
        <v>0</v>
      </c>
      <c r="M56" s="2" t="s">
        <v>259</v>
      </c>
      <c r="N56" s="2" t="s">
        <v>260</v>
      </c>
      <c r="O56" s="78">
        <v>3</v>
      </c>
    </row>
    <row r="57" spans="1:16" x14ac:dyDescent="0.25">
      <c r="A57" s="293" t="s">
        <v>229</v>
      </c>
      <c r="B57" s="293">
        <v>5</v>
      </c>
      <c r="C57" s="2">
        <v>23</v>
      </c>
      <c r="D57" s="2" t="s">
        <v>56</v>
      </c>
      <c r="H57" s="2">
        <v>0</v>
      </c>
      <c r="M57" s="2" t="s">
        <v>259</v>
      </c>
      <c r="N57" s="2" t="s">
        <v>260</v>
      </c>
      <c r="O57" s="78">
        <v>3</v>
      </c>
    </row>
    <row r="58" spans="1:16" x14ac:dyDescent="0.25">
      <c r="A58" s="293" t="s">
        <v>229</v>
      </c>
      <c r="B58" s="293">
        <v>5</v>
      </c>
      <c r="C58" s="2">
        <v>24</v>
      </c>
      <c r="D58" s="2" t="s">
        <v>56</v>
      </c>
      <c r="H58" s="2">
        <v>0</v>
      </c>
      <c r="M58" s="2" t="s">
        <v>259</v>
      </c>
      <c r="N58" s="2" t="s">
        <v>260</v>
      </c>
      <c r="O58" s="78">
        <v>3</v>
      </c>
    </row>
    <row r="59" spans="1:16" x14ac:dyDescent="0.25">
      <c r="A59" s="293" t="s">
        <v>229</v>
      </c>
      <c r="B59" s="293">
        <v>5</v>
      </c>
      <c r="C59" s="2">
        <v>25</v>
      </c>
      <c r="D59" s="2" t="s">
        <v>56</v>
      </c>
      <c r="H59" s="2">
        <v>0</v>
      </c>
      <c r="M59" s="2" t="s">
        <v>259</v>
      </c>
      <c r="N59" s="2" t="s">
        <v>260</v>
      </c>
      <c r="O59" s="78">
        <v>3</v>
      </c>
    </row>
    <row r="60" spans="1:16" x14ac:dyDescent="0.25">
      <c r="A60" s="293" t="s">
        <v>229</v>
      </c>
      <c r="B60" s="293">
        <v>5</v>
      </c>
      <c r="C60" s="2">
        <v>26</v>
      </c>
      <c r="D60" s="2" t="s">
        <v>56</v>
      </c>
      <c r="H60" s="2">
        <v>0</v>
      </c>
      <c r="M60" s="2" t="s">
        <v>259</v>
      </c>
      <c r="N60" s="2" t="s">
        <v>260</v>
      </c>
      <c r="O60" s="78">
        <v>3</v>
      </c>
    </row>
    <row r="61" spans="1:16" x14ac:dyDescent="0.25">
      <c r="A61" s="293" t="s">
        <v>229</v>
      </c>
      <c r="B61" s="293">
        <v>5</v>
      </c>
      <c r="C61" s="2">
        <v>27</v>
      </c>
      <c r="D61" s="2" t="s">
        <v>56</v>
      </c>
      <c r="H61" s="2">
        <v>0</v>
      </c>
      <c r="M61" s="2" t="s">
        <v>259</v>
      </c>
      <c r="N61" s="2" t="s">
        <v>260</v>
      </c>
      <c r="O61" s="78">
        <v>3</v>
      </c>
    </row>
    <row r="62" spans="1:16" x14ac:dyDescent="0.25">
      <c r="A62" s="294" t="s">
        <v>384</v>
      </c>
      <c r="B62" s="293"/>
      <c r="H62" s="2">
        <v>0</v>
      </c>
      <c r="M62" s="2" t="s">
        <v>259</v>
      </c>
      <c r="N62" s="2" t="s">
        <v>260</v>
      </c>
      <c r="O62" s="78">
        <v>4</v>
      </c>
      <c r="P62" s="2" t="s">
        <v>703</v>
      </c>
    </row>
    <row r="63" spans="1:16" s="65" customFormat="1" ht="15" customHeight="1" x14ac:dyDescent="0.25">
      <c r="A63" s="295" t="s">
        <v>230</v>
      </c>
      <c r="B63" s="295">
        <v>6</v>
      </c>
      <c r="C63" s="65">
        <v>1</v>
      </c>
      <c r="D63" s="65">
        <v>3</v>
      </c>
      <c r="H63" s="65">
        <v>0</v>
      </c>
      <c r="M63" s="65" t="s">
        <v>259</v>
      </c>
      <c r="N63" s="65" t="s">
        <v>260</v>
      </c>
      <c r="O63" s="65">
        <v>4</v>
      </c>
    </row>
    <row r="64" spans="1:16" s="65" customFormat="1" x14ac:dyDescent="0.25">
      <c r="A64" s="295" t="s">
        <v>230</v>
      </c>
      <c r="B64" s="295">
        <v>6</v>
      </c>
      <c r="C64" s="65">
        <v>2</v>
      </c>
      <c r="D64" s="65">
        <v>3</v>
      </c>
      <c r="H64" s="65">
        <v>0</v>
      </c>
      <c r="M64" s="65" t="s">
        <v>259</v>
      </c>
      <c r="N64" s="65" t="s">
        <v>260</v>
      </c>
      <c r="O64" s="65">
        <v>4</v>
      </c>
    </row>
    <row r="65" spans="1:15" s="65" customFormat="1" x14ac:dyDescent="0.25">
      <c r="A65" s="295" t="s">
        <v>230</v>
      </c>
      <c r="B65" s="295">
        <v>6</v>
      </c>
      <c r="C65" s="65">
        <v>3</v>
      </c>
      <c r="D65" s="65">
        <v>4</v>
      </c>
      <c r="H65" s="65">
        <v>0</v>
      </c>
      <c r="M65" s="65" t="s">
        <v>259</v>
      </c>
      <c r="N65" s="65" t="s">
        <v>260</v>
      </c>
      <c r="O65" s="65">
        <v>4</v>
      </c>
    </row>
    <row r="66" spans="1:15" s="65" customFormat="1" x14ac:dyDescent="0.25">
      <c r="A66" s="295" t="s">
        <v>230</v>
      </c>
      <c r="B66" s="295">
        <v>6</v>
      </c>
      <c r="C66" s="65">
        <v>4</v>
      </c>
      <c r="D66" s="65">
        <v>3</v>
      </c>
      <c r="H66" s="65">
        <v>0</v>
      </c>
      <c r="M66" s="65" t="s">
        <v>259</v>
      </c>
      <c r="N66" s="65" t="s">
        <v>260</v>
      </c>
      <c r="O66" s="65">
        <v>4</v>
      </c>
    </row>
    <row r="67" spans="1:15" s="65" customFormat="1" x14ac:dyDescent="0.25">
      <c r="A67" s="295" t="s">
        <v>230</v>
      </c>
      <c r="B67" s="295">
        <v>6</v>
      </c>
      <c r="C67" s="65">
        <v>5</v>
      </c>
      <c r="D67" s="65">
        <v>3</v>
      </c>
      <c r="H67" s="65">
        <v>0</v>
      </c>
      <c r="M67" s="65" t="s">
        <v>259</v>
      </c>
      <c r="N67" s="65" t="s">
        <v>260</v>
      </c>
      <c r="O67" s="65">
        <v>4</v>
      </c>
    </row>
    <row r="68" spans="1:15" s="65" customFormat="1" x14ac:dyDescent="0.25">
      <c r="A68" s="295" t="s">
        <v>230</v>
      </c>
      <c r="B68" s="295">
        <v>6</v>
      </c>
      <c r="C68" s="65">
        <v>6</v>
      </c>
      <c r="D68" s="65">
        <v>4</v>
      </c>
      <c r="H68" s="65">
        <v>0</v>
      </c>
      <c r="M68" s="65" t="s">
        <v>259</v>
      </c>
      <c r="N68" s="65" t="s">
        <v>260</v>
      </c>
      <c r="O68" s="65">
        <v>4</v>
      </c>
    </row>
    <row r="69" spans="1:15" s="65" customFormat="1" x14ac:dyDescent="0.25">
      <c r="A69" s="295" t="s">
        <v>230</v>
      </c>
      <c r="B69" s="295">
        <v>6</v>
      </c>
      <c r="C69" s="65" t="s">
        <v>679</v>
      </c>
      <c r="D69" s="65">
        <v>3</v>
      </c>
      <c r="H69" s="65">
        <v>0</v>
      </c>
      <c r="M69" s="65" t="s">
        <v>259</v>
      </c>
      <c r="N69" s="65" t="s">
        <v>260</v>
      </c>
      <c r="O69" s="65">
        <v>4</v>
      </c>
    </row>
    <row r="70" spans="1:15" s="65" customFormat="1" x14ac:dyDescent="0.25">
      <c r="A70" s="295" t="s">
        <v>230</v>
      </c>
      <c r="B70" s="295">
        <v>6</v>
      </c>
      <c r="C70" s="65">
        <v>7</v>
      </c>
      <c r="D70" s="65">
        <v>3</v>
      </c>
      <c r="H70" s="65">
        <v>0</v>
      </c>
      <c r="M70" s="65" t="s">
        <v>259</v>
      </c>
      <c r="N70" s="65" t="s">
        <v>260</v>
      </c>
      <c r="O70" s="65">
        <v>4</v>
      </c>
    </row>
    <row r="71" spans="1:15" s="65" customFormat="1" x14ac:dyDescent="0.25">
      <c r="A71" s="295" t="s">
        <v>230</v>
      </c>
      <c r="B71" s="295">
        <v>6</v>
      </c>
      <c r="C71" s="65">
        <v>8</v>
      </c>
      <c r="D71" s="65">
        <v>3</v>
      </c>
      <c r="H71" s="65">
        <v>0</v>
      </c>
      <c r="M71" s="65" t="s">
        <v>259</v>
      </c>
      <c r="N71" s="65" t="s">
        <v>260</v>
      </c>
      <c r="O71" s="65">
        <v>4</v>
      </c>
    </row>
    <row r="72" spans="1:15" s="65" customFormat="1" x14ac:dyDescent="0.25">
      <c r="A72" s="295" t="s">
        <v>230</v>
      </c>
      <c r="B72" s="295">
        <v>6</v>
      </c>
      <c r="C72" s="65">
        <v>9</v>
      </c>
      <c r="D72" s="65">
        <v>3</v>
      </c>
      <c r="H72" s="65">
        <v>0</v>
      </c>
      <c r="M72" s="65" t="s">
        <v>259</v>
      </c>
      <c r="N72" s="65" t="s">
        <v>260</v>
      </c>
      <c r="O72" s="65">
        <v>4</v>
      </c>
    </row>
    <row r="73" spans="1:15" s="65" customFormat="1" x14ac:dyDescent="0.25">
      <c r="A73" s="295" t="s">
        <v>230</v>
      </c>
      <c r="B73" s="295">
        <v>6</v>
      </c>
      <c r="C73" s="65">
        <v>10</v>
      </c>
      <c r="D73" s="65">
        <v>4</v>
      </c>
      <c r="H73" s="65">
        <v>0</v>
      </c>
      <c r="M73" s="65" t="s">
        <v>259</v>
      </c>
      <c r="N73" s="65" t="s">
        <v>260</v>
      </c>
      <c r="O73" s="65">
        <v>4</v>
      </c>
    </row>
    <row r="74" spans="1:15" s="65" customFormat="1" x14ac:dyDescent="0.25">
      <c r="A74" s="295" t="s">
        <v>230</v>
      </c>
      <c r="B74" s="295">
        <v>6</v>
      </c>
      <c r="C74" s="65">
        <v>11</v>
      </c>
      <c r="D74" s="65">
        <v>3</v>
      </c>
      <c r="H74" s="65">
        <v>0</v>
      </c>
      <c r="M74" s="65" t="s">
        <v>259</v>
      </c>
      <c r="N74" s="65" t="s">
        <v>260</v>
      </c>
      <c r="O74" s="65">
        <v>4</v>
      </c>
    </row>
    <row r="75" spans="1:15" s="65" customFormat="1" x14ac:dyDescent="0.25">
      <c r="A75" s="295" t="s">
        <v>230</v>
      </c>
      <c r="B75" s="295">
        <v>6</v>
      </c>
      <c r="C75" s="65">
        <v>12</v>
      </c>
      <c r="D75" s="65">
        <v>4</v>
      </c>
      <c r="H75" s="65">
        <v>0</v>
      </c>
      <c r="M75" s="65" t="s">
        <v>259</v>
      </c>
      <c r="N75" s="65" t="s">
        <v>260</v>
      </c>
      <c r="O75" s="65">
        <v>4</v>
      </c>
    </row>
    <row r="76" spans="1:15" s="65" customFormat="1" x14ac:dyDescent="0.25">
      <c r="A76" s="295" t="s">
        <v>230</v>
      </c>
      <c r="B76" s="295">
        <v>6</v>
      </c>
      <c r="C76" s="65">
        <v>13</v>
      </c>
      <c r="D76" s="65">
        <v>3</v>
      </c>
      <c r="H76" s="65">
        <v>0</v>
      </c>
      <c r="M76" s="65" t="s">
        <v>259</v>
      </c>
      <c r="N76" s="65" t="s">
        <v>260</v>
      </c>
      <c r="O76" s="65">
        <v>4</v>
      </c>
    </row>
    <row r="77" spans="1:15" s="65" customFormat="1" x14ac:dyDescent="0.25">
      <c r="A77" s="295" t="s">
        <v>230</v>
      </c>
      <c r="B77" s="295">
        <v>6</v>
      </c>
      <c r="C77" s="65">
        <v>14</v>
      </c>
      <c r="D77" s="65">
        <v>4</v>
      </c>
      <c r="H77" s="65">
        <v>0</v>
      </c>
      <c r="M77" s="65" t="s">
        <v>259</v>
      </c>
      <c r="N77" s="65" t="s">
        <v>260</v>
      </c>
      <c r="O77" s="65">
        <v>4</v>
      </c>
    </row>
    <row r="78" spans="1:15" s="65" customFormat="1" x14ac:dyDescent="0.25">
      <c r="A78" s="295" t="s">
        <v>230</v>
      </c>
      <c r="B78" s="295">
        <v>6</v>
      </c>
      <c r="C78" s="65">
        <v>16</v>
      </c>
      <c r="D78" s="65" t="s">
        <v>56</v>
      </c>
      <c r="H78" s="65">
        <v>0</v>
      </c>
      <c r="M78" s="65" t="s">
        <v>259</v>
      </c>
      <c r="N78" s="65" t="s">
        <v>260</v>
      </c>
      <c r="O78" s="65">
        <v>4</v>
      </c>
    </row>
    <row r="79" spans="1:15" s="65" customFormat="1" x14ac:dyDescent="0.25">
      <c r="A79" s="295" t="s">
        <v>230</v>
      </c>
      <c r="B79" s="295">
        <v>6</v>
      </c>
      <c r="C79" s="65">
        <v>17</v>
      </c>
      <c r="D79" s="65" t="s">
        <v>56</v>
      </c>
      <c r="H79" s="65">
        <v>0</v>
      </c>
      <c r="M79" s="65" t="s">
        <v>259</v>
      </c>
      <c r="N79" s="65" t="s">
        <v>260</v>
      </c>
      <c r="O79" s="65">
        <v>4</v>
      </c>
    </row>
    <row r="80" spans="1:15" s="65" customFormat="1" x14ac:dyDescent="0.25">
      <c r="A80" s="295" t="s">
        <v>230</v>
      </c>
      <c r="B80" s="295">
        <v>6</v>
      </c>
      <c r="C80" s="65">
        <v>18</v>
      </c>
      <c r="D80" s="65" t="s">
        <v>56</v>
      </c>
      <c r="H80" s="65">
        <v>0</v>
      </c>
      <c r="M80" s="65" t="s">
        <v>259</v>
      </c>
      <c r="N80" s="65" t="s">
        <v>260</v>
      </c>
      <c r="O80" s="65">
        <v>4</v>
      </c>
    </row>
    <row r="81" spans="1:15" s="65" customFormat="1" x14ac:dyDescent="0.25">
      <c r="A81" s="295" t="s">
        <v>230</v>
      </c>
      <c r="B81" s="295">
        <v>6</v>
      </c>
      <c r="C81" s="65">
        <v>19</v>
      </c>
      <c r="D81" s="65" t="s">
        <v>56</v>
      </c>
      <c r="H81" s="65">
        <v>0</v>
      </c>
      <c r="M81" s="65" t="s">
        <v>259</v>
      </c>
      <c r="N81" s="65" t="s">
        <v>260</v>
      </c>
      <c r="O81" s="65">
        <v>4</v>
      </c>
    </row>
    <row r="82" spans="1:15" s="65" customFormat="1" x14ac:dyDescent="0.25">
      <c r="A82" s="295" t="s">
        <v>230</v>
      </c>
      <c r="B82" s="295">
        <v>6</v>
      </c>
      <c r="C82" s="65">
        <v>20</v>
      </c>
      <c r="D82" s="65" t="s">
        <v>56</v>
      </c>
      <c r="H82" s="65">
        <v>0</v>
      </c>
      <c r="M82" s="65" t="s">
        <v>259</v>
      </c>
      <c r="N82" s="65" t="s">
        <v>260</v>
      </c>
      <c r="O82" s="65">
        <v>4</v>
      </c>
    </row>
    <row r="83" spans="1:15" s="65" customFormat="1" x14ac:dyDescent="0.25">
      <c r="A83" s="295" t="s">
        <v>230</v>
      </c>
      <c r="B83" s="295">
        <v>6</v>
      </c>
      <c r="C83" s="65">
        <v>21</v>
      </c>
      <c r="D83" s="65" t="s">
        <v>56</v>
      </c>
      <c r="H83" s="65">
        <v>0</v>
      </c>
      <c r="M83" s="65" t="s">
        <v>259</v>
      </c>
      <c r="N83" s="65" t="s">
        <v>260</v>
      </c>
      <c r="O83" s="65">
        <v>4</v>
      </c>
    </row>
    <row r="84" spans="1:15" s="65" customFormat="1" x14ac:dyDescent="0.25">
      <c r="A84" s="295" t="s">
        <v>230</v>
      </c>
      <c r="B84" s="295">
        <v>6</v>
      </c>
      <c r="C84" s="65">
        <v>22</v>
      </c>
      <c r="D84" s="65" t="s">
        <v>56</v>
      </c>
      <c r="H84" s="65">
        <v>0</v>
      </c>
      <c r="M84" s="65" t="s">
        <v>259</v>
      </c>
      <c r="N84" s="65" t="s">
        <v>260</v>
      </c>
      <c r="O84" s="65">
        <v>4</v>
      </c>
    </row>
    <row r="85" spans="1:15" s="65" customFormat="1" x14ac:dyDescent="0.25">
      <c r="A85" s="295" t="s">
        <v>230</v>
      </c>
      <c r="B85" s="295">
        <v>6</v>
      </c>
      <c r="C85" s="65">
        <v>23</v>
      </c>
      <c r="D85" s="65" t="s">
        <v>56</v>
      </c>
      <c r="H85" s="65">
        <v>0</v>
      </c>
      <c r="M85" s="65" t="s">
        <v>259</v>
      </c>
      <c r="N85" s="65" t="s">
        <v>260</v>
      </c>
      <c r="O85" s="65">
        <v>4</v>
      </c>
    </row>
    <row r="86" spans="1:15" s="65" customFormat="1" x14ac:dyDescent="0.25">
      <c r="A86" s="295" t="s">
        <v>230</v>
      </c>
      <c r="B86" s="295">
        <v>6</v>
      </c>
      <c r="C86" s="65">
        <v>24</v>
      </c>
      <c r="D86" s="65" t="s">
        <v>56</v>
      </c>
      <c r="H86" s="65">
        <v>0</v>
      </c>
      <c r="M86" s="65" t="s">
        <v>259</v>
      </c>
      <c r="N86" s="65" t="s">
        <v>260</v>
      </c>
      <c r="O86" s="65">
        <v>4</v>
      </c>
    </row>
    <row r="87" spans="1:15" s="65" customFormat="1" x14ac:dyDescent="0.25">
      <c r="A87" s="295" t="s">
        <v>230</v>
      </c>
      <c r="B87" s="295">
        <v>6</v>
      </c>
      <c r="C87" s="65">
        <v>25</v>
      </c>
      <c r="D87" s="65" t="s">
        <v>56</v>
      </c>
      <c r="H87" s="65">
        <v>0</v>
      </c>
      <c r="M87" s="65" t="s">
        <v>259</v>
      </c>
      <c r="N87" s="65" t="s">
        <v>260</v>
      </c>
      <c r="O87" s="65">
        <v>4</v>
      </c>
    </row>
    <row r="88" spans="1:15" s="65" customFormat="1" x14ac:dyDescent="0.25">
      <c r="A88" s="295" t="s">
        <v>230</v>
      </c>
      <c r="B88" s="295">
        <v>6</v>
      </c>
      <c r="C88" s="65">
        <v>26</v>
      </c>
      <c r="D88" s="65" t="s">
        <v>56</v>
      </c>
      <c r="H88" s="65">
        <v>0</v>
      </c>
      <c r="M88" s="65" t="s">
        <v>259</v>
      </c>
      <c r="N88" s="65" t="s">
        <v>260</v>
      </c>
      <c r="O88" s="65">
        <v>4</v>
      </c>
    </row>
    <row r="89" spans="1:15" s="65" customFormat="1" x14ac:dyDescent="0.25">
      <c r="A89" s="295" t="s">
        <v>230</v>
      </c>
      <c r="B89" s="295">
        <v>6</v>
      </c>
      <c r="C89" s="65">
        <v>27</v>
      </c>
      <c r="D89" s="65" t="s">
        <v>56</v>
      </c>
      <c r="H89" s="65">
        <v>0</v>
      </c>
      <c r="M89" s="65" t="s">
        <v>259</v>
      </c>
      <c r="N89" s="65" t="s">
        <v>260</v>
      </c>
      <c r="O89" s="65">
        <v>4</v>
      </c>
    </row>
    <row r="90" spans="1:15" ht="15" customHeight="1" x14ac:dyDescent="0.25">
      <c r="A90" s="293" t="s">
        <v>231</v>
      </c>
      <c r="B90" s="293">
        <v>7</v>
      </c>
      <c r="C90" s="2">
        <v>1</v>
      </c>
      <c r="D90" s="2">
        <v>3</v>
      </c>
      <c r="H90" s="2">
        <v>0</v>
      </c>
      <c r="M90" s="2" t="s">
        <v>259</v>
      </c>
      <c r="N90" s="2" t="s">
        <v>260</v>
      </c>
      <c r="O90" s="78">
        <v>4</v>
      </c>
    </row>
    <row r="91" spans="1:15" x14ac:dyDescent="0.25">
      <c r="A91" s="293" t="s">
        <v>231</v>
      </c>
      <c r="B91" s="293">
        <v>7</v>
      </c>
      <c r="C91" s="2">
        <v>2</v>
      </c>
      <c r="D91" s="2">
        <v>3</v>
      </c>
      <c r="H91" s="2">
        <v>0</v>
      </c>
      <c r="M91" s="2" t="s">
        <v>259</v>
      </c>
      <c r="N91" s="2" t="s">
        <v>260</v>
      </c>
      <c r="O91" s="78">
        <v>4</v>
      </c>
    </row>
    <row r="92" spans="1:15" x14ac:dyDescent="0.25">
      <c r="A92" s="293" t="s">
        <v>231</v>
      </c>
      <c r="B92" s="293">
        <v>7</v>
      </c>
      <c r="C92" s="2">
        <v>3</v>
      </c>
      <c r="D92" s="2">
        <v>4</v>
      </c>
      <c r="H92" s="2">
        <v>0</v>
      </c>
      <c r="M92" s="2" t="s">
        <v>259</v>
      </c>
      <c r="N92" s="2" t="s">
        <v>260</v>
      </c>
      <c r="O92" s="78">
        <v>4</v>
      </c>
    </row>
    <row r="93" spans="1:15" x14ac:dyDescent="0.25">
      <c r="A93" s="293" t="s">
        <v>231</v>
      </c>
      <c r="B93" s="293">
        <v>7</v>
      </c>
      <c r="C93" s="2">
        <v>4</v>
      </c>
      <c r="D93" s="2">
        <v>3</v>
      </c>
      <c r="H93" s="2">
        <v>0</v>
      </c>
      <c r="M93" s="2" t="s">
        <v>259</v>
      </c>
      <c r="N93" s="2" t="s">
        <v>260</v>
      </c>
      <c r="O93" s="78">
        <v>4</v>
      </c>
    </row>
    <row r="94" spans="1:15" x14ac:dyDescent="0.25">
      <c r="A94" s="293" t="s">
        <v>231</v>
      </c>
      <c r="B94" s="293">
        <v>7</v>
      </c>
      <c r="C94" s="2">
        <v>5</v>
      </c>
      <c r="D94" s="2">
        <v>3</v>
      </c>
      <c r="H94" s="2">
        <v>0</v>
      </c>
      <c r="M94" s="2" t="s">
        <v>259</v>
      </c>
      <c r="N94" s="2" t="s">
        <v>260</v>
      </c>
      <c r="O94" s="78">
        <v>4</v>
      </c>
    </row>
    <row r="95" spans="1:15" x14ac:dyDescent="0.25">
      <c r="A95" s="293" t="s">
        <v>231</v>
      </c>
      <c r="B95" s="293">
        <v>7</v>
      </c>
      <c r="C95" s="2">
        <v>6</v>
      </c>
      <c r="D95" s="2">
        <v>4</v>
      </c>
      <c r="H95" s="2">
        <v>0</v>
      </c>
      <c r="M95" s="2" t="s">
        <v>259</v>
      </c>
      <c r="N95" s="2" t="s">
        <v>260</v>
      </c>
      <c r="O95" s="78">
        <v>4</v>
      </c>
    </row>
    <row r="96" spans="1:15" x14ac:dyDescent="0.25">
      <c r="A96" s="293" t="s">
        <v>231</v>
      </c>
      <c r="B96" s="293">
        <v>7</v>
      </c>
      <c r="C96" s="2" t="s">
        <v>679</v>
      </c>
      <c r="D96" s="2">
        <v>3</v>
      </c>
      <c r="H96" s="2">
        <v>0</v>
      </c>
      <c r="M96" s="2" t="s">
        <v>259</v>
      </c>
      <c r="N96" s="2" t="s">
        <v>260</v>
      </c>
      <c r="O96" s="78">
        <v>4</v>
      </c>
    </row>
    <row r="97" spans="1:16" x14ac:dyDescent="0.25">
      <c r="A97" s="293" t="s">
        <v>231</v>
      </c>
      <c r="B97" s="293">
        <v>7</v>
      </c>
      <c r="C97" s="2">
        <v>7</v>
      </c>
      <c r="D97" s="2">
        <v>3</v>
      </c>
      <c r="H97" s="2">
        <v>0</v>
      </c>
      <c r="M97" s="2" t="s">
        <v>259</v>
      </c>
      <c r="N97" s="2" t="s">
        <v>260</v>
      </c>
      <c r="O97" s="78">
        <v>4</v>
      </c>
    </row>
    <row r="98" spans="1:16" x14ac:dyDescent="0.25">
      <c r="A98" s="293" t="s">
        <v>231</v>
      </c>
      <c r="B98" s="293">
        <v>7</v>
      </c>
      <c r="C98" s="2">
        <v>8</v>
      </c>
      <c r="D98" s="2">
        <v>3</v>
      </c>
      <c r="H98" s="2">
        <v>0</v>
      </c>
      <c r="M98" s="2" t="s">
        <v>259</v>
      </c>
      <c r="N98" s="2" t="s">
        <v>260</v>
      </c>
      <c r="O98" s="78">
        <v>4</v>
      </c>
    </row>
    <row r="99" spans="1:16" x14ac:dyDescent="0.25">
      <c r="A99" s="293" t="s">
        <v>231</v>
      </c>
      <c r="B99" s="293">
        <v>7</v>
      </c>
      <c r="C99" s="2">
        <v>9</v>
      </c>
      <c r="D99" s="2">
        <v>3</v>
      </c>
      <c r="H99" s="2">
        <v>0</v>
      </c>
      <c r="M99" s="2" t="s">
        <v>259</v>
      </c>
      <c r="N99" s="2" t="s">
        <v>260</v>
      </c>
      <c r="O99" s="78">
        <v>4</v>
      </c>
    </row>
    <row r="100" spans="1:16" x14ac:dyDescent="0.25">
      <c r="A100" s="293" t="s">
        <v>231</v>
      </c>
      <c r="B100" s="293">
        <v>7</v>
      </c>
      <c r="C100" s="2">
        <v>10</v>
      </c>
      <c r="D100" s="2">
        <v>4</v>
      </c>
      <c r="H100" s="2">
        <v>1</v>
      </c>
      <c r="I100" s="2">
        <v>2</v>
      </c>
      <c r="J100" s="2">
        <v>26</v>
      </c>
      <c r="L100" s="2" t="s">
        <v>705</v>
      </c>
      <c r="M100" s="2" t="s">
        <v>259</v>
      </c>
      <c r="N100" s="2" t="s">
        <v>260</v>
      </c>
      <c r="O100" s="78">
        <v>5</v>
      </c>
      <c r="P100" s="2" t="s">
        <v>704</v>
      </c>
    </row>
    <row r="101" spans="1:16" x14ac:dyDescent="0.25">
      <c r="A101" s="293" t="s">
        <v>231</v>
      </c>
      <c r="B101" s="293">
        <v>7</v>
      </c>
      <c r="C101" s="2">
        <v>11</v>
      </c>
      <c r="D101" s="2">
        <v>3</v>
      </c>
      <c r="H101" s="2">
        <v>0</v>
      </c>
      <c r="M101" s="2" t="s">
        <v>259</v>
      </c>
      <c r="N101" s="2" t="s">
        <v>260</v>
      </c>
      <c r="O101" s="78">
        <v>5</v>
      </c>
    </row>
    <row r="102" spans="1:16" x14ac:dyDescent="0.25">
      <c r="A102" s="293" t="s">
        <v>231</v>
      </c>
      <c r="B102" s="293">
        <v>7</v>
      </c>
      <c r="C102" s="2">
        <v>12</v>
      </c>
      <c r="D102" s="2">
        <v>4</v>
      </c>
      <c r="H102" s="2">
        <v>1</v>
      </c>
      <c r="I102" s="2">
        <v>2</v>
      </c>
      <c r="J102" s="2">
        <v>13</v>
      </c>
      <c r="L102" s="2" t="s">
        <v>699</v>
      </c>
      <c r="M102" s="2" t="s">
        <v>259</v>
      </c>
      <c r="N102" s="2" t="s">
        <v>260</v>
      </c>
      <c r="O102" s="78">
        <v>6</v>
      </c>
      <c r="P102" s="2" t="s">
        <v>706</v>
      </c>
    </row>
    <row r="103" spans="1:16" x14ac:dyDescent="0.25">
      <c r="A103" s="293" t="s">
        <v>231</v>
      </c>
      <c r="B103" s="293">
        <v>7</v>
      </c>
      <c r="C103" s="2">
        <v>13</v>
      </c>
      <c r="D103" s="2">
        <v>3</v>
      </c>
      <c r="H103" s="2">
        <v>0</v>
      </c>
      <c r="M103" s="2" t="s">
        <v>259</v>
      </c>
      <c r="N103" s="2" t="s">
        <v>260</v>
      </c>
      <c r="O103" s="78">
        <v>6</v>
      </c>
    </row>
    <row r="104" spans="1:16" x14ac:dyDescent="0.25">
      <c r="A104" s="293" t="s">
        <v>231</v>
      </c>
      <c r="B104" s="293">
        <v>7</v>
      </c>
      <c r="C104" s="2">
        <v>14</v>
      </c>
      <c r="D104" s="2">
        <v>4</v>
      </c>
      <c r="H104" s="2">
        <v>0</v>
      </c>
      <c r="M104" s="2" t="s">
        <v>259</v>
      </c>
      <c r="N104" s="2" t="s">
        <v>260</v>
      </c>
      <c r="O104" s="78">
        <v>6</v>
      </c>
    </row>
    <row r="105" spans="1:16" x14ac:dyDescent="0.25">
      <c r="A105" s="293" t="s">
        <v>231</v>
      </c>
      <c r="B105" s="293">
        <v>7</v>
      </c>
      <c r="C105" s="2">
        <v>16</v>
      </c>
      <c r="D105" s="2" t="s">
        <v>56</v>
      </c>
      <c r="H105" s="2">
        <v>0</v>
      </c>
      <c r="M105" s="2" t="s">
        <v>259</v>
      </c>
      <c r="N105" s="2" t="s">
        <v>260</v>
      </c>
      <c r="O105" s="78">
        <v>6</v>
      </c>
    </row>
    <row r="106" spans="1:16" x14ac:dyDescent="0.25">
      <c r="A106" s="293" t="s">
        <v>231</v>
      </c>
      <c r="B106" s="293">
        <v>7</v>
      </c>
      <c r="C106" s="2">
        <v>17</v>
      </c>
      <c r="D106" s="2" t="s">
        <v>56</v>
      </c>
      <c r="H106" s="2">
        <v>0</v>
      </c>
      <c r="M106" s="2" t="s">
        <v>259</v>
      </c>
      <c r="N106" s="2" t="s">
        <v>260</v>
      </c>
      <c r="O106" s="78">
        <v>6</v>
      </c>
    </row>
    <row r="107" spans="1:16" x14ac:dyDescent="0.25">
      <c r="A107" s="293" t="s">
        <v>231</v>
      </c>
      <c r="B107" s="293">
        <v>7</v>
      </c>
      <c r="C107" s="2">
        <v>18</v>
      </c>
      <c r="D107" s="2" t="s">
        <v>56</v>
      </c>
      <c r="H107" s="2">
        <v>0</v>
      </c>
      <c r="M107" s="2" t="s">
        <v>259</v>
      </c>
      <c r="N107" s="2" t="s">
        <v>260</v>
      </c>
      <c r="O107" s="78">
        <v>6</v>
      </c>
    </row>
    <row r="108" spans="1:16" x14ac:dyDescent="0.25">
      <c r="A108" s="293" t="s">
        <v>231</v>
      </c>
      <c r="B108" s="293">
        <v>7</v>
      </c>
      <c r="C108" s="2">
        <v>19</v>
      </c>
      <c r="D108" s="2" t="s">
        <v>56</v>
      </c>
      <c r="H108" s="2">
        <v>0</v>
      </c>
      <c r="M108" s="2" t="s">
        <v>259</v>
      </c>
      <c r="N108" s="2" t="s">
        <v>260</v>
      </c>
      <c r="O108" s="78">
        <v>6</v>
      </c>
    </row>
    <row r="109" spans="1:16" x14ac:dyDescent="0.25">
      <c r="A109" s="293" t="s">
        <v>231</v>
      </c>
      <c r="B109" s="293">
        <v>7</v>
      </c>
      <c r="C109" s="2">
        <v>20</v>
      </c>
      <c r="D109" s="2" t="s">
        <v>56</v>
      </c>
      <c r="H109" s="2">
        <v>0</v>
      </c>
      <c r="M109" s="2" t="s">
        <v>259</v>
      </c>
      <c r="N109" s="2" t="s">
        <v>260</v>
      </c>
      <c r="O109" s="78">
        <v>6</v>
      </c>
    </row>
    <row r="110" spans="1:16" x14ac:dyDescent="0.25">
      <c r="A110" s="293" t="s">
        <v>231</v>
      </c>
      <c r="B110" s="293">
        <v>7</v>
      </c>
      <c r="C110" s="2">
        <v>21</v>
      </c>
      <c r="D110" s="2" t="s">
        <v>56</v>
      </c>
      <c r="H110" s="2">
        <v>0</v>
      </c>
      <c r="M110" s="2" t="s">
        <v>259</v>
      </c>
      <c r="N110" s="2" t="s">
        <v>260</v>
      </c>
      <c r="O110" s="78">
        <v>6</v>
      </c>
    </row>
    <row r="111" spans="1:16" x14ac:dyDescent="0.25">
      <c r="A111" s="293" t="s">
        <v>231</v>
      </c>
      <c r="B111" s="293">
        <v>7</v>
      </c>
      <c r="C111" s="2">
        <v>22</v>
      </c>
      <c r="D111" s="2" t="s">
        <v>56</v>
      </c>
      <c r="H111" s="2">
        <v>0</v>
      </c>
      <c r="M111" s="2" t="s">
        <v>259</v>
      </c>
      <c r="N111" s="2" t="s">
        <v>260</v>
      </c>
      <c r="O111" s="78">
        <v>6</v>
      </c>
    </row>
    <row r="112" spans="1:16" x14ac:dyDescent="0.25">
      <c r="A112" s="293" t="s">
        <v>231</v>
      </c>
      <c r="B112" s="293">
        <v>7</v>
      </c>
      <c r="C112" s="2">
        <v>23</v>
      </c>
      <c r="D112" s="2" t="s">
        <v>56</v>
      </c>
      <c r="H112" s="2">
        <v>0</v>
      </c>
      <c r="M112" s="2" t="s">
        <v>259</v>
      </c>
      <c r="N112" s="2" t="s">
        <v>260</v>
      </c>
      <c r="O112" s="78">
        <v>6</v>
      </c>
    </row>
    <row r="113" spans="1:15" x14ac:dyDescent="0.25">
      <c r="A113" s="293" t="s">
        <v>231</v>
      </c>
      <c r="B113" s="293">
        <v>7</v>
      </c>
      <c r="C113" s="2">
        <v>24</v>
      </c>
      <c r="D113" s="2" t="s">
        <v>56</v>
      </c>
      <c r="H113" s="2">
        <v>0</v>
      </c>
      <c r="M113" s="2" t="s">
        <v>259</v>
      </c>
      <c r="N113" s="2" t="s">
        <v>260</v>
      </c>
      <c r="O113" s="78">
        <v>6</v>
      </c>
    </row>
    <row r="114" spans="1:15" x14ac:dyDescent="0.25">
      <c r="A114" s="293" t="s">
        <v>231</v>
      </c>
      <c r="B114" s="293">
        <v>7</v>
      </c>
      <c r="C114" s="2">
        <v>25</v>
      </c>
      <c r="D114" s="2" t="s">
        <v>56</v>
      </c>
      <c r="H114" s="2">
        <v>0</v>
      </c>
      <c r="M114" s="2" t="s">
        <v>259</v>
      </c>
      <c r="N114" s="2" t="s">
        <v>260</v>
      </c>
      <c r="O114" s="78">
        <v>6</v>
      </c>
    </row>
    <row r="115" spans="1:15" x14ac:dyDescent="0.25">
      <c r="A115" s="293" t="s">
        <v>231</v>
      </c>
      <c r="B115" s="293">
        <v>7</v>
      </c>
      <c r="C115" s="2">
        <v>26</v>
      </c>
      <c r="D115" s="2" t="s">
        <v>56</v>
      </c>
      <c r="H115" s="2">
        <v>0</v>
      </c>
      <c r="M115" s="2" t="s">
        <v>259</v>
      </c>
      <c r="N115" s="2" t="s">
        <v>260</v>
      </c>
      <c r="O115" s="78">
        <v>6</v>
      </c>
    </row>
    <row r="116" spans="1:15" x14ac:dyDescent="0.25">
      <c r="A116" s="293" t="s">
        <v>231</v>
      </c>
      <c r="B116" s="293">
        <v>7</v>
      </c>
      <c r="C116" s="2">
        <v>27</v>
      </c>
      <c r="D116" s="2" t="s">
        <v>56</v>
      </c>
      <c r="H116" s="2">
        <v>0</v>
      </c>
      <c r="M116" s="2" t="s">
        <v>259</v>
      </c>
      <c r="N116" s="2" t="s">
        <v>260</v>
      </c>
      <c r="O116" s="78">
        <v>6</v>
      </c>
    </row>
    <row r="117" spans="1:15" x14ac:dyDescent="0.25">
      <c r="A117" s="294" t="s">
        <v>385</v>
      </c>
      <c r="B117" s="293"/>
      <c r="H117" s="2">
        <v>2</v>
      </c>
      <c r="M117" s="2" t="s">
        <v>259</v>
      </c>
      <c r="N117" s="2" t="s">
        <v>260</v>
      </c>
      <c r="O117" s="78">
        <v>6</v>
      </c>
    </row>
    <row r="118" spans="1:15" s="65" customFormat="1" ht="15" customHeight="1" x14ac:dyDescent="0.25">
      <c r="A118" s="295" t="s">
        <v>61</v>
      </c>
      <c r="B118" s="295">
        <v>8</v>
      </c>
      <c r="C118" s="65">
        <v>1</v>
      </c>
      <c r="D118" s="65">
        <v>3</v>
      </c>
      <c r="H118" s="65">
        <v>33</v>
      </c>
      <c r="M118" s="65" t="s">
        <v>259</v>
      </c>
      <c r="N118" s="65" t="s">
        <v>260</v>
      </c>
      <c r="O118" s="65">
        <v>6</v>
      </c>
    </row>
    <row r="119" spans="1:15" s="65" customFormat="1" x14ac:dyDescent="0.25">
      <c r="A119" s="295" t="s">
        <v>61</v>
      </c>
      <c r="B119" s="295">
        <v>8</v>
      </c>
      <c r="C119" s="65">
        <v>2</v>
      </c>
      <c r="D119" s="65">
        <v>3</v>
      </c>
      <c r="H119" s="65">
        <v>47</v>
      </c>
      <c r="M119" s="65" t="s">
        <v>259</v>
      </c>
      <c r="N119" s="65" t="s">
        <v>260</v>
      </c>
      <c r="O119" s="65">
        <v>6</v>
      </c>
    </row>
    <row r="120" spans="1:15" s="65" customFormat="1" x14ac:dyDescent="0.25">
      <c r="A120" s="295" t="s">
        <v>61</v>
      </c>
      <c r="B120" s="295">
        <v>8</v>
      </c>
      <c r="C120" s="65">
        <v>3</v>
      </c>
      <c r="D120" s="65">
        <v>4</v>
      </c>
      <c r="H120" s="65">
        <v>22</v>
      </c>
      <c r="M120" s="65" t="s">
        <v>259</v>
      </c>
      <c r="N120" s="65" t="s">
        <v>260</v>
      </c>
      <c r="O120" s="65">
        <v>6</v>
      </c>
    </row>
    <row r="121" spans="1:15" s="65" customFormat="1" x14ac:dyDescent="0.25">
      <c r="A121" s="295" t="s">
        <v>61</v>
      </c>
      <c r="B121" s="295">
        <v>8</v>
      </c>
      <c r="C121" s="65">
        <v>4</v>
      </c>
      <c r="D121" s="65">
        <v>3</v>
      </c>
      <c r="H121" s="65">
        <v>17</v>
      </c>
      <c r="M121" s="65" t="s">
        <v>259</v>
      </c>
      <c r="N121" s="65" t="s">
        <v>260</v>
      </c>
      <c r="O121" s="65">
        <v>6</v>
      </c>
    </row>
    <row r="122" spans="1:15" s="65" customFormat="1" x14ac:dyDescent="0.25">
      <c r="A122" s="295" t="s">
        <v>61</v>
      </c>
      <c r="B122" s="295">
        <v>8</v>
      </c>
      <c r="C122" s="65">
        <v>5</v>
      </c>
      <c r="D122" s="65">
        <v>3</v>
      </c>
      <c r="H122" s="65">
        <v>21</v>
      </c>
      <c r="M122" s="65" t="s">
        <v>259</v>
      </c>
      <c r="N122" s="65" t="s">
        <v>260</v>
      </c>
      <c r="O122" s="65">
        <v>6</v>
      </c>
    </row>
    <row r="123" spans="1:15" s="65" customFormat="1" x14ac:dyDescent="0.25">
      <c r="A123" s="295" t="s">
        <v>61</v>
      </c>
      <c r="B123" s="295">
        <v>8</v>
      </c>
      <c r="C123" s="65">
        <v>6</v>
      </c>
      <c r="D123" s="65">
        <v>4</v>
      </c>
      <c r="H123" s="65">
        <v>16</v>
      </c>
      <c r="M123" s="65" t="s">
        <v>259</v>
      </c>
      <c r="N123" s="65" t="s">
        <v>260</v>
      </c>
      <c r="O123" s="65">
        <v>6</v>
      </c>
    </row>
    <row r="124" spans="1:15" s="65" customFormat="1" x14ac:dyDescent="0.25">
      <c r="A124" s="295" t="s">
        <v>61</v>
      </c>
      <c r="B124" s="295">
        <v>8</v>
      </c>
      <c r="C124" s="65" t="s">
        <v>679</v>
      </c>
      <c r="D124" s="65">
        <v>3</v>
      </c>
      <c r="H124" s="65">
        <v>12</v>
      </c>
      <c r="M124" s="65" t="s">
        <v>259</v>
      </c>
      <c r="N124" s="65" t="s">
        <v>260</v>
      </c>
      <c r="O124" s="65">
        <v>6</v>
      </c>
    </row>
    <row r="125" spans="1:15" s="65" customFormat="1" x14ac:dyDescent="0.25">
      <c r="A125" s="295" t="s">
        <v>61</v>
      </c>
      <c r="B125" s="295">
        <v>8</v>
      </c>
      <c r="C125" s="65">
        <v>7</v>
      </c>
      <c r="D125" s="65">
        <v>3</v>
      </c>
      <c r="H125" s="65">
        <v>17</v>
      </c>
      <c r="M125" s="65" t="s">
        <v>259</v>
      </c>
      <c r="N125" s="65" t="s">
        <v>260</v>
      </c>
      <c r="O125" s="65">
        <v>6</v>
      </c>
    </row>
    <row r="126" spans="1:15" s="65" customFormat="1" x14ac:dyDescent="0.25">
      <c r="A126" s="295" t="s">
        <v>61</v>
      </c>
      <c r="B126" s="295">
        <v>8</v>
      </c>
      <c r="C126" s="65">
        <v>8</v>
      </c>
      <c r="D126" s="65">
        <v>3</v>
      </c>
      <c r="H126" s="65">
        <v>26</v>
      </c>
      <c r="M126" s="65" t="s">
        <v>259</v>
      </c>
      <c r="N126" s="65" t="s">
        <v>260</v>
      </c>
      <c r="O126" s="65">
        <v>6</v>
      </c>
    </row>
    <row r="127" spans="1:15" s="65" customFormat="1" x14ac:dyDescent="0.25">
      <c r="A127" s="295" t="s">
        <v>61</v>
      </c>
      <c r="B127" s="295">
        <v>8</v>
      </c>
      <c r="C127" s="65">
        <v>9</v>
      </c>
      <c r="D127" s="65">
        <v>3</v>
      </c>
      <c r="H127" s="65">
        <v>0</v>
      </c>
      <c r="K127" s="65">
        <v>9</v>
      </c>
      <c r="M127" s="65" t="s">
        <v>259</v>
      </c>
      <c r="N127" s="65" t="s">
        <v>260</v>
      </c>
      <c r="O127" s="65">
        <v>6</v>
      </c>
    </row>
    <row r="128" spans="1:15" s="65" customFormat="1" x14ac:dyDescent="0.25">
      <c r="A128" s="295" t="s">
        <v>61</v>
      </c>
      <c r="B128" s="295">
        <v>8</v>
      </c>
      <c r="C128" s="65">
        <v>10</v>
      </c>
      <c r="D128" s="65">
        <v>4</v>
      </c>
      <c r="H128" s="65">
        <v>24</v>
      </c>
      <c r="K128" s="65">
        <v>9</v>
      </c>
      <c r="M128" s="65" t="s">
        <v>259</v>
      </c>
      <c r="N128" s="65" t="s">
        <v>260</v>
      </c>
      <c r="O128" s="65">
        <v>6</v>
      </c>
    </row>
    <row r="129" spans="1:15" s="65" customFormat="1" x14ac:dyDescent="0.25">
      <c r="A129" s="295" t="s">
        <v>61</v>
      </c>
      <c r="B129" s="295">
        <v>8</v>
      </c>
      <c r="C129" s="65">
        <v>11</v>
      </c>
      <c r="D129" s="65">
        <v>3</v>
      </c>
      <c r="H129" s="65">
        <v>8</v>
      </c>
      <c r="K129" s="65">
        <v>9</v>
      </c>
      <c r="M129" s="65" t="s">
        <v>259</v>
      </c>
      <c r="N129" s="65" t="s">
        <v>260</v>
      </c>
      <c r="O129" s="65">
        <v>6</v>
      </c>
    </row>
    <row r="130" spans="1:15" s="65" customFormat="1" x14ac:dyDescent="0.25">
      <c r="A130" s="295" t="s">
        <v>61</v>
      </c>
      <c r="B130" s="295">
        <v>8</v>
      </c>
      <c r="C130" s="65">
        <v>12</v>
      </c>
      <c r="D130" s="65">
        <v>4</v>
      </c>
      <c r="H130" s="65">
        <v>17</v>
      </c>
      <c r="K130" s="65">
        <v>9</v>
      </c>
      <c r="M130" s="65" t="s">
        <v>259</v>
      </c>
      <c r="N130" s="65" t="s">
        <v>260</v>
      </c>
      <c r="O130" s="65">
        <v>6</v>
      </c>
    </row>
    <row r="131" spans="1:15" s="65" customFormat="1" x14ac:dyDescent="0.25">
      <c r="A131" s="295" t="s">
        <v>61</v>
      </c>
      <c r="B131" s="295">
        <v>8</v>
      </c>
      <c r="C131" s="65">
        <v>13</v>
      </c>
      <c r="D131" s="65">
        <v>3</v>
      </c>
      <c r="H131" s="65">
        <v>21</v>
      </c>
      <c r="K131" s="65">
        <v>9</v>
      </c>
      <c r="M131" s="65" t="s">
        <v>259</v>
      </c>
      <c r="N131" s="65" t="s">
        <v>260</v>
      </c>
      <c r="O131" s="65">
        <v>6</v>
      </c>
    </row>
    <row r="132" spans="1:15" s="65" customFormat="1" x14ac:dyDescent="0.25">
      <c r="A132" s="295" t="s">
        <v>61</v>
      </c>
      <c r="B132" s="295">
        <v>8</v>
      </c>
      <c r="C132" s="65">
        <v>14</v>
      </c>
      <c r="D132" s="65">
        <v>4</v>
      </c>
      <c r="H132" s="65">
        <v>6</v>
      </c>
      <c r="K132" s="65">
        <v>9</v>
      </c>
      <c r="M132" s="65" t="s">
        <v>259</v>
      </c>
      <c r="N132" s="65" t="s">
        <v>260</v>
      </c>
      <c r="O132" s="65">
        <v>6</v>
      </c>
    </row>
    <row r="133" spans="1:15" s="65" customFormat="1" x14ac:dyDescent="0.25">
      <c r="A133" s="295" t="s">
        <v>61</v>
      </c>
      <c r="B133" s="295">
        <v>8</v>
      </c>
      <c r="C133" s="65">
        <v>16</v>
      </c>
      <c r="D133" s="65" t="s">
        <v>56</v>
      </c>
      <c r="H133" s="65">
        <v>0</v>
      </c>
      <c r="K133" s="65">
        <v>9</v>
      </c>
      <c r="M133" s="65" t="s">
        <v>259</v>
      </c>
      <c r="N133" s="65" t="s">
        <v>260</v>
      </c>
      <c r="O133" s="65">
        <v>6</v>
      </c>
    </row>
    <row r="134" spans="1:15" s="65" customFormat="1" x14ac:dyDescent="0.25">
      <c r="A134" s="295" t="s">
        <v>61</v>
      </c>
      <c r="B134" s="295">
        <v>8</v>
      </c>
      <c r="C134" s="65">
        <v>17</v>
      </c>
      <c r="D134" s="65" t="s">
        <v>56</v>
      </c>
      <c r="H134" s="65">
        <v>0</v>
      </c>
      <c r="K134" s="65">
        <v>9</v>
      </c>
      <c r="M134" s="65" t="s">
        <v>259</v>
      </c>
      <c r="N134" s="65" t="s">
        <v>260</v>
      </c>
      <c r="O134" s="65">
        <v>6</v>
      </c>
    </row>
    <row r="135" spans="1:15" s="65" customFormat="1" x14ac:dyDescent="0.25">
      <c r="A135" s="295" t="s">
        <v>61</v>
      </c>
      <c r="B135" s="295">
        <v>8</v>
      </c>
      <c r="C135" s="65">
        <v>18</v>
      </c>
      <c r="D135" s="65" t="s">
        <v>56</v>
      </c>
      <c r="H135" s="65">
        <v>0</v>
      </c>
      <c r="K135" s="65">
        <v>9</v>
      </c>
      <c r="M135" s="65" t="s">
        <v>259</v>
      </c>
      <c r="N135" s="65" t="s">
        <v>260</v>
      </c>
      <c r="O135" s="65">
        <v>6</v>
      </c>
    </row>
    <row r="136" spans="1:15" s="65" customFormat="1" x14ac:dyDescent="0.25">
      <c r="A136" s="295" t="s">
        <v>61</v>
      </c>
      <c r="B136" s="295">
        <v>8</v>
      </c>
      <c r="C136" s="65">
        <v>19</v>
      </c>
      <c r="D136" s="65" t="s">
        <v>56</v>
      </c>
      <c r="H136" s="65">
        <v>0</v>
      </c>
      <c r="K136" s="65">
        <v>9</v>
      </c>
      <c r="M136" s="65" t="s">
        <v>259</v>
      </c>
      <c r="N136" s="65" t="s">
        <v>260</v>
      </c>
      <c r="O136" s="65">
        <v>6</v>
      </c>
    </row>
    <row r="137" spans="1:15" s="65" customFormat="1" x14ac:dyDescent="0.25">
      <c r="A137" s="295" t="s">
        <v>61</v>
      </c>
      <c r="B137" s="295">
        <v>8</v>
      </c>
      <c r="C137" s="65">
        <v>20</v>
      </c>
      <c r="D137" s="65" t="s">
        <v>56</v>
      </c>
      <c r="H137" s="65">
        <v>0</v>
      </c>
      <c r="K137" s="65">
        <v>9</v>
      </c>
      <c r="M137" s="65" t="s">
        <v>259</v>
      </c>
      <c r="N137" s="65" t="s">
        <v>260</v>
      </c>
      <c r="O137" s="65">
        <v>6</v>
      </c>
    </row>
    <row r="138" spans="1:15" s="65" customFormat="1" x14ac:dyDescent="0.25">
      <c r="A138" s="295" t="s">
        <v>61</v>
      </c>
      <c r="B138" s="295">
        <v>8</v>
      </c>
      <c r="C138" s="65">
        <v>21</v>
      </c>
      <c r="D138" s="65" t="s">
        <v>56</v>
      </c>
      <c r="H138" s="65">
        <v>0</v>
      </c>
      <c r="K138" s="65">
        <v>9</v>
      </c>
      <c r="M138" s="65" t="s">
        <v>259</v>
      </c>
      <c r="N138" s="65" t="s">
        <v>260</v>
      </c>
      <c r="O138" s="65">
        <v>6</v>
      </c>
    </row>
    <row r="139" spans="1:15" s="65" customFormat="1" x14ac:dyDescent="0.25">
      <c r="A139" s="295" t="s">
        <v>61</v>
      </c>
      <c r="B139" s="295">
        <v>8</v>
      </c>
      <c r="C139" s="65">
        <v>22</v>
      </c>
      <c r="D139" s="65" t="s">
        <v>56</v>
      </c>
      <c r="H139" s="65">
        <v>0</v>
      </c>
      <c r="K139" s="65">
        <v>9</v>
      </c>
      <c r="M139" s="65" t="s">
        <v>259</v>
      </c>
      <c r="N139" s="65" t="s">
        <v>260</v>
      </c>
      <c r="O139" s="65">
        <v>6</v>
      </c>
    </row>
    <row r="140" spans="1:15" s="65" customFormat="1" x14ac:dyDescent="0.25">
      <c r="A140" s="295" t="s">
        <v>61</v>
      </c>
      <c r="B140" s="295">
        <v>8</v>
      </c>
      <c r="C140" s="65">
        <v>23</v>
      </c>
      <c r="D140" s="65" t="s">
        <v>56</v>
      </c>
      <c r="H140" s="65">
        <v>0</v>
      </c>
      <c r="K140" s="65">
        <v>9</v>
      </c>
      <c r="M140" s="65" t="s">
        <v>259</v>
      </c>
      <c r="N140" s="65" t="s">
        <v>260</v>
      </c>
      <c r="O140" s="65">
        <v>6</v>
      </c>
    </row>
    <row r="141" spans="1:15" s="65" customFormat="1" x14ac:dyDescent="0.25">
      <c r="A141" s="295" t="s">
        <v>61</v>
      </c>
      <c r="B141" s="295">
        <v>8</v>
      </c>
      <c r="C141" s="65">
        <v>24</v>
      </c>
      <c r="D141" s="65" t="s">
        <v>56</v>
      </c>
      <c r="H141" s="65">
        <v>0</v>
      </c>
      <c r="K141" s="65">
        <v>9</v>
      </c>
      <c r="M141" s="65" t="s">
        <v>259</v>
      </c>
      <c r="N141" s="65" t="s">
        <v>260</v>
      </c>
      <c r="O141" s="65">
        <v>6</v>
      </c>
    </row>
    <row r="142" spans="1:15" s="65" customFormat="1" x14ac:dyDescent="0.25">
      <c r="A142" s="295" t="s">
        <v>61</v>
      </c>
      <c r="B142" s="295">
        <v>8</v>
      </c>
      <c r="C142" s="65">
        <v>25</v>
      </c>
      <c r="D142" s="65" t="s">
        <v>56</v>
      </c>
      <c r="H142" s="65">
        <v>0</v>
      </c>
      <c r="K142" s="65">
        <v>9</v>
      </c>
      <c r="M142" s="65" t="s">
        <v>259</v>
      </c>
      <c r="N142" s="65" t="s">
        <v>260</v>
      </c>
      <c r="O142" s="65">
        <v>6</v>
      </c>
    </row>
    <row r="143" spans="1:15" s="65" customFormat="1" x14ac:dyDescent="0.25">
      <c r="A143" s="295" t="s">
        <v>61</v>
      </c>
      <c r="B143" s="295">
        <v>8</v>
      </c>
      <c r="C143" s="65">
        <v>26</v>
      </c>
      <c r="D143" s="65" t="s">
        <v>56</v>
      </c>
      <c r="H143" s="65">
        <v>0</v>
      </c>
      <c r="K143" s="65">
        <v>9</v>
      </c>
      <c r="M143" s="65" t="s">
        <v>259</v>
      </c>
      <c r="N143" s="65" t="s">
        <v>260</v>
      </c>
      <c r="O143" s="65">
        <v>6</v>
      </c>
    </row>
    <row r="144" spans="1:15" s="65" customFormat="1" x14ac:dyDescent="0.25">
      <c r="A144" s="295" t="s">
        <v>61</v>
      </c>
      <c r="B144" s="295">
        <v>8</v>
      </c>
      <c r="C144" s="65">
        <v>27</v>
      </c>
      <c r="D144" s="65" t="s">
        <v>56</v>
      </c>
      <c r="H144" s="65">
        <v>0</v>
      </c>
      <c r="K144" s="65">
        <v>9</v>
      </c>
      <c r="M144" s="65" t="s">
        <v>259</v>
      </c>
      <c r="N144" s="65" t="s">
        <v>260</v>
      </c>
      <c r="O144" s="65">
        <v>6</v>
      </c>
    </row>
    <row r="145" spans="1:16" s="65" customFormat="1" x14ac:dyDescent="0.25">
      <c r="A145" s="296" t="s">
        <v>386</v>
      </c>
      <c r="B145" s="295"/>
      <c r="K145" s="65">
        <v>9</v>
      </c>
      <c r="M145" s="65" t="s">
        <v>259</v>
      </c>
      <c r="N145" s="65" t="s">
        <v>260</v>
      </c>
      <c r="O145" s="65">
        <v>7</v>
      </c>
      <c r="P145" s="65" t="s">
        <v>707</v>
      </c>
    </row>
    <row r="146" spans="1:16" s="78" customFormat="1" ht="15" customHeight="1" x14ac:dyDescent="0.25">
      <c r="A146" s="298" t="s">
        <v>63</v>
      </c>
      <c r="B146" s="298">
        <v>10</v>
      </c>
      <c r="C146" s="78">
        <v>1</v>
      </c>
      <c r="D146" s="78">
        <v>3</v>
      </c>
      <c r="H146" s="78">
        <v>20</v>
      </c>
      <c r="M146" s="78" t="s">
        <v>259</v>
      </c>
      <c r="N146" s="78" t="s">
        <v>260</v>
      </c>
      <c r="O146" s="78">
        <v>7</v>
      </c>
    </row>
    <row r="147" spans="1:16" s="78" customFormat="1" x14ac:dyDescent="0.25">
      <c r="A147" s="298" t="s">
        <v>63</v>
      </c>
      <c r="B147" s="298">
        <v>10</v>
      </c>
      <c r="C147" s="78">
        <v>2</v>
      </c>
      <c r="D147" s="78">
        <v>3</v>
      </c>
      <c r="H147" s="78">
        <v>10</v>
      </c>
      <c r="M147" s="78" t="s">
        <v>259</v>
      </c>
      <c r="N147" s="78" t="s">
        <v>260</v>
      </c>
      <c r="O147" s="78">
        <v>7</v>
      </c>
    </row>
    <row r="148" spans="1:16" s="78" customFormat="1" x14ac:dyDescent="0.25">
      <c r="A148" s="298" t="s">
        <v>63</v>
      </c>
      <c r="B148" s="298">
        <v>10</v>
      </c>
      <c r="C148" s="78">
        <v>3</v>
      </c>
      <c r="D148" s="78">
        <v>4</v>
      </c>
      <c r="H148" s="78">
        <v>23</v>
      </c>
      <c r="M148" s="78" t="s">
        <v>259</v>
      </c>
      <c r="N148" s="78" t="s">
        <v>260</v>
      </c>
      <c r="O148" s="78">
        <v>7</v>
      </c>
    </row>
    <row r="149" spans="1:16" s="78" customFormat="1" x14ac:dyDescent="0.25">
      <c r="A149" s="298" t="s">
        <v>63</v>
      </c>
      <c r="B149" s="298">
        <v>10</v>
      </c>
      <c r="C149" s="78">
        <v>4</v>
      </c>
      <c r="D149" s="78">
        <v>3</v>
      </c>
      <c r="H149" s="78">
        <v>29</v>
      </c>
      <c r="M149" s="78" t="s">
        <v>259</v>
      </c>
      <c r="N149" s="78" t="s">
        <v>260</v>
      </c>
      <c r="O149" s="78">
        <v>7</v>
      </c>
    </row>
    <row r="150" spans="1:16" s="78" customFormat="1" x14ac:dyDescent="0.25">
      <c r="A150" s="298" t="s">
        <v>63</v>
      </c>
      <c r="B150" s="298">
        <v>10</v>
      </c>
      <c r="C150" s="78">
        <v>5</v>
      </c>
      <c r="D150" s="78">
        <v>3</v>
      </c>
      <c r="H150" s="78">
        <v>35</v>
      </c>
      <c r="M150" s="78" t="s">
        <v>259</v>
      </c>
      <c r="N150" s="78" t="s">
        <v>260</v>
      </c>
      <c r="O150" s="78">
        <v>7</v>
      </c>
    </row>
    <row r="151" spans="1:16" s="78" customFormat="1" x14ac:dyDescent="0.25">
      <c r="A151" s="298" t="s">
        <v>63</v>
      </c>
      <c r="B151" s="298">
        <v>10</v>
      </c>
      <c r="C151" s="78">
        <v>6</v>
      </c>
      <c r="D151" s="78">
        <v>4</v>
      </c>
      <c r="H151" s="78">
        <v>35</v>
      </c>
      <c r="M151" s="78" t="s">
        <v>259</v>
      </c>
      <c r="N151" s="78" t="s">
        <v>260</v>
      </c>
      <c r="O151" s="78">
        <v>7</v>
      </c>
    </row>
    <row r="152" spans="1:16" s="78" customFormat="1" x14ac:dyDescent="0.25">
      <c r="A152" s="298" t="s">
        <v>63</v>
      </c>
      <c r="B152" s="298">
        <v>10</v>
      </c>
      <c r="C152" s="78" t="s">
        <v>679</v>
      </c>
      <c r="D152" s="78">
        <v>3</v>
      </c>
      <c r="H152" s="78">
        <v>41</v>
      </c>
      <c r="M152" s="78" t="s">
        <v>259</v>
      </c>
      <c r="N152" s="78" t="s">
        <v>260</v>
      </c>
      <c r="O152" s="78">
        <v>7</v>
      </c>
    </row>
    <row r="153" spans="1:16" s="78" customFormat="1" x14ac:dyDescent="0.25">
      <c r="A153" s="298" t="s">
        <v>63</v>
      </c>
      <c r="B153" s="298">
        <v>10</v>
      </c>
      <c r="C153" s="78">
        <v>7</v>
      </c>
      <c r="D153" s="78">
        <v>3</v>
      </c>
      <c r="H153" s="78">
        <v>20</v>
      </c>
      <c r="M153" s="78" t="s">
        <v>259</v>
      </c>
      <c r="N153" s="78" t="s">
        <v>260</v>
      </c>
      <c r="O153" s="78">
        <v>7</v>
      </c>
    </row>
    <row r="154" spans="1:16" s="78" customFormat="1" x14ac:dyDescent="0.25">
      <c r="A154" s="298" t="s">
        <v>63</v>
      </c>
      <c r="B154" s="298">
        <v>10</v>
      </c>
      <c r="C154" s="78">
        <v>8</v>
      </c>
      <c r="D154" s="78">
        <v>3</v>
      </c>
      <c r="H154" s="78">
        <v>30</v>
      </c>
      <c r="M154" s="78" t="s">
        <v>259</v>
      </c>
      <c r="N154" s="78" t="s">
        <v>260</v>
      </c>
      <c r="O154" s="78">
        <v>7</v>
      </c>
    </row>
    <row r="155" spans="1:16" s="78" customFormat="1" x14ac:dyDescent="0.25">
      <c r="A155" s="298" t="s">
        <v>63</v>
      </c>
      <c r="B155" s="298">
        <v>10</v>
      </c>
      <c r="C155" s="78">
        <v>9</v>
      </c>
      <c r="D155" s="78">
        <v>3</v>
      </c>
      <c r="H155" s="78">
        <v>66</v>
      </c>
      <c r="M155" s="78" t="s">
        <v>259</v>
      </c>
      <c r="N155" s="78" t="s">
        <v>260</v>
      </c>
      <c r="O155" s="78">
        <v>7</v>
      </c>
    </row>
    <row r="156" spans="1:16" s="78" customFormat="1" x14ac:dyDescent="0.25">
      <c r="A156" s="298" t="s">
        <v>63</v>
      </c>
      <c r="B156" s="298">
        <v>10</v>
      </c>
      <c r="C156" s="78">
        <v>10</v>
      </c>
      <c r="D156" s="78">
        <v>4</v>
      </c>
      <c r="H156" s="78">
        <v>30</v>
      </c>
      <c r="M156" s="78" t="s">
        <v>259</v>
      </c>
      <c r="N156" s="78" t="s">
        <v>260</v>
      </c>
      <c r="O156" s="78">
        <v>7</v>
      </c>
    </row>
    <row r="157" spans="1:16" s="78" customFormat="1" x14ac:dyDescent="0.25">
      <c r="A157" s="298" t="s">
        <v>63</v>
      </c>
      <c r="B157" s="298">
        <v>10</v>
      </c>
      <c r="C157" s="78">
        <v>11</v>
      </c>
      <c r="D157" s="78">
        <v>3</v>
      </c>
      <c r="H157" s="78">
        <v>37</v>
      </c>
      <c r="M157" s="78" t="s">
        <v>259</v>
      </c>
      <c r="N157" s="78" t="s">
        <v>260</v>
      </c>
      <c r="O157" s="78">
        <v>7</v>
      </c>
    </row>
    <row r="158" spans="1:16" s="78" customFormat="1" x14ac:dyDescent="0.25">
      <c r="A158" s="298" t="s">
        <v>63</v>
      </c>
      <c r="B158" s="298">
        <v>10</v>
      </c>
      <c r="C158" s="78">
        <v>12</v>
      </c>
      <c r="D158" s="78">
        <v>4</v>
      </c>
      <c r="H158" s="78">
        <v>30</v>
      </c>
      <c r="M158" s="78" t="s">
        <v>259</v>
      </c>
      <c r="N158" s="78" t="s">
        <v>260</v>
      </c>
      <c r="O158" s="78">
        <v>7</v>
      </c>
    </row>
    <row r="159" spans="1:16" s="78" customFormat="1" x14ac:dyDescent="0.25">
      <c r="A159" s="298" t="s">
        <v>63</v>
      </c>
      <c r="B159" s="298">
        <v>10</v>
      </c>
      <c r="C159" s="78">
        <v>13</v>
      </c>
      <c r="D159" s="78">
        <v>3</v>
      </c>
      <c r="H159" s="78">
        <v>22</v>
      </c>
      <c r="M159" s="78" t="s">
        <v>259</v>
      </c>
      <c r="N159" s="78" t="s">
        <v>260</v>
      </c>
      <c r="O159" s="78">
        <v>7</v>
      </c>
    </row>
    <row r="160" spans="1:16" s="78" customFormat="1" x14ac:dyDescent="0.25">
      <c r="A160" s="298" t="s">
        <v>63</v>
      </c>
      <c r="B160" s="298">
        <v>10</v>
      </c>
      <c r="C160" s="78">
        <v>14</v>
      </c>
      <c r="D160" s="78">
        <v>4</v>
      </c>
      <c r="H160" s="78">
        <v>37</v>
      </c>
      <c r="M160" s="78" t="s">
        <v>259</v>
      </c>
      <c r="N160" s="78" t="s">
        <v>260</v>
      </c>
      <c r="O160" s="78">
        <v>7</v>
      </c>
    </row>
    <row r="161" spans="1:15" s="78" customFormat="1" x14ac:dyDescent="0.25">
      <c r="A161" s="298" t="s">
        <v>63</v>
      </c>
      <c r="B161" s="298">
        <v>10</v>
      </c>
      <c r="C161" s="78">
        <v>16</v>
      </c>
      <c r="D161" s="78" t="s">
        <v>56</v>
      </c>
      <c r="H161" s="78">
        <v>0</v>
      </c>
      <c r="M161" s="78" t="s">
        <v>259</v>
      </c>
      <c r="N161" s="78" t="s">
        <v>260</v>
      </c>
      <c r="O161" s="78">
        <v>7</v>
      </c>
    </row>
    <row r="162" spans="1:15" s="78" customFormat="1" x14ac:dyDescent="0.25">
      <c r="A162" s="298" t="s">
        <v>63</v>
      </c>
      <c r="B162" s="298">
        <v>10</v>
      </c>
      <c r="C162" s="78">
        <v>17</v>
      </c>
      <c r="D162" s="78" t="s">
        <v>56</v>
      </c>
      <c r="H162" s="78">
        <v>0</v>
      </c>
      <c r="M162" s="78" t="s">
        <v>259</v>
      </c>
      <c r="N162" s="78" t="s">
        <v>260</v>
      </c>
      <c r="O162" s="78">
        <v>7</v>
      </c>
    </row>
    <row r="163" spans="1:15" s="78" customFormat="1" x14ac:dyDescent="0.25">
      <c r="A163" s="298" t="s">
        <v>63</v>
      </c>
      <c r="B163" s="298">
        <v>10</v>
      </c>
      <c r="C163" s="78">
        <v>18</v>
      </c>
      <c r="D163" s="78" t="s">
        <v>56</v>
      </c>
      <c r="H163" s="78">
        <v>0</v>
      </c>
      <c r="M163" s="78" t="s">
        <v>259</v>
      </c>
      <c r="N163" s="78" t="s">
        <v>260</v>
      </c>
      <c r="O163" s="78">
        <v>7</v>
      </c>
    </row>
    <row r="164" spans="1:15" s="78" customFormat="1" x14ac:dyDescent="0.25">
      <c r="A164" s="298" t="s">
        <v>63</v>
      </c>
      <c r="B164" s="298">
        <v>10</v>
      </c>
      <c r="C164" s="78">
        <v>19</v>
      </c>
      <c r="D164" s="78" t="s">
        <v>56</v>
      </c>
      <c r="H164" s="78">
        <v>0</v>
      </c>
      <c r="M164" s="78" t="s">
        <v>259</v>
      </c>
      <c r="N164" s="78" t="s">
        <v>260</v>
      </c>
      <c r="O164" s="78">
        <v>7</v>
      </c>
    </row>
    <row r="165" spans="1:15" s="78" customFormat="1" x14ac:dyDescent="0.25">
      <c r="A165" s="298" t="s">
        <v>63</v>
      </c>
      <c r="B165" s="298">
        <v>10</v>
      </c>
      <c r="C165" s="78">
        <v>20</v>
      </c>
      <c r="D165" s="78" t="s">
        <v>56</v>
      </c>
      <c r="H165" s="78">
        <v>0</v>
      </c>
      <c r="M165" s="78" t="s">
        <v>259</v>
      </c>
      <c r="N165" s="78" t="s">
        <v>260</v>
      </c>
      <c r="O165" s="78">
        <v>7</v>
      </c>
    </row>
    <row r="166" spans="1:15" s="78" customFormat="1" x14ac:dyDescent="0.25">
      <c r="A166" s="298" t="s">
        <v>63</v>
      </c>
      <c r="B166" s="298">
        <v>10</v>
      </c>
      <c r="C166" s="78">
        <v>21</v>
      </c>
      <c r="D166" s="78" t="s">
        <v>56</v>
      </c>
      <c r="H166" s="78">
        <v>0</v>
      </c>
      <c r="M166" s="78" t="s">
        <v>259</v>
      </c>
      <c r="N166" s="78" t="s">
        <v>260</v>
      </c>
      <c r="O166" s="78">
        <v>7</v>
      </c>
    </row>
    <row r="167" spans="1:15" s="78" customFormat="1" x14ac:dyDescent="0.25">
      <c r="A167" s="298" t="s">
        <v>63</v>
      </c>
      <c r="B167" s="298">
        <v>10</v>
      </c>
      <c r="C167" s="78">
        <v>22</v>
      </c>
      <c r="D167" s="78" t="s">
        <v>56</v>
      </c>
      <c r="H167" s="78">
        <v>0</v>
      </c>
      <c r="M167" s="78" t="s">
        <v>259</v>
      </c>
      <c r="N167" s="78" t="s">
        <v>260</v>
      </c>
      <c r="O167" s="78">
        <v>7</v>
      </c>
    </row>
    <row r="168" spans="1:15" s="78" customFormat="1" x14ac:dyDescent="0.25">
      <c r="A168" s="298" t="s">
        <v>63</v>
      </c>
      <c r="B168" s="298">
        <v>10</v>
      </c>
      <c r="C168" s="78">
        <v>23</v>
      </c>
      <c r="D168" s="78" t="s">
        <v>56</v>
      </c>
      <c r="H168" s="78">
        <v>0</v>
      </c>
      <c r="M168" s="78" t="s">
        <v>259</v>
      </c>
      <c r="N168" s="78" t="s">
        <v>260</v>
      </c>
      <c r="O168" s="78">
        <v>7</v>
      </c>
    </row>
    <row r="169" spans="1:15" s="78" customFormat="1" x14ac:dyDescent="0.25">
      <c r="A169" s="298" t="s">
        <v>63</v>
      </c>
      <c r="B169" s="298">
        <v>10</v>
      </c>
      <c r="C169" s="78">
        <v>24</v>
      </c>
      <c r="D169" s="78" t="s">
        <v>56</v>
      </c>
      <c r="H169" s="78">
        <v>0</v>
      </c>
      <c r="M169" s="78" t="s">
        <v>259</v>
      </c>
      <c r="N169" s="78" t="s">
        <v>260</v>
      </c>
      <c r="O169" s="78">
        <v>7</v>
      </c>
    </row>
    <row r="170" spans="1:15" s="78" customFormat="1" x14ac:dyDescent="0.25">
      <c r="A170" s="298" t="s">
        <v>63</v>
      </c>
      <c r="B170" s="298">
        <v>10</v>
      </c>
      <c r="C170" s="78">
        <v>25</v>
      </c>
      <c r="D170" s="78" t="s">
        <v>56</v>
      </c>
      <c r="H170" s="78">
        <v>0</v>
      </c>
      <c r="M170" s="78" t="s">
        <v>259</v>
      </c>
      <c r="N170" s="78" t="s">
        <v>260</v>
      </c>
      <c r="O170" s="78">
        <v>7</v>
      </c>
    </row>
    <row r="171" spans="1:15" s="78" customFormat="1" x14ac:dyDescent="0.25">
      <c r="A171" s="298" t="s">
        <v>63</v>
      </c>
      <c r="B171" s="298">
        <v>10</v>
      </c>
      <c r="C171" s="78">
        <v>26</v>
      </c>
      <c r="D171" s="78" t="s">
        <v>56</v>
      </c>
      <c r="H171" s="78">
        <v>0</v>
      </c>
      <c r="M171" s="78" t="s">
        <v>259</v>
      </c>
      <c r="N171" s="78" t="s">
        <v>260</v>
      </c>
      <c r="O171" s="78">
        <v>7</v>
      </c>
    </row>
    <row r="172" spans="1:15" s="78" customFormat="1" x14ac:dyDescent="0.25">
      <c r="A172" s="298" t="s">
        <v>63</v>
      </c>
      <c r="B172" s="298">
        <v>10</v>
      </c>
      <c r="C172" s="78">
        <v>27</v>
      </c>
      <c r="D172" s="78" t="s">
        <v>56</v>
      </c>
      <c r="H172" s="78">
        <v>0</v>
      </c>
      <c r="M172" s="78" t="s">
        <v>259</v>
      </c>
      <c r="N172" s="78" t="s">
        <v>260</v>
      </c>
      <c r="O172" s="78">
        <v>7</v>
      </c>
    </row>
    <row r="173" spans="1:15" s="78" customFormat="1" x14ac:dyDescent="0.25">
      <c r="A173" s="297" t="s">
        <v>387</v>
      </c>
      <c r="B173" s="298"/>
      <c r="M173" s="78" t="s">
        <v>259</v>
      </c>
      <c r="N173" s="78" t="s">
        <v>260</v>
      </c>
      <c r="O173" s="78">
        <v>7</v>
      </c>
    </row>
    <row r="174" spans="1:15" s="65" customFormat="1" ht="15" customHeight="1" x14ac:dyDescent="0.25">
      <c r="A174" s="290" t="s">
        <v>105</v>
      </c>
      <c r="B174" s="295">
        <v>12</v>
      </c>
      <c r="C174" s="65">
        <v>1</v>
      </c>
      <c r="D174" s="65">
        <v>3</v>
      </c>
      <c r="H174" s="65">
        <v>3</v>
      </c>
      <c r="M174" s="65" t="s">
        <v>259</v>
      </c>
      <c r="N174" s="65" t="s">
        <v>260</v>
      </c>
      <c r="O174" s="65">
        <v>7</v>
      </c>
    </row>
    <row r="175" spans="1:15" s="65" customFormat="1" x14ac:dyDescent="0.25">
      <c r="A175" s="290" t="s">
        <v>105</v>
      </c>
      <c r="B175" s="295">
        <v>12</v>
      </c>
      <c r="C175" s="65">
        <v>2</v>
      </c>
      <c r="D175" s="65">
        <v>3</v>
      </c>
      <c r="H175" s="65">
        <v>0</v>
      </c>
      <c r="K175" s="65">
        <v>2</v>
      </c>
      <c r="M175" s="65" t="s">
        <v>259</v>
      </c>
      <c r="N175" s="65" t="s">
        <v>260</v>
      </c>
      <c r="O175" s="65">
        <v>7</v>
      </c>
    </row>
    <row r="176" spans="1:15" s="65" customFormat="1" x14ac:dyDescent="0.25">
      <c r="A176" s="290" t="s">
        <v>105</v>
      </c>
      <c r="B176" s="295">
        <v>12</v>
      </c>
      <c r="C176" s="65">
        <v>3</v>
      </c>
      <c r="D176" s="65">
        <v>4</v>
      </c>
      <c r="H176" s="65">
        <v>13</v>
      </c>
      <c r="K176" s="65">
        <v>2</v>
      </c>
      <c r="M176" s="65" t="s">
        <v>259</v>
      </c>
      <c r="N176" s="65" t="s">
        <v>260</v>
      </c>
      <c r="O176" s="65">
        <v>7</v>
      </c>
    </row>
    <row r="177" spans="1:15" s="65" customFormat="1" x14ac:dyDescent="0.25">
      <c r="A177" s="290" t="s">
        <v>105</v>
      </c>
      <c r="B177" s="295">
        <v>12</v>
      </c>
      <c r="C177" s="65">
        <v>4</v>
      </c>
      <c r="D177" s="65">
        <v>3</v>
      </c>
      <c r="H177" s="65">
        <v>5</v>
      </c>
      <c r="K177" s="65">
        <v>2</v>
      </c>
      <c r="M177" s="65" t="s">
        <v>259</v>
      </c>
      <c r="N177" s="65" t="s">
        <v>260</v>
      </c>
      <c r="O177" s="65">
        <v>7</v>
      </c>
    </row>
    <row r="178" spans="1:15" s="65" customFormat="1" x14ac:dyDescent="0.25">
      <c r="A178" s="290" t="s">
        <v>105</v>
      </c>
      <c r="B178" s="295">
        <v>12</v>
      </c>
      <c r="C178" s="65">
        <v>5</v>
      </c>
      <c r="D178" s="65">
        <v>3</v>
      </c>
      <c r="H178" s="65">
        <v>4</v>
      </c>
      <c r="K178" s="65">
        <v>2</v>
      </c>
      <c r="M178" s="65" t="s">
        <v>259</v>
      </c>
      <c r="N178" s="65" t="s">
        <v>260</v>
      </c>
      <c r="O178" s="65">
        <v>7</v>
      </c>
    </row>
    <row r="179" spans="1:15" s="65" customFormat="1" x14ac:dyDescent="0.25">
      <c r="A179" s="290" t="s">
        <v>105</v>
      </c>
      <c r="B179" s="295">
        <v>12</v>
      </c>
      <c r="C179" s="65">
        <v>6</v>
      </c>
      <c r="D179" s="65">
        <v>4</v>
      </c>
      <c r="H179" s="65">
        <v>21</v>
      </c>
      <c r="K179" s="65">
        <v>2</v>
      </c>
      <c r="M179" s="65" t="s">
        <v>259</v>
      </c>
      <c r="N179" s="65" t="s">
        <v>260</v>
      </c>
      <c r="O179" s="65">
        <v>7</v>
      </c>
    </row>
    <row r="180" spans="1:15" s="65" customFormat="1" x14ac:dyDescent="0.25">
      <c r="A180" s="290" t="s">
        <v>105</v>
      </c>
      <c r="B180" s="295">
        <v>12</v>
      </c>
      <c r="C180" s="65" t="s">
        <v>679</v>
      </c>
      <c r="D180" s="65">
        <v>3</v>
      </c>
      <c r="H180" s="65">
        <v>7</v>
      </c>
      <c r="K180" s="65">
        <v>2</v>
      </c>
      <c r="M180" s="65" t="s">
        <v>259</v>
      </c>
      <c r="N180" s="65" t="s">
        <v>260</v>
      </c>
      <c r="O180" s="65">
        <v>7</v>
      </c>
    </row>
    <row r="181" spans="1:15" s="65" customFormat="1" x14ac:dyDescent="0.25">
      <c r="A181" s="290" t="s">
        <v>105</v>
      </c>
      <c r="B181" s="295">
        <v>12</v>
      </c>
      <c r="C181" s="65">
        <v>7</v>
      </c>
      <c r="D181" s="65">
        <v>3</v>
      </c>
      <c r="H181" s="65">
        <v>0</v>
      </c>
      <c r="K181" s="65" t="s">
        <v>958</v>
      </c>
      <c r="M181" s="65" t="s">
        <v>259</v>
      </c>
      <c r="N181" s="65" t="s">
        <v>260</v>
      </c>
      <c r="O181" s="65">
        <v>7</v>
      </c>
    </row>
    <row r="182" spans="1:15" s="65" customFormat="1" x14ac:dyDescent="0.25">
      <c r="A182" s="290" t="s">
        <v>105</v>
      </c>
      <c r="B182" s="295">
        <v>12</v>
      </c>
      <c r="C182" s="65">
        <v>8</v>
      </c>
      <c r="D182" s="65">
        <v>3</v>
      </c>
      <c r="H182" s="65">
        <v>3</v>
      </c>
      <c r="K182" s="65" t="s">
        <v>958</v>
      </c>
      <c r="M182" s="65" t="s">
        <v>259</v>
      </c>
      <c r="N182" s="65" t="s">
        <v>260</v>
      </c>
      <c r="O182" s="65">
        <v>7</v>
      </c>
    </row>
    <row r="183" spans="1:15" s="65" customFormat="1" x14ac:dyDescent="0.25">
      <c r="A183" s="290" t="s">
        <v>105</v>
      </c>
      <c r="B183" s="295">
        <v>12</v>
      </c>
      <c r="C183" s="65">
        <v>9</v>
      </c>
      <c r="D183" s="65">
        <v>3</v>
      </c>
      <c r="H183" s="65">
        <v>20</v>
      </c>
      <c r="K183" s="65" t="s">
        <v>958</v>
      </c>
      <c r="M183" s="65" t="s">
        <v>259</v>
      </c>
      <c r="N183" s="65" t="s">
        <v>260</v>
      </c>
      <c r="O183" s="65">
        <v>7</v>
      </c>
    </row>
    <row r="184" spans="1:15" s="65" customFormat="1" x14ac:dyDescent="0.25">
      <c r="A184" s="290" t="s">
        <v>105</v>
      </c>
      <c r="B184" s="295">
        <v>12</v>
      </c>
      <c r="C184" s="65">
        <v>10</v>
      </c>
      <c r="D184" s="65">
        <v>4</v>
      </c>
      <c r="H184" s="65">
        <v>9</v>
      </c>
      <c r="K184" s="65" t="s">
        <v>958</v>
      </c>
      <c r="M184" s="65" t="s">
        <v>259</v>
      </c>
      <c r="N184" s="65" t="s">
        <v>260</v>
      </c>
      <c r="O184" s="65">
        <v>7</v>
      </c>
    </row>
    <row r="185" spans="1:15" s="65" customFormat="1" x14ac:dyDescent="0.25">
      <c r="A185" s="290" t="s">
        <v>105</v>
      </c>
      <c r="B185" s="295">
        <v>12</v>
      </c>
      <c r="C185" s="65">
        <v>11</v>
      </c>
      <c r="D185" s="65">
        <v>3</v>
      </c>
      <c r="H185" s="65">
        <v>11</v>
      </c>
      <c r="K185" s="65" t="s">
        <v>958</v>
      </c>
      <c r="M185" s="65" t="s">
        <v>259</v>
      </c>
      <c r="N185" s="65" t="s">
        <v>260</v>
      </c>
      <c r="O185" s="65">
        <v>7</v>
      </c>
    </row>
    <row r="186" spans="1:15" s="65" customFormat="1" x14ac:dyDescent="0.25">
      <c r="A186" s="290" t="s">
        <v>105</v>
      </c>
      <c r="B186" s="295">
        <v>12</v>
      </c>
      <c r="C186" s="65">
        <v>12</v>
      </c>
      <c r="D186" s="65">
        <v>4</v>
      </c>
      <c r="H186" s="65">
        <v>3</v>
      </c>
      <c r="K186" s="65" t="s">
        <v>958</v>
      </c>
      <c r="M186" s="65" t="s">
        <v>259</v>
      </c>
      <c r="N186" s="65" t="s">
        <v>260</v>
      </c>
      <c r="O186" s="65">
        <v>7</v>
      </c>
    </row>
    <row r="187" spans="1:15" s="65" customFormat="1" x14ac:dyDescent="0.25">
      <c r="A187" s="290" t="s">
        <v>105</v>
      </c>
      <c r="B187" s="295">
        <v>12</v>
      </c>
      <c r="C187" s="65">
        <v>13</v>
      </c>
      <c r="D187" s="65">
        <v>3</v>
      </c>
      <c r="H187" s="65">
        <v>4</v>
      </c>
      <c r="K187" s="65" t="s">
        <v>958</v>
      </c>
      <c r="M187" s="65" t="s">
        <v>259</v>
      </c>
      <c r="N187" s="65" t="s">
        <v>260</v>
      </c>
      <c r="O187" s="65">
        <v>7</v>
      </c>
    </row>
    <row r="188" spans="1:15" s="65" customFormat="1" x14ac:dyDescent="0.25">
      <c r="A188" s="290" t="s">
        <v>105</v>
      </c>
      <c r="B188" s="295">
        <v>12</v>
      </c>
      <c r="C188" s="65">
        <v>14</v>
      </c>
      <c r="D188" s="65">
        <v>4</v>
      </c>
      <c r="H188" s="65">
        <v>21</v>
      </c>
      <c r="K188" s="65" t="s">
        <v>958</v>
      </c>
      <c r="M188" s="65" t="s">
        <v>259</v>
      </c>
      <c r="N188" s="65" t="s">
        <v>260</v>
      </c>
      <c r="O188" s="65">
        <v>7</v>
      </c>
    </row>
    <row r="189" spans="1:15" s="65" customFormat="1" x14ac:dyDescent="0.25">
      <c r="A189" s="290" t="s">
        <v>105</v>
      </c>
      <c r="B189" s="295">
        <v>12</v>
      </c>
      <c r="C189" s="65">
        <v>16</v>
      </c>
      <c r="D189" s="65" t="s">
        <v>56</v>
      </c>
      <c r="H189" s="65">
        <v>0</v>
      </c>
      <c r="K189" s="65" t="s">
        <v>958</v>
      </c>
      <c r="M189" s="65" t="s">
        <v>259</v>
      </c>
      <c r="N189" s="65" t="s">
        <v>260</v>
      </c>
      <c r="O189" s="65">
        <v>7</v>
      </c>
    </row>
    <row r="190" spans="1:15" s="65" customFormat="1" x14ac:dyDescent="0.25">
      <c r="A190" s="290" t="s">
        <v>105</v>
      </c>
      <c r="B190" s="295">
        <v>12</v>
      </c>
      <c r="C190" s="65">
        <v>17</v>
      </c>
      <c r="D190" s="65" t="s">
        <v>56</v>
      </c>
      <c r="H190" s="65">
        <v>0</v>
      </c>
      <c r="K190" s="65" t="s">
        <v>958</v>
      </c>
      <c r="M190" s="65" t="s">
        <v>259</v>
      </c>
      <c r="N190" s="65" t="s">
        <v>260</v>
      </c>
      <c r="O190" s="65">
        <v>7</v>
      </c>
    </row>
    <row r="191" spans="1:15" s="65" customFormat="1" x14ac:dyDescent="0.25">
      <c r="A191" s="290" t="s">
        <v>105</v>
      </c>
      <c r="B191" s="295">
        <v>12</v>
      </c>
      <c r="C191" s="65">
        <v>18</v>
      </c>
      <c r="D191" s="65" t="s">
        <v>56</v>
      </c>
      <c r="H191" s="65">
        <v>0</v>
      </c>
      <c r="K191" s="65" t="s">
        <v>958</v>
      </c>
      <c r="M191" s="65" t="s">
        <v>259</v>
      </c>
      <c r="N191" s="65" t="s">
        <v>260</v>
      </c>
      <c r="O191" s="65">
        <v>7</v>
      </c>
    </row>
    <row r="192" spans="1:15" s="65" customFormat="1" x14ac:dyDescent="0.25">
      <c r="A192" s="290" t="s">
        <v>105</v>
      </c>
      <c r="B192" s="295">
        <v>12</v>
      </c>
      <c r="C192" s="65">
        <v>19</v>
      </c>
      <c r="D192" s="65" t="s">
        <v>56</v>
      </c>
      <c r="H192" s="65">
        <v>0</v>
      </c>
      <c r="K192" s="65" t="s">
        <v>958</v>
      </c>
      <c r="M192" s="65" t="s">
        <v>259</v>
      </c>
      <c r="N192" s="65" t="s">
        <v>260</v>
      </c>
      <c r="O192" s="65">
        <v>7</v>
      </c>
    </row>
    <row r="193" spans="1:16" s="65" customFormat="1" x14ac:dyDescent="0.25">
      <c r="A193" s="290" t="s">
        <v>105</v>
      </c>
      <c r="B193" s="295">
        <v>12</v>
      </c>
      <c r="C193" s="65">
        <v>20</v>
      </c>
      <c r="D193" s="65" t="s">
        <v>56</v>
      </c>
      <c r="H193" s="65">
        <v>0</v>
      </c>
      <c r="K193" s="65" t="s">
        <v>958</v>
      </c>
      <c r="M193" s="65" t="s">
        <v>259</v>
      </c>
      <c r="N193" s="65" t="s">
        <v>260</v>
      </c>
      <c r="O193" s="65">
        <v>7</v>
      </c>
    </row>
    <row r="194" spans="1:16" s="65" customFormat="1" x14ac:dyDescent="0.25">
      <c r="A194" s="290" t="s">
        <v>105</v>
      </c>
      <c r="B194" s="295">
        <v>12</v>
      </c>
      <c r="C194" s="65">
        <v>21</v>
      </c>
      <c r="D194" s="65" t="s">
        <v>56</v>
      </c>
      <c r="H194" s="65">
        <v>0</v>
      </c>
      <c r="K194" s="65" t="s">
        <v>958</v>
      </c>
      <c r="M194" s="65" t="s">
        <v>259</v>
      </c>
      <c r="N194" s="65" t="s">
        <v>260</v>
      </c>
      <c r="O194" s="65">
        <v>7</v>
      </c>
    </row>
    <row r="195" spans="1:16" s="65" customFormat="1" x14ac:dyDescent="0.25">
      <c r="A195" s="290" t="s">
        <v>105</v>
      </c>
      <c r="B195" s="295">
        <v>12</v>
      </c>
      <c r="C195" s="65">
        <v>22</v>
      </c>
      <c r="D195" s="65" t="s">
        <v>56</v>
      </c>
      <c r="H195" s="65">
        <v>0</v>
      </c>
      <c r="K195" s="65" t="s">
        <v>958</v>
      </c>
      <c r="M195" s="65" t="s">
        <v>259</v>
      </c>
      <c r="N195" s="65" t="s">
        <v>260</v>
      </c>
      <c r="O195" s="65">
        <v>7</v>
      </c>
    </row>
    <row r="196" spans="1:16" s="65" customFormat="1" x14ac:dyDescent="0.25">
      <c r="A196" s="290" t="s">
        <v>105</v>
      </c>
      <c r="B196" s="295">
        <v>12</v>
      </c>
      <c r="C196" s="65">
        <v>23</v>
      </c>
      <c r="D196" s="65" t="s">
        <v>56</v>
      </c>
      <c r="H196" s="65">
        <v>0</v>
      </c>
      <c r="K196" s="65" t="s">
        <v>958</v>
      </c>
      <c r="M196" s="65" t="s">
        <v>259</v>
      </c>
      <c r="N196" s="65" t="s">
        <v>260</v>
      </c>
      <c r="O196" s="65">
        <v>7</v>
      </c>
    </row>
    <row r="197" spans="1:16" s="65" customFormat="1" x14ac:dyDescent="0.25">
      <c r="A197" s="290" t="s">
        <v>105</v>
      </c>
      <c r="B197" s="295">
        <v>12</v>
      </c>
      <c r="C197" s="65">
        <v>24</v>
      </c>
      <c r="D197" s="65" t="s">
        <v>56</v>
      </c>
      <c r="H197" s="65">
        <v>0</v>
      </c>
      <c r="K197" s="65" t="s">
        <v>958</v>
      </c>
      <c r="M197" s="65" t="s">
        <v>259</v>
      </c>
      <c r="N197" s="65" t="s">
        <v>260</v>
      </c>
      <c r="O197" s="65">
        <v>7</v>
      </c>
    </row>
    <row r="198" spans="1:16" s="65" customFormat="1" x14ac:dyDescent="0.25">
      <c r="A198" s="290" t="s">
        <v>105</v>
      </c>
      <c r="B198" s="295">
        <v>12</v>
      </c>
      <c r="C198" s="65">
        <v>25</v>
      </c>
      <c r="D198" s="65" t="s">
        <v>56</v>
      </c>
      <c r="H198" s="65">
        <v>0</v>
      </c>
      <c r="K198" s="65" t="s">
        <v>958</v>
      </c>
      <c r="M198" s="65" t="s">
        <v>259</v>
      </c>
      <c r="N198" s="65" t="s">
        <v>260</v>
      </c>
      <c r="O198" s="65">
        <v>7</v>
      </c>
    </row>
    <row r="199" spans="1:16" s="65" customFormat="1" x14ac:dyDescent="0.25">
      <c r="A199" s="290" t="s">
        <v>105</v>
      </c>
      <c r="B199" s="295">
        <v>12</v>
      </c>
      <c r="C199" s="65">
        <v>26</v>
      </c>
      <c r="D199" s="65" t="s">
        <v>56</v>
      </c>
      <c r="H199" s="65">
        <v>0</v>
      </c>
      <c r="K199" s="65" t="s">
        <v>958</v>
      </c>
      <c r="M199" s="65" t="s">
        <v>259</v>
      </c>
      <c r="N199" s="65" t="s">
        <v>260</v>
      </c>
      <c r="O199" s="65">
        <v>7</v>
      </c>
    </row>
    <row r="200" spans="1:16" s="65" customFormat="1" x14ac:dyDescent="0.25">
      <c r="A200" s="290" t="s">
        <v>105</v>
      </c>
      <c r="B200" s="295">
        <v>12</v>
      </c>
      <c r="C200" s="65">
        <v>27</v>
      </c>
      <c r="D200" s="65" t="s">
        <v>56</v>
      </c>
      <c r="H200" s="65">
        <v>0</v>
      </c>
      <c r="K200" s="65" t="s">
        <v>958</v>
      </c>
      <c r="M200" s="65" t="s">
        <v>259</v>
      </c>
      <c r="N200" s="65" t="s">
        <v>260</v>
      </c>
      <c r="O200" s="65">
        <v>7</v>
      </c>
    </row>
    <row r="201" spans="1:16" s="65" customFormat="1" x14ac:dyDescent="0.25">
      <c r="A201" s="296" t="s">
        <v>388</v>
      </c>
      <c r="B201" s="295"/>
      <c r="K201" s="65" t="s">
        <v>958</v>
      </c>
      <c r="M201" s="65" t="s">
        <v>259</v>
      </c>
      <c r="N201" s="65" t="s">
        <v>260</v>
      </c>
      <c r="O201" s="65">
        <v>8</v>
      </c>
      <c r="P201" s="65" t="s">
        <v>708</v>
      </c>
    </row>
    <row r="202" spans="1:16" s="78" customFormat="1" ht="15" customHeight="1" x14ac:dyDescent="0.25">
      <c r="A202" s="318" t="s">
        <v>106</v>
      </c>
      <c r="B202" s="298">
        <v>13</v>
      </c>
      <c r="C202" s="78">
        <v>1</v>
      </c>
      <c r="D202" s="78">
        <v>3</v>
      </c>
      <c r="H202" s="78">
        <v>1</v>
      </c>
      <c r="I202" s="78">
        <v>6</v>
      </c>
      <c r="J202" s="78">
        <v>1</v>
      </c>
      <c r="L202" s="78" t="s">
        <v>959</v>
      </c>
      <c r="M202" s="78" t="s">
        <v>259</v>
      </c>
      <c r="N202" s="78" t="s">
        <v>56</v>
      </c>
      <c r="O202" s="78">
        <v>8</v>
      </c>
      <c r="P202" s="78" t="s">
        <v>960</v>
      </c>
    </row>
    <row r="203" spans="1:16" s="78" customFormat="1" x14ac:dyDescent="0.25">
      <c r="A203" s="318" t="s">
        <v>106</v>
      </c>
      <c r="B203" s="298">
        <v>13</v>
      </c>
      <c r="C203" s="78">
        <v>2</v>
      </c>
      <c r="D203" s="78">
        <v>3</v>
      </c>
      <c r="H203" s="78">
        <v>0</v>
      </c>
      <c r="K203" s="78">
        <v>2</v>
      </c>
      <c r="M203" s="78" t="s">
        <v>259</v>
      </c>
      <c r="N203" s="78" t="s">
        <v>56</v>
      </c>
      <c r="O203" s="78">
        <v>8</v>
      </c>
    </row>
    <row r="204" spans="1:16" s="78" customFormat="1" x14ac:dyDescent="0.25">
      <c r="A204" s="318" t="s">
        <v>106</v>
      </c>
      <c r="B204" s="298">
        <v>13</v>
      </c>
      <c r="C204" s="78">
        <v>3</v>
      </c>
      <c r="D204" s="78">
        <v>4</v>
      </c>
      <c r="H204" s="78">
        <v>3</v>
      </c>
      <c r="K204" s="78">
        <v>2</v>
      </c>
      <c r="M204" s="78" t="s">
        <v>259</v>
      </c>
      <c r="N204" s="78" t="s">
        <v>56</v>
      </c>
      <c r="O204" s="78">
        <v>8</v>
      </c>
    </row>
    <row r="205" spans="1:16" s="78" customFormat="1" x14ac:dyDescent="0.25">
      <c r="A205" s="318" t="s">
        <v>106</v>
      </c>
      <c r="B205" s="298">
        <v>13</v>
      </c>
      <c r="C205" s="78">
        <v>4</v>
      </c>
      <c r="D205" s="78">
        <v>3</v>
      </c>
      <c r="H205" s="78">
        <v>0</v>
      </c>
      <c r="K205" s="78" t="s">
        <v>961</v>
      </c>
      <c r="M205" s="78" t="s">
        <v>259</v>
      </c>
      <c r="N205" s="78" t="s">
        <v>56</v>
      </c>
      <c r="O205" s="78">
        <v>8</v>
      </c>
    </row>
    <row r="206" spans="1:16" s="78" customFormat="1" x14ac:dyDescent="0.25">
      <c r="A206" s="318" t="s">
        <v>106</v>
      </c>
      <c r="B206" s="298">
        <v>13</v>
      </c>
      <c r="C206" s="78">
        <v>5</v>
      </c>
      <c r="D206" s="78">
        <v>3</v>
      </c>
      <c r="H206" s="78">
        <v>1</v>
      </c>
      <c r="I206" s="78">
        <v>6</v>
      </c>
      <c r="J206" s="78">
        <v>5</v>
      </c>
      <c r="K206" s="78" t="s">
        <v>961</v>
      </c>
      <c r="L206" s="78" t="s">
        <v>962</v>
      </c>
      <c r="M206" s="78" t="s">
        <v>259</v>
      </c>
      <c r="N206" s="78" t="s">
        <v>56</v>
      </c>
      <c r="O206" s="78">
        <v>8</v>
      </c>
      <c r="P206" s="78" t="s">
        <v>963</v>
      </c>
    </row>
    <row r="207" spans="1:16" s="78" customFormat="1" x14ac:dyDescent="0.25">
      <c r="A207" s="318" t="s">
        <v>106</v>
      </c>
      <c r="B207" s="298">
        <v>13</v>
      </c>
      <c r="C207" s="78">
        <v>6</v>
      </c>
      <c r="D207" s="78">
        <v>4</v>
      </c>
      <c r="H207" s="78">
        <v>4</v>
      </c>
      <c r="K207" s="78" t="s">
        <v>961</v>
      </c>
      <c r="M207" s="78" t="s">
        <v>259</v>
      </c>
      <c r="N207" s="78" t="s">
        <v>56</v>
      </c>
      <c r="O207" s="78">
        <v>8</v>
      </c>
    </row>
    <row r="208" spans="1:16" s="78" customFormat="1" x14ac:dyDescent="0.25">
      <c r="A208" s="318" t="s">
        <v>106</v>
      </c>
      <c r="B208" s="298">
        <v>13</v>
      </c>
      <c r="C208" s="78" t="s">
        <v>679</v>
      </c>
      <c r="D208" s="78">
        <v>3</v>
      </c>
      <c r="H208" s="78">
        <v>1</v>
      </c>
      <c r="I208" s="78">
        <v>6</v>
      </c>
      <c r="J208" s="78">
        <v>7</v>
      </c>
      <c r="K208" s="78" t="s">
        <v>961</v>
      </c>
      <c r="L208" s="78" t="s">
        <v>964</v>
      </c>
      <c r="M208" s="78" t="s">
        <v>259</v>
      </c>
      <c r="N208" s="78" t="s">
        <v>56</v>
      </c>
      <c r="O208" s="78">
        <v>8</v>
      </c>
      <c r="P208" s="78" t="s">
        <v>965</v>
      </c>
    </row>
    <row r="209" spans="1:16" s="78" customFormat="1" x14ac:dyDescent="0.25">
      <c r="A209" s="318" t="s">
        <v>106</v>
      </c>
      <c r="B209" s="298">
        <v>13</v>
      </c>
      <c r="C209" s="78">
        <v>7</v>
      </c>
      <c r="D209" s="78">
        <v>3</v>
      </c>
      <c r="H209" s="78">
        <v>1</v>
      </c>
      <c r="I209" s="78">
        <v>6</v>
      </c>
      <c r="J209" s="78">
        <v>23</v>
      </c>
      <c r="K209" s="78" t="s">
        <v>961</v>
      </c>
      <c r="L209" s="78" t="s">
        <v>966</v>
      </c>
      <c r="M209" s="78" t="s">
        <v>259</v>
      </c>
      <c r="N209" s="78" t="s">
        <v>56</v>
      </c>
      <c r="O209" s="78">
        <v>8</v>
      </c>
      <c r="P209" s="78" t="s">
        <v>967</v>
      </c>
    </row>
    <row r="210" spans="1:16" s="78" customFormat="1" x14ac:dyDescent="0.25">
      <c r="A210" s="318" t="s">
        <v>106</v>
      </c>
      <c r="B210" s="298">
        <v>13</v>
      </c>
      <c r="C210" s="78">
        <v>8</v>
      </c>
      <c r="D210" s="78">
        <v>3</v>
      </c>
      <c r="H210" s="78">
        <v>0</v>
      </c>
      <c r="K210" s="78" t="s">
        <v>968</v>
      </c>
      <c r="M210" s="78" t="s">
        <v>259</v>
      </c>
      <c r="N210" s="78" t="s">
        <v>56</v>
      </c>
      <c r="O210" s="78">
        <v>8</v>
      </c>
    </row>
    <row r="211" spans="1:16" s="78" customFormat="1" x14ac:dyDescent="0.25">
      <c r="A211" s="318" t="s">
        <v>106</v>
      </c>
      <c r="B211" s="298">
        <v>13</v>
      </c>
      <c r="C211" s="78">
        <v>9</v>
      </c>
      <c r="D211" s="78">
        <v>3</v>
      </c>
      <c r="H211" s="78">
        <v>5</v>
      </c>
      <c r="K211" s="78" t="s">
        <v>968</v>
      </c>
      <c r="M211" s="78" t="s">
        <v>259</v>
      </c>
      <c r="N211" s="78" t="s">
        <v>56</v>
      </c>
      <c r="O211" s="78">
        <v>8</v>
      </c>
    </row>
    <row r="212" spans="1:16" s="78" customFormat="1" x14ac:dyDescent="0.25">
      <c r="A212" s="318" t="s">
        <v>106</v>
      </c>
      <c r="B212" s="298">
        <v>13</v>
      </c>
      <c r="C212" s="78">
        <v>10</v>
      </c>
      <c r="D212" s="78">
        <v>4</v>
      </c>
      <c r="H212" s="78">
        <v>4</v>
      </c>
      <c r="K212" s="78" t="s">
        <v>968</v>
      </c>
      <c r="M212" s="78" t="s">
        <v>259</v>
      </c>
      <c r="N212" s="78" t="s">
        <v>56</v>
      </c>
      <c r="O212" s="78">
        <v>8</v>
      </c>
    </row>
    <row r="213" spans="1:16" s="78" customFormat="1" x14ac:dyDescent="0.25">
      <c r="A213" s="318" t="s">
        <v>106</v>
      </c>
      <c r="B213" s="298">
        <v>13</v>
      </c>
      <c r="C213" s="78">
        <v>11</v>
      </c>
      <c r="D213" s="78">
        <v>3</v>
      </c>
      <c r="H213" s="78">
        <v>0</v>
      </c>
      <c r="K213" s="78" t="s">
        <v>969</v>
      </c>
      <c r="M213" s="78" t="s">
        <v>259</v>
      </c>
      <c r="N213" s="78" t="s">
        <v>56</v>
      </c>
      <c r="O213" s="78">
        <v>8</v>
      </c>
    </row>
    <row r="214" spans="1:16" s="78" customFormat="1" x14ac:dyDescent="0.25">
      <c r="A214" s="318" t="s">
        <v>106</v>
      </c>
      <c r="B214" s="298">
        <v>13</v>
      </c>
      <c r="C214" s="78">
        <v>12</v>
      </c>
      <c r="D214" s="78">
        <v>4</v>
      </c>
      <c r="H214" s="78">
        <v>1</v>
      </c>
      <c r="I214" s="78">
        <v>7</v>
      </c>
      <c r="J214" s="78">
        <v>13</v>
      </c>
      <c r="K214" s="78" t="s">
        <v>969</v>
      </c>
      <c r="L214" s="78" t="s">
        <v>747</v>
      </c>
      <c r="M214" s="78" t="s">
        <v>259</v>
      </c>
      <c r="N214" s="78" t="s">
        <v>56</v>
      </c>
      <c r="O214" s="78">
        <v>8</v>
      </c>
      <c r="P214" s="78" t="s">
        <v>746</v>
      </c>
    </row>
    <row r="215" spans="1:16" s="78" customFormat="1" x14ac:dyDescent="0.25">
      <c r="A215" s="318" t="s">
        <v>106</v>
      </c>
      <c r="B215" s="298">
        <v>13</v>
      </c>
      <c r="C215" s="78">
        <v>13</v>
      </c>
      <c r="D215" s="78">
        <v>3</v>
      </c>
      <c r="H215" s="78">
        <v>1</v>
      </c>
      <c r="I215" s="78">
        <v>6</v>
      </c>
      <c r="J215" s="78">
        <v>29</v>
      </c>
      <c r="K215" s="78" t="s">
        <v>969</v>
      </c>
      <c r="L215" s="78" t="s">
        <v>721</v>
      </c>
      <c r="M215" s="78" t="s">
        <v>259</v>
      </c>
      <c r="N215" s="78" t="s">
        <v>56</v>
      </c>
      <c r="O215" s="78">
        <v>8</v>
      </c>
      <c r="P215" s="78" t="s">
        <v>720</v>
      </c>
    </row>
    <row r="216" spans="1:16" s="78" customFormat="1" x14ac:dyDescent="0.25">
      <c r="A216" s="318" t="s">
        <v>106</v>
      </c>
      <c r="B216" s="298">
        <v>13</v>
      </c>
      <c r="C216" s="78">
        <v>14</v>
      </c>
      <c r="D216" s="78">
        <v>4</v>
      </c>
      <c r="H216" s="78">
        <v>10</v>
      </c>
      <c r="K216" s="78" t="s">
        <v>969</v>
      </c>
      <c r="M216" s="78" t="s">
        <v>259</v>
      </c>
      <c r="N216" s="78" t="s">
        <v>56</v>
      </c>
      <c r="O216" s="78">
        <v>8</v>
      </c>
    </row>
    <row r="217" spans="1:16" s="78" customFormat="1" x14ac:dyDescent="0.25">
      <c r="A217" s="318" t="s">
        <v>106</v>
      </c>
      <c r="B217" s="298">
        <v>13</v>
      </c>
      <c r="C217" s="78">
        <v>16</v>
      </c>
      <c r="D217" s="78" t="s">
        <v>56</v>
      </c>
      <c r="H217" s="78">
        <v>0</v>
      </c>
      <c r="K217" s="78" t="s">
        <v>969</v>
      </c>
      <c r="M217" s="78" t="s">
        <v>259</v>
      </c>
      <c r="N217" s="78" t="s">
        <v>56</v>
      </c>
      <c r="O217" s="78">
        <v>8</v>
      </c>
    </row>
    <row r="218" spans="1:16" s="78" customFormat="1" x14ac:dyDescent="0.25">
      <c r="A218" s="318" t="s">
        <v>106</v>
      </c>
      <c r="B218" s="298">
        <v>13</v>
      </c>
      <c r="C218" s="78">
        <v>17</v>
      </c>
      <c r="D218" s="78" t="s">
        <v>56</v>
      </c>
      <c r="H218" s="78">
        <v>0</v>
      </c>
      <c r="K218" s="78" t="s">
        <v>969</v>
      </c>
      <c r="M218" s="78" t="s">
        <v>259</v>
      </c>
      <c r="N218" s="78" t="s">
        <v>56</v>
      </c>
      <c r="O218" s="78">
        <v>8</v>
      </c>
    </row>
    <row r="219" spans="1:16" s="78" customFormat="1" x14ac:dyDescent="0.25">
      <c r="A219" s="318" t="s">
        <v>106</v>
      </c>
      <c r="B219" s="298">
        <v>13</v>
      </c>
      <c r="C219" s="78">
        <v>18</v>
      </c>
      <c r="D219" s="78" t="s">
        <v>56</v>
      </c>
      <c r="H219" s="78">
        <v>0</v>
      </c>
      <c r="K219" s="78" t="s">
        <v>969</v>
      </c>
      <c r="M219" s="78" t="s">
        <v>259</v>
      </c>
      <c r="N219" s="78" t="s">
        <v>56</v>
      </c>
      <c r="O219" s="78">
        <v>8</v>
      </c>
    </row>
    <row r="220" spans="1:16" s="78" customFormat="1" x14ac:dyDescent="0.25">
      <c r="A220" s="318" t="s">
        <v>106</v>
      </c>
      <c r="B220" s="298">
        <v>13</v>
      </c>
      <c r="C220" s="78">
        <v>19</v>
      </c>
      <c r="D220" s="78" t="s">
        <v>56</v>
      </c>
      <c r="H220" s="78">
        <v>0</v>
      </c>
      <c r="K220" s="78" t="s">
        <v>969</v>
      </c>
      <c r="M220" s="78" t="s">
        <v>259</v>
      </c>
      <c r="N220" s="78" t="s">
        <v>56</v>
      </c>
      <c r="O220" s="78">
        <v>8</v>
      </c>
    </row>
    <row r="221" spans="1:16" s="78" customFormat="1" x14ac:dyDescent="0.25">
      <c r="A221" s="318" t="s">
        <v>106</v>
      </c>
      <c r="B221" s="298">
        <v>13</v>
      </c>
      <c r="C221" s="78">
        <v>20</v>
      </c>
      <c r="D221" s="78" t="s">
        <v>56</v>
      </c>
      <c r="H221" s="78">
        <v>0</v>
      </c>
      <c r="K221" s="78" t="s">
        <v>969</v>
      </c>
      <c r="M221" s="78" t="s">
        <v>259</v>
      </c>
      <c r="N221" s="78" t="s">
        <v>56</v>
      </c>
      <c r="O221" s="78">
        <v>8</v>
      </c>
    </row>
    <row r="222" spans="1:16" s="78" customFormat="1" x14ac:dyDescent="0.25">
      <c r="A222" s="318" t="s">
        <v>106</v>
      </c>
      <c r="B222" s="298">
        <v>13</v>
      </c>
      <c r="C222" s="78">
        <v>21</v>
      </c>
      <c r="D222" s="78" t="s">
        <v>56</v>
      </c>
      <c r="H222" s="78">
        <v>0</v>
      </c>
      <c r="K222" s="78" t="s">
        <v>969</v>
      </c>
      <c r="M222" s="78" t="s">
        <v>259</v>
      </c>
      <c r="N222" s="78" t="s">
        <v>56</v>
      </c>
      <c r="O222" s="78">
        <v>8</v>
      </c>
    </row>
    <row r="223" spans="1:16" s="78" customFormat="1" x14ac:dyDescent="0.25">
      <c r="A223" s="318" t="s">
        <v>106</v>
      </c>
      <c r="B223" s="298">
        <v>13</v>
      </c>
      <c r="C223" s="78">
        <v>22</v>
      </c>
      <c r="D223" s="78" t="s">
        <v>56</v>
      </c>
      <c r="H223" s="78">
        <v>0</v>
      </c>
      <c r="K223" s="78" t="s">
        <v>969</v>
      </c>
      <c r="M223" s="78" t="s">
        <v>259</v>
      </c>
      <c r="N223" s="78" t="s">
        <v>56</v>
      </c>
      <c r="O223" s="78">
        <v>8</v>
      </c>
    </row>
    <row r="224" spans="1:16" s="78" customFormat="1" x14ac:dyDescent="0.25">
      <c r="A224" s="318" t="s">
        <v>106</v>
      </c>
      <c r="B224" s="298">
        <v>13</v>
      </c>
      <c r="C224" s="78">
        <v>23</v>
      </c>
      <c r="D224" s="78" t="s">
        <v>56</v>
      </c>
      <c r="H224" s="78">
        <v>0</v>
      </c>
      <c r="K224" s="78" t="s">
        <v>969</v>
      </c>
      <c r="M224" s="78" t="s">
        <v>259</v>
      </c>
      <c r="N224" s="78" t="s">
        <v>56</v>
      </c>
      <c r="O224" s="78">
        <v>8</v>
      </c>
    </row>
    <row r="225" spans="1:16" s="78" customFormat="1" x14ac:dyDescent="0.25">
      <c r="A225" s="318" t="s">
        <v>106</v>
      </c>
      <c r="B225" s="298">
        <v>13</v>
      </c>
      <c r="C225" s="78">
        <v>24</v>
      </c>
      <c r="D225" s="78" t="s">
        <v>56</v>
      </c>
      <c r="H225" s="78">
        <v>0</v>
      </c>
      <c r="K225" s="78" t="s">
        <v>969</v>
      </c>
      <c r="M225" s="78" t="s">
        <v>259</v>
      </c>
      <c r="N225" s="78" t="s">
        <v>56</v>
      </c>
      <c r="O225" s="78">
        <v>8</v>
      </c>
    </row>
    <row r="226" spans="1:16" s="78" customFormat="1" x14ac:dyDescent="0.25">
      <c r="A226" s="318" t="s">
        <v>106</v>
      </c>
      <c r="B226" s="298">
        <v>13</v>
      </c>
      <c r="C226" s="78">
        <v>25</v>
      </c>
      <c r="D226" s="78" t="s">
        <v>56</v>
      </c>
      <c r="H226" s="78">
        <v>0</v>
      </c>
      <c r="K226" s="78" t="s">
        <v>969</v>
      </c>
      <c r="M226" s="78" t="s">
        <v>259</v>
      </c>
      <c r="N226" s="78" t="s">
        <v>56</v>
      </c>
      <c r="O226" s="78">
        <v>8</v>
      </c>
    </row>
    <row r="227" spans="1:16" s="78" customFormat="1" x14ac:dyDescent="0.25">
      <c r="A227" s="318" t="s">
        <v>106</v>
      </c>
      <c r="B227" s="298">
        <v>13</v>
      </c>
      <c r="C227" s="78">
        <v>26</v>
      </c>
      <c r="D227" s="78" t="s">
        <v>56</v>
      </c>
      <c r="H227" s="78">
        <v>0</v>
      </c>
      <c r="K227" s="78" t="s">
        <v>969</v>
      </c>
      <c r="M227" s="78" t="s">
        <v>259</v>
      </c>
      <c r="N227" s="78" t="s">
        <v>56</v>
      </c>
      <c r="O227" s="78">
        <v>8</v>
      </c>
    </row>
    <row r="228" spans="1:16" s="78" customFormat="1" x14ac:dyDescent="0.25">
      <c r="A228" s="318" t="s">
        <v>106</v>
      </c>
      <c r="B228" s="298">
        <v>13</v>
      </c>
      <c r="C228" s="78">
        <v>27</v>
      </c>
      <c r="D228" s="78" t="s">
        <v>56</v>
      </c>
      <c r="H228" s="78">
        <v>0</v>
      </c>
      <c r="K228" s="78" t="s">
        <v>969</v>
      </c>
      <c r="M228" s="78" t="s">
        <v>259</v>
      </c>
      <c r="N228" s="78" t="s">
        <v>56</v>
      </c>
      <c r="O228" s="78">
        <v>8</v>
      </c>
    </row>
    <row r="229" spans="1:16" s="78" customFormat="1" x14ac:dyDescent="0.25">
      <c r="A229" s="297" t="s">
        <v>389</v>
      </c>
      <c r="B229" s="298"/>
      <c r="K229" s="78" t="s">
        <v>969</v>
      </c>
      <c r="M229" s="78" t="s">
        <v>259</v>
      </c>
      <c r="N229" s="78" t="s">
        <v>56</v>
      </c>
      <c r="O229" s="78">
        <v>8</v>
      </c>
      <c r="P229" s="78" t="s">
        <v>970</v>
      </c>
    </row>
    <row r="230" spans="1:16" s="65" customFormat="1" ht="15" customHeight="1" x14ac:dyDescent="0.25">
      <c r="A230" s="290" t="s">
        <v>107</v>
      </c>
      <c r="B230" s="295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259</v>
      </c>
      <c r="N230" s="65" t="s">
        <v>56</v>
      </c>
      <c r="O230" s="65">
        <v>8</v>
      </c>
    </row>
    <row r="231" spans="1:16" s="65" customFormat="1" x14ac:dyDescent="0.25">
      <c r="A231" s="290" t="s">
        <v>107</v>
      </c>
      <c r="B231" s="295">
        <v>16</v>
      </c>
      <c r="C231" s="65">
        <v>2</v>
      </c>
      <c r="D231" s="65">
        <v>3</v>
      </c>
      <c r="H231" s="65">
        <v>0</v>
      </c>
      <c r="K231" s="65" t="s">
        <v>971</v>
      </c>
      <c r="M231" s="65" t="s">
        <v>259</v>
      </c>
      <c r="N231" s="65" t="s">
        <v>56</v>
      </c>
      <c r="O231" s="65">
        <v>8</v>
      </c>
    </row>
    <row r="232" spans="1:16" s="65" customFormat="1" x14ac:dyDescent="0.25">
      <c r="A232" s="290" t="s">
        <v>107</v>
      </c>
      <c r="B232" s="295">
        <v>16</v>
      </c>
      <c r="C232" s="65">
        <v>3</v>
      </c>
      <c r="D232" s="65">
        <v>4</v>
      </c>
      <c r="H232" s="65">
        <v>0</v>
      </c>
      <c r="K232" s="65" t="s">
        <v>972</v>
      </c>
      <c r="M232" s="65" t="s">
        <v>259</v>
      </c>
      <c r="N232" s="65" t="s">
        <v>56</v>
      </c>
      <c r="O232" s="65">
        <v>8</v>
      </c>
    </row>
    <row r="233" spans="1:16" s="65" customFormat="1" x14ac:dyDescent="0.25">
      <c r="A233" s="290" t="s">
        <v>107</v>
      </c>
      <c r="B233" s="295">
        <v>16</v>
      </c>
      <c r="C233" s="65">
        <v>4</v>
      </c>
      <c r="D233" s="65">
        <v>3</v>
      </c>
      <c r="H233" s="65">
        <v>0</v>
      </c>
      <c r="K233" s="65" t="s">
        <v>973</v>
      </c>
      <c r="M233" s="65" t="s">
        <v>259</v>
      </c>
      <c r="N233" s="65" t="s">
        <v>56</v>
      </c>
      <c r="O233" s="65">
        <v>8</v>
      </c>
    </row>
    <row r="234" spans="1:16" s="65" customFormat="1" x14ac:dyDescent="0.25">
      <c r="A234" s="290" t="s">
        <v>107</v>
      </c>
      <c r="B234" s="295">
        <v>16</v>
      </c>
      <c r="C234" s="65">
        <v>5</v>
      </c>
      <c r="D234" s="65">
        <v>3</v>
      </c>
      <c r="H234" s="65">
        <v>0</v>
      </c>
      <c r="K234" s="65" t="s">
        <v>974</v>
      </c>
      <c r="M234" s="65" t="s">
        <v>259</v>
      </c>
      <c r="N234" s="65" t="s">
        <v>56</v>
      </c>
      <c r="O234" s="65">
        <v>8</v>
      </c>
    </row>
    <row r="235" spans="1:16" s="65" customFormat="1" x14ac:dyDescent="0.25">
      <c r="A235" s="290" t="s">
        <v>107</v>
      </c>
      <c r="B235" s="295">
        <v>16</v>
      </c>
      <c r="C235" s="65">
        <v>6</v>
      </c>
      <c r="D235" s="65">
        <v>4</v>
      </c>
      <c r="H235" s="65">
        <v>1</v>
      </c>
      <c r="I235" s="65">
        <v>8</v>
      </c>
      <c r="J235" s="65">
        <v>21</v>
      </c>
      <c r="K235" s="65" t="s">
        <v>974</v>
      </c>
      <c r="L235" s="65" t="s">
        <v>975</v>
      </c>
      <c r="M235" s="65" t="s">
        <v>259</v>
      </c>
      <c r="N235" s="65" t="s">
        <v>56</v>
      </c>
      <c r="O235" s="65">
        <v>8</v>
      </c>
      <c r="P235" s="65" t="s">
        <v>976</v>
      </c>
    </row>
    <row r="236" spans="1:16" s="65" customFormat="1" x14ac:dyDescent="0.25">
      <c r="A236" s="290" t="s">
        <v>107</v>
      </c>
      <c r="B236" s="295">
        <v>16</v>
      </c>
      <c r="C236" s="65" t="s">
        <v>679</v>
      </c>
      <c r="D236" s="65">
        <v>3</v>
      </c>
      <c r="H236" s="65">
        <v>0</v>
      </c>
      <c r="K236" s="65" t="s">
        <v>977</v>
      </c>
      <c r="M236" s="65" t="s">
        <v>259</v>
      </c>
      <c r="N236" s="65" t="s">
        <v>56</v>
      </c>
      <c r="O236" s="65">
        <v>8</v>
      </c>
    </row>
    <row r="237" spans="1:16" s="65" customFormat="1" x14ac:dyDescent="0.25">
      <c r="A237" s="290" t="s">
        <v>107</v>
      </c>
      <c r="B237" s="295">
        <v>16</v>
      </c>
      <c r="C237" s="65">
        <v>7</v>
      </c>
      <c r="D237" s="65">
        <v>3</v>
      </c>
      <c r="H237" s="65">
        <v>1</v>
      </c>
      <c r="I237" s="65">
        <v>7</v>
      </c>
      <c r="J237" s="65">
        <v>8</v>
      </c>
      <c r="K237" s="65" t="s">
        <v>977</v>
      </c>
      <c r="L237" s="65" t="s">
        <v>978</v>
      </c>
      <c r="M237" s="65" t="s">
        <v>259</v>
      </c>
      <c r="N237" s="65" t="s">
        <v>56</v>
      </c>
      <c r="O237" s="65">
        <v>8</v>
      </c>
      <c r="P237" s="65" t="s">
        <v>979</v>
      </c>
    </row>
    <row r="238" spans="1:16" s="65" customFormat="1" x14ac:dyDescent="0.25">
      <c r="A238" s="290" t="s">
        <v>107</v>
      </c>
      <c r="B238" s="295">
        <v>16</v>
      </c>
      <c r="C238" s="65">
        <v>8</v>
      </c>
      <c r="D238" s="65">
        <v>3</v>
      </c>
      <c r="H238" s="65">
        <v>0</v>
      </c>
      <c r="K238" s="65" t="s">
        <v>980</v>
      </c>
      <c r="M238" s="65" t="s">
        <v>259</v>
      </c>
      <c r="N238" s="65" t="s">
        <v>56</v>
      </c>
      <c r="O238" s="65">
        <v>8</v>
      </c>
    </row>
    <row r="239" spans="1:16" s="65" customFormat="1" x14ac:dyDescent="0.25">
      <c r="A239" s="290" t="s">
        <v>107</v>
      </c>
      <c r="B239" s="295">
        <v>16</v>
      </c>
      <c r="C239" s="65">
        <v>9</v>
      </c>
      <c r="D239" s="65">
        <v>3</v>
      </c>
      <c r="H239" s="65">
        <v>0</v>
      </c>
      <c r="K239" s="65" t="s">
        <v>981</v>
      </c>
      <c r="M239" s="65" t="s">
        <v>259</v>
      </c>
      <c r="N239" s="65" t="s">
        <v>56</v>
      </c>
      <c r="O239" s="65">
        <v>8</v>
      </c>
    </row>
    <row r="240" spans="1:16" s="65" customFormat="1" x14ac:dyDescent="0.25">
      <c r="A240" s="290" t="s">
        <v>107</v>
      </c>
      <c r="B240" s="295">
        <v>16</v>
      </c>
      <c r="C240" s="65">
        <v>10</v>
      </c>
      <c r="D240" s="65">
        <v>4</v>
      </c>
      <c r="H240" s="65">
        <v>0</v>
      </c>
      <c r="K240" s="65" t="s">
        <v>982</v>
      </c>
      <c r="M240" s="65" t="s">
        <v>259</v>
      </c>
      <c r="N240" s="65" t="s">
        <v>56</v>
      </c>
      <c r="O240" s="65">
        <v>8</v>
      </c>
    </row>
    <row r="241" spans="1:15" s="65" customFormat="1" x14ac:dyDescent="0.25">
      <c r="A241" s="290" t="s">
        <v>107</v>
      </c>
      <c r="B241" s="295">
        <v>16</v>
      </c>
      <c r="C241" s="65">
        <v>11</v>
      </c>
      <c r="D241" s="65">
        <v>3</v>
      </c>
      <c r="H241" s="65">
        <v>0</v>
      </c>
      <c r="K241" s="65" t="s">
        <v>983</v>
      </c>
      <c r="M241" s="65" t="s">
        <v>259</v>
      </c>
      <c r="N241" s="65" t="s">
        <v>56</v>
      </c>
      <c r="O241" s="65">
        <v>8</v>
      </c>
    </row>
    <row r="242" spans="1:15" s="65" customFormat="1" x14ac:dyDescent="0.25">
      <c r="A242" s="290" t="s">
        <v>107</v>
      </c>
      <c r="B242" s="295">
        <v>16</v>
      </c>
      <c r="C242" s="65">
        <v>12</v>
      </c>
      <c r="D242" s="65">
        <v>4</v>
      </c>
      <c r="H242" s="65">
        <v>0</v>
      </c>
      <c r="K242" s="65" t="s">
        <v>984</v>
      </c>
      <c r="M242" s="65" t="s">
        <v>259</v>
      </c>
      <c r="N242" s="65" t="s">
        <v>56</v>
      </c>
      <c r="O242" s="65">
        <v>8</v>
      </c>
    </row>
    <row r="243" spans="1:15" s="65" customFormat="1" x14ac:dyDescent="0.25">
      <c r="A243" s="290" t="s">
        <v>107</v>
      </c>
      <c r="B243" s="295">
        <v>16</v>
      </c>
      <c r="C243" s="65">
        <v>13</v>
      </c>
      <c r="D243" s="65">
        <v>3</v>
      </c>
      <c r="H243" s="65">
        <v>0</v>
      </c>
      <c r="K243" s="65" t="s">
        <v>985</v>
      </c>
      <c r="M243" s="65" t="s">
        <v>259</v>
      </c>
      <c r="N243" s="65" t="s">
        <v>56</v>
      </c>
      <c r="O243" s="65">
        <v>8</v>
      </c>
    </row>
    <row r="244" spans="1:15" s="65" customFormat="1" x14ac:dyDescent="0.25">
      <c r="A244" s="290" t="s">
        <v>107</v>
      </c>
      <c r="B244" s="295">
        <v>16</v>
      </c>
      <c r="C244" s="65">
        <v>14</v>
      </c>
      <c r="D244" s="65">
        <v>4</v>
      </c>
      <c r="H244" s="65">
        <v>0</v>
      </c>
      <c r="K244" s="65" t="s">
        <v>986</v>
      </c>
      <c r="M244" s="65" t="s">
        <v>259</v>
      </c>
      <c r="N244" s="65" t="s">
        <v>56</v>
      </c>
      <c r="O244" s="65">
        <v>8</v>
      </c>
    </row>
    <row r="245" spans="1:15" s="65" customFormat="1" x14ac:dyDescent="0.25">
      <c r="A245" s="290" t="s">
        <v>107</v>
      </c>
      <c r="B245" s="295">
        <v>16</v>
      </c>
      <c r="C245" s="65">
        <v>16</v>
      </c>
      <c r="D245" s="65" t="s">
        <v>56</v>
      </c>
      <c r="H245" s="65">
        <v>0</v>
      </c>
      <c r="K245" s="65" t="s">
        <v>986</v>
      </c>
      <c r="M245" s="65" t="s">
        <v>259</v>
      </c>
      <c r="N245" s="65" t="s">
        <v>56</v>
      </c>
      <c r="O245" s="65">
        <v>8</v>
      </c>
    </row>
    <row r="246" spans="1:15" s="65" customFormat="1" x14ac:dyDescent="0.25">
      <c r="A246" s="290" t="s">
        <v>107</v>
      </c>
      <c r="B246" s="295">
        <v>16</v>
      </c>
      <c r="C246" s="65">
        <v>17</v>
      </c>
      <c r="D246" s="65" t="s">
        <v>56</v>
      </c>
      <c r="H246" s="65">
        <v>0</v>
      </c>
      <c r="K246" s="65" t="s">
        <v>986</v>
      </c>
      <c r="M246" s="65" t="s">
        <v>259</v>
      </c>
      <c r="N246" s="65" t="s">
        <v>56</v>
      </c>
      <c r="O246" s="65">
        <v>8</v>
      </c>
    </row>
    <row r="247" spans="1:15" s="65" customFormat="1" x14ac:dyDescent="0.25">
      <c r="A247" s="290" t="s">
        <v>107</v>
      </c>
      <c r="B247" s="295">
        <v>16</v>
      </c>
      <c r="C247" s="65">
        <v>18</v>
      </c>
      <c r="D247" s="65" t="s">
        <v>56</v>
      </c>
      <c r="H247" s="65">
        <v>0</v>
      </c>
      <c r="K247" s="65" t="s">
        <v>986</v>
      </c>
      <c r="M247" s="65" t="s">
        <v>259</v>
      </c>
      <c r="N247" s="65" t="s">
        <v>56</v>
      </c>
      <c r="O247" s="65">
        <v>8</v>
      </c>
    </row>
    <row r="248" spans="1:15" s="65" customFormat="1" x14ac:dyDescent="0.25">
      <c r="A248" s="290" t="s">
        <v>107</v>
      </c>
      <c r="B248" s="295">
        <v>16</v>
      </c>
      <c r="C248" s="65">
        <v>19</v>
      </c>
      <c r="D248" s="65" t="s">
        <v>56</v>
      </c>
      <c r="H248" s="65">
        <v>0</v>
      </c>
      <c r="K248" s="65" t="s">
        <v>986</v>
      </c>
      <c r="M248" s="65" t="s">
        <v>259</v>
      </c>
      <c r="N248" s="65" t="s">
        <v>56</v>
      </c>
      <c r="O248" s="65">
        <v>8</v>
      </c>
    </row>
    <row r="249" spans="1:15" s="65" customFormat="1" x14ac:dyDescent="0.25">
      <c r="A249" s="290" t="s">
        <v>107</v>
      </c>
      <c r="B249" s="295">
        <v>16</v>
      </c>
      <c r="C249" s="65">
        <v>20</v>
      </c>
      <c r="D249" s="65" t="s">
        <v>56</v>
      </c>
      <c r="H249" s="65">
        <v>0</v>
      </c>
      <c r="K249" s="65" t="s">
        <v>986</v>
      </c>
      <c r="M249" s="65" t="s">
        <v>259</v>
      </c>
      <c r="N249" s="65" t="s">
        <v>56</v>
      </c>
      <c r="O249" s="65">
        <v>8</v>
      </c>
    </row>
    <row r="250" spans="1:15" s="65" customFormat="1" x14ac:dyDescent="0.25">
      <c r="A250" s="290" t="s">
        <v>107</v>
      </c>
      <c r="B250" s="295">
        <v>16</v>
      </c>
      <c r="C250" s="65">
        <v>21</v>
      </c>
      <c r="D250" s="65" t="s">
        <v>56</v>
      </c>
      <c r="H250" s="65">
        <v>0</v>
      </c>
      <c r="K250" s="65" t="s">
        <v>986</v>
      </c>
      <c r="M250" s="65" t="s">
        <v>259</v>
      </c>
      <c r="N250" s="65" t="s">
        <v>56</v>
      </c>
      <c r="O250" s="65">
        <v>8</v>
      </c>
    </row>
    <row r="251" spans="1:15" s="65" customFormat="1" x14ac:dyDescent="0.25">
      <c r="A251" s="290" t="s">
        <v>107</v>
      </c>
      <c r="B251" s="295">
        <v>16</v>
      </c>
      <c r="C251" s="65">
        <v>22</v>
      </c>
      <c r="D251" s="65" t="s">
        <v>56</v>
      </c>
      <c r="H251" s="65">
        <v>0</v>
      </c>
      <c r="K251" s="65" t="s">
        <v>986</v>
      </c>
      <c r="M251" s="65" t="s">
        <v>259</v>
      </c>
      <c r="N251" s="65" t="s">
        <v>56</v>
      </c>
      <c r="O251" s="65">
        <v>8</v>
      </c>
    </row>
    <row r="252" spans="1:15" s="65" customFormat="1" x14ac:dyDescent="0.25">
      <c r="A252" s="290" t="s">
        <v>107</v>
      </c>
      <c r="B252" s="295">
        <v>16</v>
      </c>
      <c r="C252" s="65">
        <v>23</v>
      </c>
      <c r="D252" s="65" t="s">
        <v>56</v>
      </c>
      <c r="H252" s="65">
        <v>0</v>
      </c>
      <c r="K252" s="65" t="s">
        <v>986</v>
      </c>
      <c r="M252" s="65" t="s">
        <v>259</v>
      </c>
      <c r="N252" s="65" t="s">
        <v>56</v>
      </c>
      <c r="O252" s="65">
        <v>8</v>
      </c>
    </row>
    <row r="253" spans="1:15" s="65" customFormat="1" x14ac:dyDescent="0.25">
      <c r="A253" s="290" t="s">
        <v>107</v>
      </c>
      <c r="B253" s="295">
        <v>16</v>
      </c>
      <c r="C253" s="65">
        <v>24</v>
      </c>
      <c r="D253" s="65" t="s">
        <v>56</v>
      </c>
      <c r="H253" s="65">
        <v>0</v>
      </c>
      <c r="K253" s="65" t="s">
        <v>986</v>
      </c>
      <c r="M253" s="65" t="s">
        <v>259</v>
      </c>
      <c r="N253" s="65" t="s">
        <v>56</v>
      </c>
      <c r="O253" s="65">
        <v>8</v>
      </c>
    </row>
    <row r="254" spans="1:15" s="65" customFormat="1" x14ac:dyDescent="0.25">
      <c r="A254" s="290" t="s">
        <v>107</v>
      </c>
      <c r="B254" s="295">
        <v>16</v>
      </c>
      <c r="C254" s="65">
        <v>25</v>
      </c>
      <c r="D254" s="65" t="s">
        <v>56</v>
      </c>
      <c r="H254" s="65">
        <v>0</v>
      </c>
      <c r="K254" s="65" t="s">
        <v>986</v>
      </c>
      <c r="M254" s="65" t="s">
        <v>259</v>
      </c>
      <c r="N254" s="65" t="s">
        <v>56</v>
      </c>
      <c r="O254" s="65">
        <v>8</v>
      </c>
    </row>
    <row r="255" spans="1:15" s="65" customFormat="1" x14ac:dyDescent="0.25">
      <c r="A255" s="290" t="s">
        <v>107</v>
      </c>
      <c r="B255" s="295">
        <v>16</v>
      </c>
      <c r="C255" s="65">
        <v>26</v>
      </c>
      <c r="D255" s="65" t="s">
        <v>56</v>
      </c>
      <c r="H255" s="65">
        <v>0</v>
      </c>
      <c r="K255" s="65" t="s">
        <v>986</v>
      </c>
      <c r="M255" s="65" t="s">
        <v>259</v>
      </c>
      <c r="N255" s="65" t="s">
        <v>56</v>
      </c>
      <c r="O255" s="65">
        <v>8</v>
      </c>
    </row>
    <row r="256" spans="1:15" s="65" customFormat="1" x14ac:dyDescent="0.25">
      <c r="A256" s="290" t="s">
        <v>107</v>
      </c>
      <c r="B256" s="295">
        <v>16</v>
      </c>
      <c r="C256" s="65">
        <v>27</v>
      </c>
      <c r="D256" s="65" t="s">
        <v>56</v>
      </c>
      <c r="H256" s="65">
        <v>0</v>
      </c>
      <c r="K256" s="65" t="s">
        <v>986</v>
      </c>
      <c r="M256" s="65" t="s">
        <v>259</v>
      </c>
      <c r="N256" s="65" t="s">
        <v>56</v>
      </c>
      <c r="O256" s="65">
        <v>8</v>
      </c>
    </row>
    <row r="257" spans="1:16" s="65" customFormat="1" x14ac:dyDescent="0.25">
      <c r="A257" s="296" t="s">
        <v>390</v>
      </c>
      <c r="B257" s="295"/>
      <c r="K257" s="65" t="s">
        <v>986</v>
      </c>
      <c r="M257" s="65" t="s">
        <v>259</v>
      </c>
      <c r="N257" s="65" t="s">
        <v>56</v>
      </c>
      <c r="O257" s="65">
        <v>8</v>
      </c>
      <c r="P257" s="65" t="s">
        <v>987</v>
      </c>
    </row>
    <row r="258" spans="1:16" s="65" customFormat="1" ht="15" customHeight="1" x14ac:dyDescent="0.25">
      <c r="A258" s="65" t="s">
        <v>391</v>
      </c>
      <c r="B258" s="295"/>
      <c r="C258" s="65">
        <v>1</v>
      </c>
      <c r="D258" s="65">
        <v>3</v>
      </c>
      <c r="E258" s="65">
        <v>2</v>
      </c>
      <c r="F258" s="65">
        <v>2</v>
      </c>
      <c r="H258" s="65">
        <v>6</v>
      </c>
      <c r="K258" s="65" t="s">
        <v>988</v>
      </c>
      <c r="M258" s="65" t="s">
        <v>259</v>
      </c>
      <c r="N258" s="65" t="s">
        <v>260</v>
      </c>
      <c r="O258" s="65">
        <v>8</v>
      </c>
    </row>
    <row r="259" spans="1:16" s="65" customFormat="1" x14ac:dyDescent="0.25">
      <c r="A259" s="65" t="s">
        <v>391</v>
      </c>
      <c r="B259" s="295"/>
      <c r="C259" s="65">
        <v>2</v>
      </c>
      <c r="D259" s="65">
        <v>3</v>
      </c>
      <c r="E259" s="65">
        <v>2</v>
      </c>
      <c r="F259" s="65">
        <v>2</v>
      </c>
      <c r="H259" s="65">
        <v>9</v>
      </c>
      <c r="K259" s="65" t="s">
        <v>989</v>
      </c>
      <c r="M259" s="65" t="s">
        <v>259</v>
      </c>
      <c r="N259" s="65" t="s">
        <v>260</v>
      </c>
      <c r="O259" s="65">
        <v>8</v>
      </c>
    </row>
    <row r="260" spans="1:16" s="65" customFormat="1" x14ac:dyDescent="0.25">
      <c r="A260" s="65" t="s">
        <v>391</v>
      </c>
      <c r="B260" s="295"/>
      <c r="C260" s="65">
        <v>3</v>
      </c>
      <c r="D260" s="65">
        <v>4</v>
      </c>
      <c r="E260" s="65">
        <v>2</v>
      </c>
      <c r="F260" s="65">
        <v>2</v>
      </c>
      <c r="H260" s="65">
        <v>1</v>
      </c>
      <c r="K260" s="65" t="s">
        <v>0</v>
      </c>
      <c r="M260" s="65" t="s">
        <v>259</v>
      </c>
      <c r="N260" s="65" t="s">
        <v>260</v>
      </c>
      <c r="O260" s="65">
        <v>9</v>
      </c>
      <c r="P260" s="65" t="s">
        <v>709</v>
      </c>
    </row>
    <row r="261" spans="1:16" s="65" customFormat="1" x14ac:dyDescent="0.25">
      <c r="A261" s="65" t="s">
        <v>391</v>
      </c>
      <c r="B261" s="295"/>
      <c r="C261" s="65">
        <v>4</v>
      </c>
      <c r="D261" s="65">
        <v>3</v>
      </c>
      <c r="E261" s="65">
        <v>2</v>
      </c>
      <c r="F261" s="65">
        <v>2</v>
      </c>
      <c r="H261" s="65">
        <v>3</v>
      </c>
      <c r="K261" s="65" t="s">
        <v>990</v>
      </c>
      <c r="M261" s="65" t="s">
        <v>259</v>
      </c>
      <c r="N261" s="65" t="s">
        <v>260</v>
      </c>
      <c r="O261" s="65">
        <v>9</v>
      </c>
    </row>
    <row r="262" spans="1:16" s="65" customFormat="1" x14ac:dyDescent="0.25">
      <c r="A262" s="65" t="s">
        <v>391</v>
      </c>
      <c r="B262" s="295"/>
      <c r="C262" s="65">
        <v>5</v>
      </c>
      <c r="D262" s="65">
        <v>3</v>
      </c>
      <c r="E262" s="65">
        <v>2</v>
      </c>
      <c r="F262" s="65">
        <v>2</v>
      </c>
      <c r="H262" s="65">
        <v>3</v>
      </c>
      <c r="K262" s="65" t="s">
        <v>990</v>
      </c>
      <c r="M262" s="65" t="s">
        <v>259</v>
      </c>
      <c r="N262" s="65" t="s">
        <v>260</v>
      </c>
      <c r="O262" s="65">
        <v>9</v>
      </c>
    </row>
    <row r="263" spans="1:16" s="65" customFormat="1" x14ac:dyDescent="0.25">
      <c r="A263" s="65" t="s">
        <v>391</v>
      </c>
      <c r="B263" s="295"/>
      <c r="C263" s="65">
        <v>6</v>
      </c>
      <c r="D263" s="65">
        <v>4</v>
      </c>
      <c r="E263" s="65">
        <v>2</v>
      </c>
      <c r="F263" s="65">
        <v>2</v>
      </c>
      <c r="H263" s="65">
        <v>4</v>
      </c>
      <c r="K263" s="65" t="s">
        <v>991</v>
      </c>
      <c r="M263" s="65" t="s">
        <v>259</v>
      </c>
      <c r="N263" s="65" t="s">
        <v>260</v>
      </c>
      <c r="O263" s="65">
        <v>9</v>
      </c>
    </row>
    <row r="264" spans="1:16" s="65" customFormat="1" x14ac:dyDescent="0.25">
      <c r="A264" s="65" t="s">
        <v>391</v>
      </c>
      <c r="B264" s="295"/>
      <c r="C264" s="65" t="s">
        <v>679</v>
      </c>
      <c r="D264" s="65">
        <v>3</v>
      </c>
      <c r="E264" s="65">
        <v>2</v>
      </c>
      <c r="F264" s="65">
        <v>2</v>
      </c>
      <c r="H264" s="65">
        <v>2</v>
      </c>
      <c r="K264" s="65" t="s">
        <v>992</v>
      </c>
      <c r="M264" s="65" t="s">
        <v>259</v>
      </c>
      <c r="N264" s="65" t="s">
        <v>260</v>
      </c>
      <c r="O264" s="65">
        <v>9</v>
      </c>
    </row>
    <row r="265" spans="1:16" s="65" customFormat="1" x14ac:dyDescent="0.25">
      <c r="A265" s="65" t="s">
        <v>391</v>
      </c>
      <c r="B265" s="295"/>
      <c r="C265" s="65">
        <v>7</v>
      </c>
      <c r="D265" s="65">
        <v>3</v>
      </c>
      <c r="E265" s="65">
        <v>2</v>
      </c>
      <c r="F265" s="65">
        <v>2</v>
      </c>
      <c r="H265" s="65">
        <v>1</v>
      </c>
      <c r="K265" s="65" t="s">
        <v>539</v>
      </c>
      <c r="M265" s="65" t="s">
        <v>259</v>
      </c>
      <c r="N265" s="65" t="s">
        <v>260</v>
      </c>
      <c r="O265" s="65">
        <v>10</v>
      </c>
      <c r="P265" s="65" t="s">
        <v>710</v>
      </c>
    </row>
    <row r="266" spans="1:16" s="65" customFormat="1" x14ac:dyDescent="0.25">
      <c r="A266" s="65" t="s">
        <v>391</v>
      </c>
      <c r="B266" s="295"/>
      <c r="C266" s="65">
        <v>8</v>
      </c>
      <c r="D266" s="65">
        <v>3</v>
      </c>
      <c r="E266" s="65">
        <v>2</v>
      </c>
      <c r="F266" s="65">
        <v>2</v>
      </c>
      <c r="H266" s="65">
        <v>6</v>
      </c>
      <c r="K266" s="65" t="s">
        <v>988</v>
      </c>
      <c r="M266" s="65" t="s">
        <v>259</v>
      </c>
      <c r="N266" s="65" t="s">
        <v>260</v>
      </c>
      <c r="O266" s="65">
        <v>10</v>
      </c>
    </row>
    <row r="267" spans="1:16" s="65" customFormat="1" x14ac:dyDescent="0.25">
      <c r="A267" s="65" t="s">
        <v>391</v>
      </c>
      <c r="B267" s="295"/>
      <c r="C267" s="65">
        <v>9</v>
      </c>
      <c r="D267" s="65">
        <v>3</v>
      </c>
      <c r="E267" s="65">
        <v>2</v>
      </c>
      <c r="F267" s="65">
        <v>0</v>
      </c>
      <c r="H267" s="65">
        <v>0</v>
      </c>
      <c r="K267" s="65" t="s">
        <v>993</v>
      </c>
      <c r="M267" s="65" t="s">
        <v>259</v>
      </c>
      <c r="N267" s="65" t="s">
        <v>260</v>
      </c>
      <c r="O267" s="65">
        <v>10</v>
      </c>
    </row>
    <row r="268" spans="1:16" s="65" customFormat="1" x14ac:dyDescent="0.25">
      <c r="A268" s="65" t="s">
        <v>391</v>
      </c>
      <c r="B268" s="295"/>
      <c r="C268" s="65">
        <v>10</v>
      </c>
      <c r="D268" s="65">
        <v>4</v>
      </c>
      <c r="E268" s="65">
        <v>2</v>
      </c>
      <c r="F268" s="65">
        <v>2</v>
      </c>
      <c r="H268" s="65">
        <v>4</v>
      </c>
      <c r="K268" s="65" t="s">
        <v>991</v>
      </c>
      <c r="M268" s="65" t="s">
        <v>259</v>
      </c>
      <c r="N268" s="65" t="s">
        <v>260</v>
      </c>
      <c r="O268" s="65">
        <v>10</v>
      </c>
    </row>
    <row r="269" spans="1:16" s="65" customFormat="1" x14ac:dyDescent="0.25">
      <c r="A269" s="65" t="s">
        <v>391</v>
      </c>
      <c r="B269" s="295"/>
      <c r="C269" s="65">
        <v>11</v>
      </c>
      <c r="D269" s="65">
        <v>3</v>
      </c>
      <c r="E269" s="65">
        <v>2</v>
      </c>
      <c r="F269" s="65">
        <v>1</v>
      </c>
      <c r="H269" s="65">
        <v>0</v>
      </c>
      <c r="K269" s="65" t="s">
        <v>993</v>
      </c>
      <c r="M269" s="65" t="s">
        <v>259</v>
      </c>
      <c r="N269" s="65" t="s">
        <v>260</v>
      </c>
      <c r="O269" s="65">
        <v>10</v>
      </c>
    </row>
    <row r="270" spans="1:16" s="65" customFormat="1" x14ac:dyDescent="0.25">
      <c r="A270" s="65" t="s">
        <v>391</v>
      </c>
      <c r="B270" s="295"/>
      <c r="C270" s="65">
        <v>12</v>
      </c>
      <c r="D270" s="65">
        <v>4</v>
      </c>
      <c r="E270" s="65">
        <v>2</v>
      </c>
      <c r="F270" s="65">
        <v>2</v>
      </c>
      <c r="H270" s="65">
        <v>4</v>
      </c>
      <c r="K270" s="65" t="s">
        <v>991</v>
      </c>
      <c r="M270" s="65" t="s">
        <v>259</v>
      </c>
      <c r="N270" s="65" t="s">
        <v>260</v>
      </c>
      <c r="O270" s="65">
        <v>10</v>
      </c>
    </row>
    <row r="271" spans="1:16" s="65" customFormat="1" x14ac:dyDescent="0.25">
      <c r="A271" s="65" t="s">
        <v>391</v>
      </c>
      <c r="B271" s="295"/>
      <c r="C271" s="65">
        <v>13</v>
      </c>
      <c r="D271" s="65">
        <v>3</v>
      </c>
      <c r="E271" s="65">
        <v>2</v>
      </c>
      <c r="F271" s="65">
        <v>2</v>
      </c>
      <c r="H271" s="65">
        <v>4</v>
      </c>
      <c r="K271" s="65" t="s">
        <v>991</v>
      </c>
      <c r="M271" s="65" t="s">
        <v>259</v>
      </c>
      <c r="N271" s="65" t="s">
        <v>260</v>
      </c>
      <c r="O271" s="65">
        <v>10</v>
      </c>
    </row>
    <row r="272" spans="1:16" s="65" customFormat="1" x14ac:dyDescent="0.25">
      <c r="A272" s="65" t="s">
        <v>391</v>
      </c>
      <c r="B272" s="295"/>
      <c r="C272" s="65">
        <v>14</v>
      </c>
      <c r="D272" s="65">
        <v>4</v>
      </c>
      <c r="E272" s="65">
        <v>2</v>
      </c>
      <c r="F272" s="65">
        <v>1</v>
      </c>
      <c r="H272" s="65">
        <v>0</v>
      </c>
      <c r="K272" s="65" t="s">
        <v>993</v>
      </c>
      <c r="M272" s="65" t="s">
        <v>259</v>
      </c>
      <c r="N272" s="65" t="s">
        <v>260</v>
      </c>
      <c r="O272" s="65">
        <v>10</v>
      </c>
    </row>
    <row r="273" spans="1:16" s="65" customFormat="1" x14ac:dyDescent="0.25">
      <c r="A273" s="65" t="s">
        <v>391</v>
      </c>
      <c r="B273" s="295"/>
      <c r="C273" s="65">
        <v>16</v>
      </c>
      <c r="D273" s="65" t="s">
        <v>56</v>
      </c>
      <c r="E273" s="65">
        <v>0</v>
      </c>
      <c r="F273" s="65">
        <v>0</v>
      </c>
      <c r="H273" s="65">
        <v>0</v>
      </c>
      <c r="K273" s="65" t="s">
        <v>993</v>
      </c>
      <c r="M273" s="65" t="s">
        <v>259</v>
      </c>
      <c r="N273" s="65" t="s">
        <v>260</v>
      </c>
      <c r="O273" s="65">
        <v>10</v>
      </c>
    </row>
    <row r="274" spans="1:16" s="65" customFormat="1" x14ac:dyDescent="0.25">
      <c r="A274" s="65" t="s">
        <v>391</v>
      </c>
      <c r="B274" s="295"/>
      <c r="C274" s="65">
        <v>17</v>
      </c>
      <c r="D274" s="65" t="s">
        <v>56</v>
      </c>
      <c r="E274" s="65">
        <v>0</v>
      </c>
      <c r="F274" s="65">
        <v>0</v>
      </c>
      <c r="H274" s="65">
        <v>0</v>
      </c>
      <c r="K274" s="65" t="s">
        <v>993</v>
      </c>
      <c r="M274" s="65" t="s">
        <v>259</v>
      </c>
      <c r="N274" s="65" t="s">
        <v>260</v>
      </c>
      <c r="O274" s="65">
        <v>10</v>
      </c>
    </row>
    <row r="275" spans="1:16" s="65" customFormat="1" x14ac:dyDescent="0.25">
      <c r="A275" s="65" t="s">
        <v>391</v>
      </c>
      <c r="B275" s="295"/>
      <c r="C275" s="65">
        <v>18</v>
      </c>
      <c r="D275" s="65" t="s">
        <v>56</v>
      </c>
      <c r="E275" s="65">
        <v>0</v>
      </c>
      <c r="F275" s="65">
        <v>0</v>
      </c>
      <c r="H275" s="65">
        <v>0</v>
      </c>
      <c r="K275" s="65" t="s">
        <v>993</v>
      </c>
      <c r="M275" s="65" t="s">
        <v>259</v>
      </c>
      <c r="N275" s="65" t="s">
        <v>260</v>
      </c>
      <c r="O275" s="65">
        <v>10</v>
      </c>
    </row>
    <row r="276" spans="1:16" s="65" customFormat="1" x14ac:dyDescent="0.25">
      <c r="A276" s="65" t="s">
        <v>391</v>
      </c>
      <c r="B276" s="295"/>
      <c r="C276" s="65">
        <v>19</v>
      </c>
      <c r="D276" s="65" t="s">
        <v>56</v>
      </c>
      <c r="E276" s="65">
        <v>0</v>
      </c>
      <c r="F276" s="65">
        <v>0</v>
      </c>
      <c r="H276" s="65">
        <v>0</v>
      </c>
      <c r="K276" s="65" t="s">
        <v>993</v>
      </c>
      <c r="M276" s="65" t="s">
        <v>259</v>
      </c>
      <c r="N276" s="65" t="s">
        <v>260</v>
      </c>
      <c r="O276" s="65">
        <v>10</v>
      </c>
    </row>
    <row r="277" spans="1:16" s="65" customFormat="1" x14ac:dyDescent="0.25">
      <c r="A277" s="65" t="s">
        <v>391</v>
      </c>
      <c r="B277" s="295"/>
      <c r="C277" s="65">
        <v>20</v>
      </c>
      <c r="D277" s="65" t="s">
        <v>56</v>
      </c>
      <c r="E277" s="65">
        <v>0</v>
      </c>
      <c r="F277" s="65">
        <v>0</v>
      </c>
      <c r="H277" s="65">
        <v>0</v>
      </c>
      <c r="K277" s="65" t="s">
        <v>993</v>
      </c>
      <c r="M277" s="65" t="s">
        <v>259</v>
      </c>
      <c r="N277" s="65" t="s">
        <v>260</v>
      </c>
      <c r="O277" s="65">
        <v>10</v>
      </c>
    </row>
    <row r="278" spans="1:16" s="65" customFormat="1" x14ac:dyDescent="0.25">
      <c r="A278" s="65" t="s">
        <v>391</v>
      </c>
      <c r="B278" s="295"/>
      <c r="C278" s="65">
        <v>21</v>
      </c>
      <c r="D278" s="65" t="s">
        <v>56</v>
      </c>
      <c r="E278" s="65">
        <v>0</v>
      </c>
      <c r="F278" s="65">
        <v>0</v>
      </c>
      <c r="H278" s="65">
        <v>0</v>
      </c>
      <c r="K278" s="65" t="s">
        <v>993</v>
      </c>
      <c r="M278" s="65" t="s">
        <v>259</v>
      </c>
      <c r="N278" s="65" t="s">
        <v>260</v>
      </c>
      <c r="O278" s="65">
        <v>10</v>
      </c>
    </row>
    <row r="279" spans="1:16" s="65" customFormat="1" x14ac:dyDescent="0.25">
      <c r="A279" s="65" t="s">
        <v>391</v>
      </c>
      <c r="B279" s="295"/>
      <c r="C279" s="65">
        <v>22</v>
      </c>
      <c r="D279" s="65" t="s">
        <v>56</v>
      </c>
      <c r="E279" s="65">
        <v>0</v>
      </c>
      <c r="F279" s="65">
        <v>0</v>
      </c>
      <c r="H279" s="65">
        <v>0</v>
      </c>
      <c r="K279" s="65" t="s">
        <v>993</v>
      </c>
      <c r="M279" s="65" t="s">
        <v>259</v>
      </c>
      <c r="N279" s="65" t="s">
        <v>260</v>
      </c>
      <c r="O279" s="65">
        <v>10</v>
      </c>
    </row>
    <row r="280" spans="1:16" s="65" customFormat="1" x14ac:dyDescent="0.25">
      <c r="A280" s="65" t="s">
        <v>391</v>
      </c>
      <c r="B280" s="295"/>
      <c r="C280" s="65">
        <v>23</v>
      </c>
      <c r="D280" s="65" t="s">
        <v>56</v>
      </c>
      <c r="E280" s="65">
        <v>0</v>
      </c>
      <c r="F280" s="65">
        <v>0</v>
      </c>
      <c r="H280" s="65">
        <v>0</v>
      </c>
      <c r="K280" s="65" t="s">
        <v>993</v>
      </c>
      <c r="M280" s="65" t="s">
        <v>259</v>
      </c>
      <c r="N280" s="65" t="s">
        <v>260</v>
      </c>
      <c r="O280" s="65">
        <v>10</v>
      </c>
    </row>
    <row r="281" spans="1:16" s="65" customFormat="1" x14ac:dyDescent="0.25">
      <c r="A281" s="65" t="s">
        <v>391</v>
      </c>
      <c r="B281" s="295"/>
      <c r="C281" s="65">
        <v>24</v>
      </c>
      <c r="D281" s="65" t="s">
        <v>56</v>
      </c>
      <c r="E281" s="65">
        <v>0</v>
      </c>
      <c r="F281" s="65">
        <v>0</v>
      </c>
      <c r="H281" s="65">
        <v>0</v>
      </c>
      <c r="K281" s="65" t="s">
        <v>993</v>
      </c>
      <c r="M281" s="65" t="s">
        <v>259</v>
      </c>
      <c r="N281" s="65" t="s">
        <v>260</v>
      </c>
      <c r="O281" s="65">
        <v>10</v>
      </c>
    </row>
    <row r="282" spans="1:16" s="65" customFormat="1" x14ac:dyDescent="0.25">
      <c r="A282" s="65" t="s">
        <v>391</v>
      </c>
      <c r="B282" s="295"/>
      <c r="C282" s="65">
        <v>25</v>
      </c>
      <c r="D282" s="65" t="s">
        <v>56</v>
      </c>
      <c r="E282" s="65">
        <v>0</v>
      </c>
      <c r="F282" s="65">
        <v>0</v>
      </c>
      <c r="H282" s="65">
        <v>0</v>
      </c>
      <c r="K282" s="65" t="s">
        <v>993</v>
      </c>
      <c r="M282" s="65" t="s">
        <v>259</v>
      </c>
      <c r="N282" s="65" t="s">
        <v>260</v>
      </c>
      <c r="O282" s="65">
        <v>10</v>
      </c>
    </row>
    <row r="283" spans="1:16" s="65" customFormat="1" x14ac:dyDescent="0.25">
      <c r="A283" s="65" t="s">
        <v>391</v>
      </c>
      <c r="B283" s="295"/>
      <c r="C283" s="65">
        <v>26</v>
      </c>
      <c r="D283" s="65" t="s">
        <v>56</v>
      </c>
      <c r="E283" s="65">
        <v>0</v>
      </c>
      <c r="F283" s="65">
        <v>0</v>
      </c>
      <c r="H283" s="65">
        <v>0</v>
      </c>
      <c r="K283" s="65" t="s">
        <v>993</v>
      </c>
      <c r="M283" s="65" t="s">
        <v>259</v>
      </c>
      <c r="N283" s="65" t="s">
        <v>260</v>
      </c>
      <c r="O283" s="65">
        <v>10</v>
      </c>
    </row>
    <row r="284" spans="1:16" s="65" customFormat="1" x14ac:dyDescent="0.25">
      <c r="A284" s="65" t="s">
        <v>391</v>
      </c>
      <c r="B284" s="295"/>
      <c r="C284" s="65">
        <v>27</v>
      </c>
      <c r="D284" s="65" t="s">
        <v>56</v>
      </c>
      <c r="E284" s="65">
        <v>0</v>
      </c>
      <c r="F284" s="65">
        <v>0</v>
      </c>
      <c r="H284" s="65">
        <v>0</v>
      </c>
      <c r="K284" s="65" t="s">
        <v>993</v>
      </c>
      <c r="M284" s="65" t="s">
        <v>259</v>
      </c>
      <c r="N284" s="65" t="s">
        <v>260</v>
      </c>
      <c r="O284" s="65">
        <v>10</v>
      </c>
    </row>
    <row r="285" spans="1:16" s="78" customFormat="1" x14ac:dyDescent="0.25">
      <c r="A285" s="292" t="s">
        <v>383</v>
      </c>
      <c r="B285" s="292"/>
      <c r="H285" s="78">
        <v>8</v>
      </c>
      <c r="M285" s="78" t="s">
        <v>259</v>
      </c>
      <c r="N285" s="78" t="s">
        <v>56</v>
      </c>
      <c r="O285" s="78">
        <v>10</v>
      </c>
      <c r="P285" s="78" t="s">
        <v>994</v>
      </c>
    </row>
    <row r="286" spans="1:16" s="65" customFormat="1" x14ac:dyDescent="0.25">
      <c r="A286" s="288" t="s">
        <v>287</v>
      </c>
      <c r="B286" s="289"/>
      <c r="D286" s="65">
        <v>43</v>
      </c>
      <c r="F286" s="65">
        <v>43</v>
      </c>
      <c r="H286" s="65">
        <v>1</v>
      </c>
      <c r="K286" s="65" t="s">
        <v>15</v>
      </c>
      <c r="L286" s="65" t="s">
        <v>755</v>
      </c>
      <c r="M286" s="65" t="s">
        <v>265</v>
      </c>
      <c r="N286" s="65" t="s">
        <v>260</v>
      </c>
      <c r="O286" s="65">
        <v>10</v>
      </c>
    </row>
    <row r="287" spans="1:16" s="65" customFormat="1" x14ac:dyDescent="0.25">
      <c r="A287" s="288" t="s">
        <v>288</v>
      </c>
      <c r="B287" s="289"/>
      <c r="D287" s="65">
        <v>44</v>
      </c>
      <c r="F287" s="65">
        <v>44</v>
      </c>
      <c r="H287" s="65">
        <v>1</v>
      </c>
      <c r="K287" s="65" t="s">
        <v>203</v>
      </c>
      <c r="L287" s="65" t="s">
        <v>756</v>
      </c>
      <c r="M287" s="65" t="s">
        <v>265</v>
      </c>
      <c r="N287" s="65" t="s">
        <v>260</v>
      </c>
      <c r="O287" s="65">
        <v>10</v>
      </c>
    </row>
    <row r="288" spans="1:16" s="65" customFormat="1" x14ac:dyDescent="0.25">
      <c r="A288" s="288" t="s">
        <v>289</v>
      </c>
      <c r="B288" s="289"/>
      <c r="F288" s="65">
        <v>999</v>
      </c>
      <c r="H288" s="65">
        <v>0</v>
      </c>
      <c r="K288" s="65" t="s">
        <v>993</v>
      </c>
      <c r="L288" s="65" t="s">
        <v>757</v>
      </c>
      <c r="M288" s="65" t="s">
        <v>265</v>
      </c>
      <c r="N288" s="65" t="s">
        <v>260</v>
      </c>
      <c r="O288" s="65">
        <v>10</v>
      </c>
    </row>
    <row r="289" spans="1:16" s="65" customFormat="1" x14ac:dyDescent="0.25">
      <c r="A289" s="288" t="s">
        <v>290</v>
      </c>
      <c r="B289" s="289"/>
      <c r="F289" s="65">
        <v>999</v>
      </c>
      <c r="H289" s="65">
        <v>0</v>
      </c>
      <c r="K289" s="65" t="s">
        <v>993</v>
      </c>
      <c r="L289" s="65" t="s">
        <v>757</v>
      </c>
      <c r="M289" s="65" t="s">
        <v>265</v>
      </c>
      <c r="N289" s="65" t="s">
        <v>260</v>
      </c>
      <c r="O289" s="65">
        <v>10</v>
      </c>
    </row>
    <row r="290" spans="1:16" s="65" customFormat="1" x14ac:dyDescent="0.25">
      <c r="A290" s="289" t="s">
        <v>315</v>
      </c>
      <c r="B290" s="289"/>
      <c r="D290" s="65">
        <v>43</v>
      </c>
      <c r="H290" s="65">
        <v>1</v>
      </c>
      <c r="L290" s="65" t="s">
        <v>699</v>
      </c>
      <c r="M290" s="65" t="s">
        <v>1</v>
      </c>
      <c r="N290" s="65" t="s">
        <v>260</v>
      </c>
      <c r="O290" s="65">
        <v>11</v>
      </c>
      <c r="P290" s="65" t="s">
        <v>698</v>
      </c>
    </row>
    <row r="291" spans="1:16" s="78" customFormat="1" x14ac:dyDescent="0.25">
      <c r="A291" s="292" t="s">
        <v>711</v>
      </c>
      <c r="B291" s="292"/>
      <c r="F291" s="78">
        <v>190.77599999999995</v>
      </c>
      <c r="G291" s="78">
        <v>826.73</v>
      </c>
      <c r="H291" s="78">
        <v>1</v>
      </c>
      <c r="K291" s="78" t="s">
        <v>15</v>
      </c>
      <c r="L291" s="78" t="s">
        <v>713</v>
      </c>
      <c r="M291" s="78" t="s">
        <v>1</v>
      </c>
      <c r="N291" s="78" t="s">
        <v>260</v>
      </c>
      <c r="O291" s="78">
        <v>12</v>
      </c>
      <c r="P291" s="78" t="s">
        <v>712</v>
      </c>
    </row>
    <row r="292" spans="1:16" s="78" customFormat="1" x14ac:dyDescent="0.25">
      <c r="A292" s="292" t="s">
        <v>714</v>
      </c>
      <c r="B292" s="292"/>
      <c r="F292" s="78">
        <v>-117.68000000000006</v>
      </c>
      <c r="G292" s="78">
        <v>1026.71</v>
      </c>
      <c r="H292" s="78">
        <v>1</v>
      </c>
      <c r="K292" s="78" t="s">
        <v>0</v>
      </c>
      <c r="L292" s="78" t="s">
        <v>716</v>
      </c>
      <c r="M292" s="78" t="s">
        <v>1</v>
      </c>
      <c r="N292" s="78" t="s">
        <v>260</v>
      </c>
      <c r="O292" s="78">
        <v>13</v>
      </c>
      <c r="P292" s="78" t="s">
        <v>715</v>
      </c>
    </row>
    <row r="293" spans="1:16" s="65" customFormat="1" ht="15" customHeight="1" x14ac:dyDescent="0.25">
      <c r="A293" s="65" t="s">
        <v>396</v>
      </c>
      <c r="B293" s="296" t="s">
        <v>899</v>
      </c>
      <c r="C293" s="65">
        <v>1</v>
      </c>
      <c r="D293" s="65">
        <v>3</v>
      </c>
      <c r="E293" s="65">
        <v>2</v>
      </c>
      <c r="F293" s="65">
        <v>5</v>
      </c>
      <c r="G293" s="65">
        <v>4</v>
      </c>
      <c r="H293" s="65">
        <v>0</v>
      </c>
      <c r="I293" s="65">
        <v>2</v>
      </c>
      <c r="K293" s="65" t="s">
        <v>15</v>
      </c>
      <c r="L293" s="65" t="s">
        <v>995</v>
      </c>
      <c r="M293" s="65" t="s">
        <v>1</v>
      </c>
      <c r="N293" s="65" t="s">
        <v>260</v>
      </c>
      <c r="O293" s="65">
        <v>13</v>
      </c>
    </row>
    <row r="294" spans="1:16" s="65" customFormat="1" x14ac:dyDescent="0.25">
      <c r="A294" s="65" t="s">
        <v>396</v>
      </c>
      <c r="B294" s="296" t="s">
        <v>899</v>
      </c>
      <c r="C294" s="65">
        <v>2</v>
      </c>
      <c r="D294" s="65">
        <v>3</v>
      </c>
      <c r="E294" s="65">
        <v>2</v>
      </c>
      <c r="F294" s="65">
        <v>4</v>
      </c>
      <c r="G294" s="65">
        <v>4</v>
      </c>
      <c r="H294" s="65">
        <v>0</v>
      </c>
      <c r="I294" s="65">
        <v>2</v>
      </c>
      <c r="K294" s="65" t="s">
        <v>15</v>
      </c>
      <c r="L294" s="65" t="s">
        <v>726</v>
      </c>
      <c r="M294" s="65" t="s">
        <v>1</v>
      </c>
      <c r="N294" s="65" t="s">
        <v>260</v>
      </c>
      <c r="O294" s="65">
        <v>13</v>
      </c>
    </row>
    <row r="295" spans="1:16" s="65" customFormat="1" x14ac:dyDescent="0.25">
      <c r="A295" s="65" t="s">
        <v>396</v>
      </c>
      <c r="B295" s="296" t="s">
        <v>899</v>
      </c>
      <c r="C295" s="65">
        <v>3</v>
      </c>
      <c r="D295" s="65">
        <v>4</v>
      </c>
      <c r="E295" s="65">
        <v>2</v>
      </c>
      <c r="F295" s="65">
        <v>7</v>
      </c>
      <c r="G295" s="65">
        <v>8</v>
      </c>
      <c r="H295" s="65">
        <v>0</v>
      </c>
      <c r="I295" s="65">
        <v>2</v>
      </c>
      <c r="K295" s="65" t="s">
        <v>15</v>
      </c>
      <c r="L295" s="65" t="s">
        <v>724</v>
      </c>
      <c r="M295" s="65" t="s">
        <v>1</v>
      </c>
      <c r="N295" s="65" t="s">
        <v>260</v>
      </c>
      <c r="O295" s="65">
        <v>13</v>
      </c>
    </row>
    <row r="296" spans="1:16" s="65" customFormat="1" x14ac:dyDescent="0.25">
      <c r="A296" s="65" t="s">
        <v>396</v>
      </c>
      <c r="B296" s="296" t="s">
        <v>899</v>
      </c>
      <c r="C296" s="65">
        <v>4</v>
      </c>
      <c r="D296" s="65">
        <v>3</v>
      </c>
      <c r="E296" s="65">
        <v>2</v>
      </c>
      <c r="F296" s="65">
        <v>4</v>
      </c>
      <c r="G296" s="65">
        <v>8</v>
      </c>
      <c r="H296" s="65">
        <v>0</v>
      </c>
      <c r="I296" s="65">
        <v>2</v>
      </c>
      <c r="K296" s="65" t="s">
        <v>15</v>
      </c>
      <c r="L296" s="65" t="s">
        <v>726</v>
      </c>
      <c r="M296" s="65" t="s">
        <v>1</v>
      </c>
      <c r="N296" s="65" t="s">
        <v>260</v>
      </c>
      <c r="O296" s="65">
        <v>13</v>
      </c>
    </row>
    <row r="297" spans="1:16" s="65" customFormat="1" x14ac:dyDescent="0.25">
      <c r="A297" s="65" t="s">
        <v>396</v>
      </c>
      <c r="B297" s="296" t="s">
        <v>899</v>
      </c>
      <c r="C297" s="65">
        <v>5</v>
      </c>
      <c r="D297" s="65">
        <v>3</v>
      </c>
      <c r="E297" s="65">
        <v>2</v>
      </c>
      <c r="F297" s="65">
        <v>6</v>
      </c>
      <c r="G297" s="65">
        <v>5</v>
      </c>
      <c r="H297" s="65">
        <v>0</v>
      </c>
      <c r="I297" s="65">
        <v>2</v>
      </c>
      <c r="K297" s="65" t="s">
        <v>15</v>
      </c>
      <c r="L297" s="65" t="s">
        <v>996</v>
      </c>
      <c r="M297" s="65" t="s">
        <v>1</v>
      </c>
      <c r="N297" s="65" t="s">
        <v>260</v>
      </c>
      <c r="O297" s="65">
        <v>13</v>
      </c>
    </row>
    <row r="298" spans="1:16" s="65" customFormat="1" x14ac:dyDescent="0.25">
      <c r="A298" s="65" t="s">
        <v>396</v>
      </c>
      <c r="B298" s="296" t="s">
        <v>899</v>
      </c>
      <c r="C298" s="65">
        <v>6</v>
      </c>
      <c r="D298" s="65">
        <v>4</v>
      </c>
      <c r="E298" s="65">
        <v>2</v>
      </c>
      <c r="F298" s="65">
        <v>8</v>
      </c>
      <c r="G298" s="65">
        <v>8</v>
      </c>
      <c r="H298" s="65">
        <v>0</v>
      </c>
      <c r="I298" s="65">
        <v>2</v>
      </c>
      <c r="K298" s="65" t="s">
        <v>15</v>
      </c>
      <c r="L298" s="65" t="s">
        <v>997</v>
      </c>
      <c r="M298" s="65" t="s">
        <v>1</v>
      </c>
      <c r="N298" s="65" t="s">
        <v>260</v>
      </c>
      <c r="O298" s="65">
        <v>13</v>
      </c>
    </row>
    <row r="299" spans="1:16" s="65" customFormat="1" x14ac:dyDescent="0.25">
      <c r="A299" s="65" t="s">
        <v>396</v>
      </c>
      <c r="B299" s="296" t="s">
        <v>899</v>
      </c>
      <c r="C299" s="65" t="s">
        <v>679</v>
      </c>
      <c r="D299" s="65">
        <v>3</v>
      </c>
      <c r="E299" s="65">
        <v>2</v>
      </c>
      <c r="F299" s="65">
        <v>6</v>
      </c>
      <c r="G299" s="65">
        <v>5</v>
      </c>
      <c r="H299" s="65">
        <v>0</v>
      </c>
      <c r="I299" s="65">
        <v>2</v>
      </c>
      <c r="K299" s="65" t="s">
        <v>15</v>
      </c>
      <c r="L299" s="65" t="s">
        <v>996</v>
      </c>
      <c r="M299" s="65" t="s">
        <v>1</v>
      </c>
      <c r="N299" s="65" t="s">
        <v>260</v>
      </c>
      <c r="O299" s="65">
        <v>13</v>
      </c>
    </row>
    <row r="300" spans="1:16" s="65" customFormat="1" x14ac:dyDescent="0.25">
      <c r="A300" s="65" t="s">
        <v>396</v>
      </c>
      <c r="B300" s="296" t="s">
        <v>899</v>
      </c>
      <c r="C300" s="65">
        <v>7</v>
      </c>
      <c r="D300" s="65">
        <v>3</v>
      </c>
      <c r="E300" s="65">
        <v>2</v>
      </c>
      <c r="F300" s="65">
        <v>5</v>
      </c>
      <c r="G300" s="65">
        <v>5</v>
      </c>
      <c r="H300" s="65">
        <v>0</v>
      </c>
      <c r="I300" s="65">
        <v>2</v>
      </c>
      <c r="K300" s="65" t="s">
        <v>15</v>
      </c>
      <c r="L300" s="65" t="s">
        <v>995</v>
      </c>
      <c r="M300" s="65" t="s">
        <v>1</v>
      </c>
      <c r="N300" s="65" t="s">
        <v>260</v>
      </c>
      <c r="O300" s="65">
        <v>13</v>
      </c>
    </row>
    <row r="301" spans="1:16" s="65" customFormat="1" x14ac:dyDescent="0.25">
      <c r="A301" s="65" t="s">
        <v>396</v>
      </c>
      <c r="B301" s="296" t="s">
        <v>899</v>
      </c>
      <c r="C301" s="65">
        <v>8</v>
      </c>
      <c r="D301" s="65">
        <v>3</v>
      </c>
      <c r="E301" s="65">
        <v>2</v>
      </c>
      <c r="F301" s="65">
        <v>4</v>
      </c>
      <c r="G301" s="65">
        <v>5</v>
      </c>
      <c r="H301" s="65">
        <v>0</v>
      </c>
      <c r="I301" s="65">
        <v>2</v>
      </c>
      <c r="K301" s="65" t="s">
        <v>15</v>
      </c>
      <c r="L301" s="65" t="s">
        <v>726</v>
      </c>
      <c r="M301" s="65" t="s">
        <v>1</v>
      </c>
      <c r="N301" s="65" t="s">
        <v>260</v>
      </c>
      <c r="O301" s="65">
        <v>13</v>
      </c>
    </row>
    <row r="302" spans="1:16" s="65" customFormat="1" x14ac:dyDescent="0.25">
      <c r="A302" s="65" t="s">
        <v>396</v>
      </c>
      <c r="B302" s="296" t="s">
        <v>899</v>
      </c>
      <c r="C302" s="65">
        <v>9</v>
      </c>
      <c r="D302" s="65">
        <v>3</v>
      </c>
      <c r="E302" s="65">
        <v>2</v>
      </c>
      <c r="F302" s="65">
        <v>7</v>
      </c>
      <c r="G302" s="65">
        <v>8</v>
      </c>
      <c r="H302" s="65">
        <v>0</v>
      </c>
      <c r="I302" s="65">
        <v>2</v>
      </c>
      <c r="K302" s="65" t="s">
        <v>15</v>
      </c>
      <c r="L302" s="65" t="s">
        <v>724</v>
      </c>
      <c r="M302" s="65" t="s">
        <v>1</v>
      </c>
      <c r="N302" s="65" t="s">
        <v>260</v>
      </c>
      <c r="O302" s="65">
        <v>13</v>
      </c>
    </row>
    <row r="303" spans="1:16" s="65" customFormat="1" x14ac:dyDescent="0.25">
      <c r="A303" s="65" t="s">
        <v>396</v>
      </c>
      <c r="B303" s="296" t="s">
        <v>899</v>
      </c>
      <c r="C303" s="65">
        <v>10</v>
      </c>
      <c r="D303" s="65">
        <v>4</v>
      </c>
      <c r="E303" s="65">
        <v>2</v>
      </c>
      <c r="F303" s="65">
        <v>8</v>
      </c>
      <c r="G303" s="65">
        <v>6</v>
      </c>
      <c r="H303" s="65">
        <v>0</v>
      </c>
      <c r="I303" s="65">
        <v>2</v>
      </c>
      <c r="K303" s="65" t="s">
        <v>15</v>
      </c>
      <c r="L303" s="65" t="s">
        <v>997</v>
      </c>
      <c r="M303" s="65" t="s">
        <v>1</v>
      </c>
      <c r="N303" s="65" t="s">
        <v>260</v>
      </c>
      <c r="O303" s="65">
        <v>13</v>
      </c>
    </row>
    <row r="304" spans="1:16" s="65" customFormat="1" x14ac:dyDescent="0.25">
      <c r="A304" s="65" t="s">
        <v>396</v>
      </c>
      <c r="B304" s="296" t="s">
        <v>899</v>
      </c>
      <c r="C304" s="65">
        <v>11</v>
      </c>
      <c r="D304" s="65">
        <v>3</v>
      </c>
      <c r="E304" s="65">
        <v>2</v>
      </c>
      <c r="F304" s="65">
        <v>5</v>
      </c>
      <c r="G304" s="65">
        <v>6</v>
      </c>
      <c r="H304" s="65">
        <v>0</v>
      </c>
      <c r="I304" s="65">
        <v>2</v>
      </c>
      <c r="K304" s="65" t="s">
        <v>15</v>
      </c>
      <c r="L304" s="65" t="s">
        <v>995</v>
      </c>
      <c r="M304" s="65" t="s">
        <v>1</v>
      </c>
      <c r="N304" s="65" t="s">
        <v>260</v>
      </c>
      <c r="O304" s="65">
        <v>13</v>
      </c>
    </row>
    <row r="305" spans="1:15" s="65" customFormat="1" x14ac:dyDescent="0.25">
      <c r="A305" s="65" t="s">
        <v>396</v>
      </c>
      <c r="B305" s="296" t="s">
        <v>899</v>
      </c>
      <c r="C305" s="65">
        <v>12</v>
      </c>
      <c r="D305" s="65">
        <v>4</v>
      </c>
      <c r="E305" s="65">
        <v>2</v>
      </c>
      <c r="F305" s="65">
        <v>8</v>
      </c>
      <c r="G305" s="65">
        <v>6</v>
      </c>
      <c r="H305" s="65">
        <v>0</v>
      </c>
      <c r="I305" s="65">
        <v>2</v>
      </c>
      <c r="K305" s="65" t="s">
        <v>15</v>
      </c>
      <c r="L305" s="65" t="s">
        <v>997</v>
      </c>
      <c r="M305" s="65" t="s">
        <v>1</v>
      </c>
      <c r="N305" s="65" t="s">
        <v>260</v>
      </c>
      <c r="O305" s="65">
        <v>13</v>
      </c>
    </row>
    <row r="306" spans="1:15" s="65" customFormat="1" x14ac:dyDescent="0.25">
      <c r="A306" s="65" t="s">
        <v>396</v>
      </c>
      <c r="B306" s="296" t="s">
        <v>899</v>
      </c>
      <c r="C306" s="65">
        <v>13</v>
      </c>
      <c r="D306" s="65">
        <v>3</v>
      </c>
      <c r="E306" s="65">
        <v>2</v>
      </c>
      <c r="F306" s="65">
        <v>4</v>
      </c>
      <c r="G306" s="65">
        <v>6</v>
      </c>
      <c r="H306" s="65">
        <v>0</v>
      </c>
      <c r="I306" s="65">
        <v>2</v>
      </c>
      <c r="K306" s="65" t="s">
        <v>15</v>
      </c>
      <c r="L306" s="65" t="s">
        <v>726</v>
      </c>
      <c r="M306" s="65" t="s">
        <v>1</v>
      </c>
      <c r="N306" s="65" t="s">
        <v>260</v>
      </c>
      <c r="O306" s="65">
        <v>13</v>
      </c>
    </row>
    <row r="307" spans="1:15" s="65" customFormat="1" x14ac:dyDescent="0.25">
      <c r="A307" s="65" t="s">
        <v>396</v>
      </c>
      <c r="B307" s="296" t="s">
        <v>899</v>
      </c>
      <c r="C307" s="65">
        <v>14</v>
      </c>
      <c r="D307" s="65">
        <v>4</v>
      </c>
      <c r="E307" s="65">
        <v>2</v>
      </c>
      <c r="F307" s="65">
        <v>8</v>
      </c>
      <c r="G307" s="65">
        <v>7</v>
      </c>
      <c r="H307" s="65">
        <v>0</v>
      </c>
      <c r="I307" s="65">
        <v>2</v>
      </c>
      <c r="K307" s="65" t="s">
        <v>15</v>
      </c>
      <c r="L307" s="65" t="s">
        <v>997</v>
      </c>
      <c r="M307" s="65" t="s">
        <v>1</v>
      </c>
      <c r="N307" s="65" t="s">
        <v>260</v>
      </c>
      <c r="O307" s="65">
        <v>13</v>
      </c>
    </row>
    <row r="308" spans="1:15" s="65" customFormat="1" x14ac:dyDescent="0.25">
      <c r="A308" s="65" t="s">
        <v>396</v>
      </c>
      <c r="B308" s="296" t="s">
        <v>899</v>
      </c>
      <c r="C308" s="65">
        <v>16</v>
      </c>
      <c r="D308" s="65" t="s">
        <v>56</v>
      </c>
      <c r="E308" s="65">
        <v>0</v>
      </c>
      <c r="F308" s="65">
        <v>0</v>
      </c>
      <c r="G308" s="65">
        <v>0</v>
      </c>
      <c r="H308" s="65">
        <v>0</v>
      </c>
      <c r="I308" s="65">
        <v>2</v>
      </c>
      <c r="K308" s="65" t="s">
        <v>15</v>
      </c>
      <c r="L308" s="65" t="s">
        <v>998</v>
      </c>
      <c r="M308" s="65" t="s">
        <v>1</v>
      </c>
      <c r="N308" s="65" t="s">
        <v>260</v>
      </c>
      <c r="O308" s="65">
        <v>13</v>
      </c>
    </row>
    <row r="309" spans="1:15" s="65" customFormat="1" x14ac:dyDescent="0.25">
      <c r="A309" s="65" t="s">
        <v>396</v>
      </c>
      <c r="B309" s="296" t="s">
        <v>899</v>
      </c>
      <c r="C309" s="65">
        <v>17</v>
      </c>
      <c r="D309" s="65" t="s">
        <v>56</v>
      </c>
      <c r="E309" s="65">
        <v>0</v>
      </c>
      <c r="F309" s="65">
        <v>0</v>
      </c>
      <c r="G309" s="65">
        <v>0</v>
      </c>
      <c r="H309" s="65">
        <v>0</v>
      </c>
      <c r="I309" s="65">
        <v>2</v>
      </c>
      <c r="K309" s="65" t="s">
        <v>15</v>
      </c>
      <c r="L309" s="65" t="s">
        <v>998</v>
      </c>
      <c r="M309" s="65" t="s">
        <v>1</v>
      </c>
      <c r="N309" s="65" t="s">
        <v>260</v>
      </c>
      <c r="O309" s="65">
        <v>13</v>
      </c>
    </row>
    <row r="310" spans="1:15" s="65" customFormat="1" x14ac:dyDescent="0.25">
      <c r="A310" s="65" t="s">
        <v>396</v>
      </c>
      <c r="B310" s="296" t="s">
        <v>899</v>
      </c>
      <c r="C310" s="65">
        <v>18</v>
      </c>
      <c r="D310" s="65" t="s">
        <v>56</v>
      </c>
      <c r="E310" s="65">
        <v>0</v>
      </c>
      <c r="F310" s="65">
        <v>0</v>
      </c>
      <c r="G310" s="65">
        <v>0</v>
      </c>
      <c r="H310" s="65">
        <v>0</v>
      </c>
      <c r="I310" s="65">
        <v>2</v>
      </c>
      <c r="K310" s="65" t="s">
        <v>15</v>
      </c>
      <c r="L310" s="65" t="s">
        <v>998</v>
      </c>
      <c r="M310" s="65" t="s">
        <v>1</v>
      </c>
      <c r="N310" s="65" t="s">
        <v>260</v>
      </c>
      <c r="O310" s="65">
        <v>13</v>
      </c>
    </row>
    <row r="311" spans="1:15" s="65" customFormat="1" x14ac:dyDescent="0.25">
      <c r="A311" s="65" t="s">
        <v>396</v>
      </c>
      <c r="B311" s="296" t="s">
        <v>899</v>
      </c>
      <c r="C311" s="65">
        <v>19</v>
      </c>
      <c r="D311" s="65" t="s">
        <v>56</v>
      </c>
      <c r="E311" s="65">
        <v>0</v>
      </c>
      <c r="F311" s="65">
        <v>0</v>
      </c>
      <c r="G311" s="65">
        <v>0</v>
      </c>
      <c r="H311" s="65">
        <v>0</v>
      </c>
      <c r="I311" s="65">
        <v>2</v>
      </c>
      <c r="K311" s="65" t="s">
        <v>15</v>
      </c>
      <c r="L311" s="65" t="s">
        <v>998</v>
      </c>
      <c r="M311" s="65" t="s">
        <v>1</v>
      </c>
      <c r="N311" s="65" t="s">
        <v>260</v>
      </c>
      <c r="O311" s="65">
        <v>13</v>
      </c>
    </row>
    <row r="312" spans="1:15" s="65" customFormat="1" x14ac:dyDescent="0.25">
      <c r="A312" s="65" t="s">
        <v>396</v>
      </c>
      <c r="B312" s="296" t="s">
        <v>899</v>
      </c>
      <c r="C312" s="65">
        <v>20</v>
      </c>
      <c r="D312" s="65" t="s">
        <v>56</v>
      </c>
      <c r="E312" s="65">
        <v>0</v>
      </c>
      <c r="F312" s="65">
        <v>0</v>
      </c>
      <c r="G312" s="65">
        <v>0</v>
      </c>
      <c r="H312" s="65">
        <v>0</v>
      </c>
      <c r="I312" s="65">
        <v>2</v>
      </c>
      <c r="K312" s="65" t="s">
        <v>15</v>
      </c>
      <c r="L312" s="65" t="s">
        <v>998</v>
      </c>
      <c r="M312" s="65" t="s">
        <v>1</v>
      </c>
      <c r="N312" s="65" t="s">
        <v>260</v>
      </c>
      <c r="O312" s="65">
        <v>13</v>
      </c>
    </row>
    <row r="313" spans="1:15" s="65" customFormat="1" x14ac:dyDescent="0.25">
      <c r="A313" s="65" t="s">
        <v>396</v>
      </c>
      <c r="B313" s="296" t="s">
        <v>899</v>
      </c>
      <c r="C313" s="65">
        <v>21</v>
      </c>
      <c r="D313" s="65" t="s">
        <v>56</v>
      </c>
      <c r="E313" s="65">
        <v>0</v>
      </c>
      <c r="F313" s="65">
        <v>0</v>
      </c>
      <c r="G313" s="65">
        <v>0</v>
      </c>
      <c r="H313" s="65">
        <v>0</v>
      </c>
      <c r="I313" s="65">
        <v>2</v>
      </c>
      <c r="K313" s="65" t="s">
        <v>15</v>
      </c>
      <c r="L313" s="65" t="s">
        <v>998</v>
      </c>
      <c r="M313" s="65" t="s">
        <v>1</v>
      </c>
      <c r="N313" s="65" t="s">
        <v>260</v>
      </c>
      <c r="O313" s="65">
        <v>13</v>
      </c>
    </row>
    <row r="314" spans="1:15" s="65" customFormat="1" x14ac:dyDescent="0.25">
      <c r="A314" s="65" t="s">
        <v>396</v>
      </c>
      <c r="B314" s="296" t="s">
        <v>899</v>
      </c>
      <c r="C314" s="65">
        <v>22</v>
      </c>
      <c r="D314" s="65" t="s">
        <v>56</v>
      </c>
      <c r="E314" s="65">
        <v>0</v>
      </c>
      <c r="F314" s="65">
        <v>0</v>
      </c>
      <c r="G314" s="65">
        <v>0</v>
      </c>
      <c r="H314" s="65">
        <v>0</v>
      </c>
      <c r="I314" s="65">
        <v>2</v>
      </c>
      <c r="K314" s="65" t="s">
        <v>15</v>
      </c>
      <c r="L314" s="65" t="s">
        <v>998</v>
      </c>
      <c r="M314" s="65" t="s">
        <v>1</v>
      </c>
      <c r="N314" s="65" t="s">
        <v>260</v>
      </c>
      <c r="O314" s="65">
        <v>13</v>
      </c>
    </row>
    <row r="315" spans="1:15" s="65" customFormat="1" x14ac:dyDescent="0.25">
      <c r="A315" s="65" t="s">
        <v>396</v>
      </c>
      <c r="B315" s="296" t="s">
        <v>899</v>
      </c>
      <c r="C315" s="65">
        <v>23</v>
      </c>
      <c r="D315" s="65" t="s">
        <v>56</v>
      </c>
      <c r="E315" s="65">
        <v>0</v>
      </c>
      <c r="F315" s="65">
        <v>0</v>
      </c>
      <c r="G315" s="65">
        <v>0</v>
      </c>
      <c r="H315" s="65">
        <v>0</v>
      </c>
      <c r="I315" s="65">
        <v>2</v>
      </c>
      <c r="K315" s="65" t="s">
        <v>15</v>
      </c>
      <c r="L315" s="65" t="s">
        <v>998</v>
      </c>
      <c r="M315" s="65" t="s">
        <v>1</v>
      </c>
      <c r="N315" s="65" t="s">
        <v>260</v>
      </c>
      <c r="O315" s="65">
        <v>13</v>
      </c>
    </row>
    <row r="316" spans="1:15" s="65" customFormat="1" x14ac:dyDescent="0.25">
      <c r="A316" s="65" t="s">
        <v>396</v>
      </c>
      <c r="B316" s="296" t="s">
        <v>899</v>
      </c>
      <c r="C316" s="65">
        <v>24</v>
      </c>
      <c r="D316" s="65" t="s">
        <v>56</v>
      </c>
      <c r="E316" s="65">
        <v>0</v>
      </c>
      <c r="F316" s="65">
        <v>0</v>
      </c>
      <c r="G316" s="65">
        <v>0</v>
      </c>
      <c r="H316" s="65">
        <v>0</v>
      </c>
      <c r="I316" s="65">
        <v>2</v>
      </c>
      <c r="K316" s="65" t="s">
        <v>15</v>
      </c>
      <c r="L316" s="65" t="s">
        <v>998</v>
      </c>
      <c r="M316" s="65" t="s">
        <v>1</v>
      </c>
      <c r="N316" s="65" t="s">
        <v>260</v>
      </c>
      <c r="O316" s="65">
        <v>13</v>
      </c>
    </row>
    <row r="317" spans="1:15" s="65" customFormat="1" x14ac:dyDescent="0.25">
      <c r="A317" s="65" t="s">
        <v>396</v>
      </c>
      <c r="B317" s="296" t="s">
        <v>899</v>
      </c>
      <c r="C317" s="65">
        <v>25</v>
      </c>
      <c r="D317" s="65" t="s">
        <v>56</v>
      </c>
      <c r="E317" s="65">
        <v>0</v>
      </c>
      <c r="F317" s="65">
        <v>0</v>
      </c>
      <c r="G317" s="65">
        <v>0</v>
      </c>
      <c r="H317" s="65">
        <v>0</v>
      </c>
      <c r="I317" s="65">
        <v>2</v>
      </c>
      <c r="K317" s="65" t="s">
        <v>15</v>
      </c>
      <c r="L317" s="65" t="s">
        <v>998</v>
      </c>
      <c r="M317" s="65" t="s">
        <v>1</v>
      </c>
      <c r="N317" s="65" t="s">
        <v>260</v>
      </c>
      <c r="O317" s="65">
        <v>13</v>
      </c>
    </row>
    <row r="318" spans="1:15" s="65" customFormat="1" x14ac:dyDescent="0.25">
      <c r="A318" s="65" t="s">
        <v>396</v>
      </c>
      <c r="B318" s="296" t="s">
        <v>899</v>
      </c>
      <c r="C318" s="65">
        <v>26</v>
      </c>
      <c r="D318" s="65" t="s">
        <v>56</v>
      </c>
      <c r="E318" s="65">
        <v>0</v>
      </c>
      <c r="F318" s="65">
        <v>0</v>
      </c>
      <c r="G318" s="65">
        <v>0</v>
      </c>
      <c r="H318" s="65">
        <v>0</v>
      </c>
      <c r="I318" s="65">
        <v>2</v>
      </c>
      <c r="K318" s="65" t="s">
        <v>15</v>
      </c>
      <c r="L318" s="65" t="s">
        <v>998</v>
      </c>
      <c r="M318" s="65" t="s">
        <v>1</v>
      </c>
      <c r="N318" s="65" t="s">
        <v>260</v>
      </c>
      <c r="O318" s="65">
        <v>13</v>
      </c>
    </row>
    <row r="319" spans="1:15" s="65" customFormat="1" x14ac:dyDescent="0.25">
      <c r="A319" s="65" t="s">
        <v>396</v>
      </c>
      <c r="B319" s="296" t="s">
        <v>899</v>
      </c>
      <c r="C319" s="65">
        <v>27</v>
      </c>
      <c r="D319" s="65" t="s">
        <v>56</v>
      </c>
      <c r="E319" s="65">
        <v>0</v>
      </c>
      <c r="F319" s="65">
        <v>0</v>
      </c>
      <c r="G319" s="65">
        <v>0</v>
      </c>
      <c r="H319" s="65">
        <v>0</v>
      </c>
      <c r="I319" s="65">
        <v>2</v>
      </c>
      <c r="K319" s="65" t="s">
        <v>15</v>
      </c>
      <c r="L319" s="65" t="s">
        <v>998</v>
      </c>
      <c r="M319" s="65" t="s">
        <v>1</v>
      </c>
      <c r="N319" s="65" t="s">
        <v>260</v>
      </c>
      <c r="O319" s="65">
        <v>13</v>
      </c>
    </row>
    <row r="320" spans="1:15" s="65" customFormat="1" ht="15" customHeight="1" x14ac:dyDescent="0.25">
      <c r="A320" s="65" t="s">
        <v>396</v>
      </c>
      <c r="B320" s="296" t="s">
        <v>900</v>
      </c>
      <c r="C320" s="65">
        <v>1</v>
      </c>
      <c r="D320" s="65">
        <v>3</v>
      </c>
      <c r="E320" s="65">
        <v>2</v>
      </c>
      <c r="F320" s="65">
        <v>5</v>
      </c>
      <c r="G320" s="65">
        <v>6</v>
      </c>
      <c r="H320" s="65">
        <v>0</v>
      </c>
      <c r="I320" s="65">
        <v>4</v>
      </c>
      <c r="K320" s="65" t="s">
        <v>539</v>
      </c>
      <c r="L320" s="65" t="s">
        <v>995</v>
      </c>
      <c r="M320" s="65" t="s">
        <v>1</v>
      </c>
      <c r="N320" s="65" t="s">
        <v>260</v>
      </c>
      <c r="O320" s="65">
        <v>13</v>
      </c>
    </row>
    <row r="321" spans="1:15" s="65" customFormat="1" x14ac:dyDescent="0.25">
      <c r="A321" s="65" t="s">
        <v>396</v>
      </c>
      <c r="B321" s="296" t="s">
        <v>900</v>
      </c>
      <c r="C321" s="65">
        <v>2</v>
      </c>
      <c r="D321" s="65">
        <v>3</v>
      </c>
      <c r="E321" s="65">
        <v>2</v>
      </c>
      <c r="F321" s="65">
        <v>4</v>
      </c>
      <c r="G321" s="65">
        <v>5</v>
      </c>
      <c r="H321" s="65">
        <v>0</v>
      </c>
      <c r="I321" s="65">
        <v>4</v>
      </c>
      <c r="K321" s="65" t="s">
        <v>539</v>
      </c>
      <c r="L321" s="65" t="s">
        <v>726</v>
      </c>
      <c r="M321" s="65" t="s">
        <v>1</v>
      </c>
      <c r="N321" s="65" t="s">
        <v>260</v>
      </c>
      <c r="O321" s="65">
        <v>13</v>
      </c>
    </row>
    <row r="322" spans="1:15" s="65" customFormat="1" x14ac:dyDescent="0.25">
      <c r="A322" s="65" t="s">
        <v>396</v>
      </c>
      <c r="B322" s="296" t="s">
        <v>900</v>
      </c>
      <c r="C322" s="65">
        <v>3</v>
      </c>
      <c r="D322" s="65">
        <v>4</v>
      </c>
      <c r="E322" s="65">
        <v>2</v>
      </c>
      <c r="F322" s="65">
        <v>7</v>
      </c>
      <c r="G322" s="65">
        <v>8</v>
      </c>
      <c r="H322" s="65">
        <v>0</v>
      </c>
      <c r="I322" s="65">
        <v>4</v>
      </c>
      <c r="K322" s="65" t="s">
        <v>539</v>
      </c>
      <c r="L322" s="65" t="s">
        <v>724</v>
      </c>
      <c r="M322" s="65" t="s">
        <v>1</v>
      </c>
      <c r="N322" s="65" t="s">
        <v>260</v>
      </c>
      <c r="O322" s="65">
        <v>13</v>
      </c>
    </row>
    <row r="323" spans="1:15" s="65" customFormat="1" x14ac:dyDescent="0.25">
      <c r="A323" s="65" t="s">
        <v>396</v>
      </c>
      <c r="B323" s="296" t="s">
        <v>900</v>
      </c>
      <c r="C323" s="65">
        <v>4</v>
      </c>
      <c r="D323" s="65">
        <v>3</v>
      </c>
      <c r="E323" s="65">
        <v>2</v>
      </c>
      <c r="F323" s="65">
        <v>4</v>
      </c>
      <c r="G323" s="65">
        <v>6</v>
      </c>
      <c r="H323" s="65">
        <v>0</v>
      </c>
      <c r="I323" s="65">
        <v>4</v>
      </c>
      <c r="K323" s="65" t="s">
        <v>539</v>
      </c>
      <c r="L323" s="65" t="s">
        <v>726</v>
      </c>
      <c r="M323" s="65" t="s">
        <v>1</v>
      </c>
      <c r="N323" s="65" t="s">
        <v>260</v>
      </c>
      <c r="O323" s="65">
        <v>13</v>
      </c>
    </row>
    <row r="324" spans="1:15" s="65" customFormat="1" x14ac:dyDescent="0.25">
      <c r="A324" s="65" t="s">
        <v>396</v>
      </c>
      <c r="B324" s="296" t="s">
        <v>900</v>
      </c>
      <c r="C324" s="65">
        <v>5</v>
      </c>
      <c r="D324" s="65">
        <v>3</v>
      </c>
      <c r="E324" s="65">
        <v>2</v>
      </c>
      <c r="F324" s="65">
        <v>6</v>
      </c>
      <c r="G324" s="65">
        <v>4</v>
      </c>
      <c r="H324" s="65">
        <v>0</v>
      </c>
      <c r="I324" s="65">
        <v>4</v>
      </c>
      <c r="K324" s="65" t="s">
        <v>539</v>
      </c>
      <c r="L324" s="65" t="s">
        <v>996</v>
      </c>
      <c r="M324" s="65" t="s">
        <v>1</v>
      </c>
      <c r="N324" s="65" t="s">
        <v>260</v>
      </c>
      <c r="O324" s="65">
        <v>13</v>
      </c>
    </row>
    <row r="325" spans="1:15" s="65" customFormat="1" x14ac:dyDescent="0.25">
      <c r="A325" s="65" t="s">
        <v>396</v>
      </c>
      <c r="B325" s="296" t="s">
        <v>900</v>
      </c>
      <c r="C325" s="65">
        <v>6</v>
      </c>
      <c r="D325" s="65">
        <v>4</v>
      </c>
      <c r="E325" s="65">
        <v>2</v>
      </c>
      <c r="F325" s="65">
        <v>8</v>
      </c>
      <c r="G325" s="65">
        <v>6</v>
      </c>
      <c r="H325" s="65">
        <v>0</v>
      </c>
      <c r="I325" s="65">
        <v>4</v>
      </c>
      <c r="K325" s="65" t="s">
        <v>539</v>
      </c>
      <c r="L325" s="65" t="s">
        <v>997</v>
      </c>
      <c r="M325" s="65" t="s">
        <v>1</v>
      </c>
      <c r="N325" s="65" t="s">
        <v>260</v>
      </c>
      <c r="O325" s="65">
        <v>13</v>
      </c>
    </row>
    <row r="326" spans="1:15" s="65" customFormat="1" x14ac:dyDescent="0.25">
      <c r="A326" s="65" t="s">
        <v>396</v>
      </c>
      <c r="B326" s="296" t="s">
        <v>900</v>
      </c>
      <c r="C326" s="65" t="s">
        <v>679</v>
      </c>
      <c r="D326" s="65">
        <v>3</v>
      </c>
      <c r="E326" s="65">
        <v>2</v>
      </c>
      <c r="F326" s="65">
        <v>6</v>
      </c>
      <c r="G326" s="65">
        <v>6</v>
      </c>
      <c r="H326" s="65">
        <v>0</v>
      </c>
      <c r="I326" s="65">
        <v>4</v>
      </c>
      <c r="K326" s="65" t="s">
        <v>539</v>
      </c>
      <c r="L326" s="65" t="s">
        <v>996</v>
      </c>
      <c r="M326" s="65" t="s">
        <v>1</v>
      </c>
      <c r="N326" s="65" t="s">
        <v>260</v>
      </c>
      <c r="O326" s="65">
        <v>13</v>
      </c>
    </row>
    <row r="327" spans="1:15" s="65" customFormat="1" x14ac:dyDescent="0.25">
      <c r="A327" s="65" t="s">
        <v>396</v>
      </c>
      <c r="B327" s="296" t="s">
        <v>900</v>
      </c>
      <c r="C327" s="65">
        <v>7</v>
      </c>
      <c r="D327" s="65">
        <v>3</v>
      </c>
      <c r="E327" s="65">
        <v>2</v>
      </c>
      <c r="F327" s="65">
        <v>5</v>
      </c>
      <c r="G327" s="65">
        <v>4</v>
      </c>
      <c r="H327" s="65">
        <v>0</v>
      </c>
      <c r="I327" s="65">
        <v>4</v>
      </c>
      <c r="K327" s="65" t="s">
        <v>539</v>
      </c>
      <c r="L327" s="65" t="s">
        <v>995</v>
      </c>
      <c r="M327" s="65" t="s">
        <v>1</v>
      </c>
      <c r="N327" s="65" t="s">
        <v>260</v>
      </c>
      <c r="O327" s="65">
        <v>13</v>
      </c>
    </row>
    <row r="328" spans="1:15" s="65" customFormat="1" x14ac:dyDescent="0.25">
      <c r="A328" s="65" t="s">
        <v>396</v>
      </c>
      <c r="B328" s="296" t="s">
        <v>900</v>
      </c>
      <c r="C328" s="65">
        <v>8</v>
      </c>
      <c r="D328" s="65">
        <v>3</v>
      </c>
      <c r="E328" s="65">
        <v>2</v>
      </c>
      <c r="F328" s="65">
        <v>4</v>
      </c>
      <c r="G328" s="65">
        <v>5</v>
      </c>
      <c r="H328" s="65">
        <v>0</v>
      </c>
      <c r="I328" s="65">
        <v>4</v>
      </c>
      <c r="K328" s="65" t="s">
        <v>539</v>
      </c>
      <c r="L328" s="65" t="s">
        <v>726</v>
      </c>
      <c r="M328" s="65" t="s">
        <v>1</v>
      </c>
      <c r="N328" s="65" t="s">
        <v>260</v>
      </c>
      <c r="O328" s="65">
        <v>13</v>
      </c>
    </row>
    <row r="329" spans="1:15" s="65" customFormat="1" x14ac:dyDescent="0.25">
      <c r="A329" s="65" t="s">
        <v>396</v>
      </c>
      <c r="B329" s="296" t="s">
        <v>900</v>
      </c>
      <c r="C329" s="65">
        <v>9</v>
      </c>
      <c r="D329" s="65">
        <v>3</v>
      </c>
      <c r="E329" s="65">
        <v>2</v>
      </c>
      <c r="F329" s="65">
        <v>7</v>
      </c>
      <c r="G329" s="65">
        <v>6</v>
      </c>
      <c r="H329" s="65">
        <v>0</v>
      </c>
      <c r="I329" s="65">
        <v>4</v>
      </c>
      <c r="K329" s="65" t="s">
        <v>539</v>
      </c>
      <c r="L329" s="65" t="s">
        <v>724</v>
      </c>
      <c r="M329" s="65" t="s">
        <v>1</v>
      </c>
      <c r="N329" s="65" t="s">
        <v>260</v>
      </c>
      <c r="O329" s="65">
        <v>13</v>
      </c>
    </row>
    <row r="330" spans="1:15" s="65" customFormat="1" x14ac:dyDescent="0.25">
      <c r="A330" s="65" t="s">
        <v>396</v>
      </c>
      <c r="B330" s="296" t="s">
        <v>900</v>
      </c>
      <c r="C330" s="65">
        <v>10</v>
      </c>
      <c r="D330" s="65">
        <v>4</v>
      </c>
      <c r="E330" s="65">
        <v>2</v>
      </c>
      <c r="F330" s="65">
        <v>8</v>
      </c>
      <c r="G330" s="65">
        <v>8</v>
      </c>
      <c r="H330" s="65">
        <v>0</v>
      </c>
      <c r="I330" s="65">
        <v>4</v>
      </c>
      <c r="K330" s="65" t="s">
        <v>539</v>
      </c>
      <c r="L330" s="65" t="s">
        <v>997</v>
      </c>
      <c r="M330" s="65" t="s">
        <v>1</v>
      </c>
      <c r="N330" s="65" t="s">
        <v>260</v>
      </c>
      <c r="O330" s="65">
        <v>13</v>
      </c>
    </row>
    <row r="331" spans="1:15" s="65" customFormat="1" x14ac:dyDescent="0.25">
      <c r="A331" s="65" t="s">
        <v>396</v>
      </c>
      <c r="B331" s="296" t="s">
        <v>900</v>
      </c>
      <c r="C331" s="65">
        <v>11</v>
      </c>
      <c r="D331" s="65">
        <v>3</v>
      </c>
      <c r="E331" s="65">
        <v>2</v>
      </c>
      <c r="F331" s="65">
        <v>5</v>
      </c>
      <c r="G331" s="65">
        <v>6</v>
      </c>
      <c r="H331" s="65">
        <v>0</v>
      </c>
      <c r="I331" s="65">
        <v>4</v>
      </c>
      <c r="K331" s="65" t="s">
        <v>539</v>
      </c>
      <c r="L331" s="65" t="s">
        <v>995</v>
      </c>
      <c r="M331" s="65" t="s">
        <v>1</v>
      </c>
      <c r="N331" s="65" t="s">
        <v>260</v>
      </c>
      <c r="O331" s="65">
        <v>13</v>
      </c>
    </row>
    <row r="332" spans="1:15" s="65" customFormat="1" x14ac:dyDescent="0.25">
      <c r="A332" s="65" t="s">
        <v>396</v>
      </c>
      <c r="B332" s="296" t="s">
        <v>900</v>
      </c>
      <c r="C332" s="65">
        <v>12</v>
      </c>
      <c r="D332" s="65">
        <v>4</v>
      </c>
      <c r="E332" s="65">
        <v>2</v>
      </c>
      <c r="F332" s="65">
        <v>8</v>
      </c>
      <c r="G332" s="65">
        <v>7</v>
      </c>
      <c r="H332" s="65">
        <v>0</v>
      </c>
      <c r="I332" s="65">
        <v>4</v>
      </c>
      <c r="K332" s="65" t="s">
        <v>539</v>
      </c>
      <c r="L332" s="65" t="s">
        <v>997</v>
      </c>
      <c r="M332" s="65" t="s">
        <v>1</v>
      </c>
      <c r="N332" s="65" t="s">
        <v>260</v>
      </c>
      <c r="O332" s="65">
        <v>13</v>
      </c>
    </row>
    <row r="333" spans="1:15" s="65" customFormat="1" x14ac:dyDescent="0.25">
      <c r="A333" s="65" t="s">
        <v>396</v>
      </c>
      <c r="B333" s="296" t="s">
        <v>900</v>
      </c>
      <c r="C333" s="65">
        <v>13</v>
      </c>
      <c r="D333" s="65">
        <v>3</v>
      </c>
      <c r="E333" s="65">
        <v>2</v>
      </c>
      <c r="F333" s="65">
        <v>4</v>
      </c>
      <c r="G333" s="65">
        <v>8</v>
      </c>
      <c r="H333" s="65">
        <v>0</v>
      </c>
      <c r="I333" s="65">
        <v>4</v>
      </c>
      <c r="K333" s="65" t="s">
        <v>539</v>
      </c>
      <c r="L333" s="65" t="s">
        <v>726</v>
      </c>
      <c r="M333" s="65" t="s">
        <v>1</v>
      </c>
      <c r="N333" s="65" t="s">
        <v>260</v>
      </c>
      <c r="O333" s="65">
        <v>13</v>
      </c>
    </row>
    <row r="334" spans="1:15" s="65" customFormat="1" x14ac:dyDescent="0.25">
      <c r="A334" s="65" t="s">
        <v>396</v>
      </c>
      <c r="B334" s="296" t="s">
        <v>900</v>
      </c>
      <c r="C334" s="65">
        <v>14</v>
      </c>
      <c r="D334" s="65">
        <v>4</v>
      </c>
      <c r="E334" s="65">
        <v>2</v>
      </c>
      <c r="F334" s="65">
        <v>8</v>
      </c>
      <c r="G334" s="65">
        <v>8</v>
      </c>
      <c r="H334" s="65">
        <v>0</v>
      </c>
      <c r="I334" s="65">
        <v>4</v>
      </c>
      <c r="K334" s="65" t="s">
        <v>539</v>
      </c>
      <c r="L334" s="65" t="s">
        <v>997</v>
      </c>
      <c r="M334" s="65" t="s">
        <v>1</v>
      </c>
      <c r="N334" s="65" t="s">
        <v>260</v>
      </c>
      <c r="O334" s="65">
        <v>13</v>
      </c>
    </row>
    <row r="335" spans="1:15" s="65" customFormat="1" x14ac:dyDescent="0.25">
      <c r="A335" s="65" t="s">
        <v>396</v>
      </c>
      <c r="B335" s="296" t="s">
        <v>900</v>
      </c>
      <c r="C335" s="65">
        <v>16</v>
      </c>
      <c r="D335" s="65" t="s">
        <v>56</v>
      </c>
      <c r="E335" s="65">
        <v>0</v>
      </c>
      <c r="F335" s="65">
        <v>0</v>
      </c>
      <c r="G335" s="65">
        <v>0</v>
      </c>
      <c r="H335" s="65">
        <v>0</v>
      </c>
      <c r="I335" s="65">
        <v>4</v>
      </c>
      <c r="K335" s="65" t="s">
        <v>539</v>
      </c>
      <c r="L335" s="65" t="s">
        <v>998</v>
      </c>
      <c r="M335" s="65" t="s">
        <v>1</v>
      </c>
      <c r="N335" s="65" t="s">
        <v>260</v>
      </c>
      <c r="O335" s="65">
        <v>13</v>
      </c>
    </row>
    <row r="336" spans="1:15" s="65" customFormat="1" x14ac:dyDescent="0.25">
      <c r="A336" s="65" t="s">
        <v>396</v>
      </c>
      <c r="B336" s="296" t="s">
        <v>900</v>
      </c>
      <c r="C336" s="65">
        <v>17</v>
      </c>
      <c r="D336" s="65" t="s">
        <v>56</v>
      </c>
      <c r="E336" s="65">
        <v>0</v>
      </c>
      <c r="F336" s="65">
        <v>0</v>
      </c>
      <c r="G336" s="65">
        <v>0</v>
      </c>
      <c r="H336" s="65">
        <v>0</v>
      </c>
      <c r="I336" s="65">
        <v>4</v>
      </c>
      <c r="K336" s="65" t="s">
        <v>539</v>
      </c>
      <c r="L336" s="65" t="s">
        <v>998</v>
      </c>
      <c r="M336" s="65" t="s">
        <v>1</v>
      </c>
      <c r="N336" s="65" t="s">
        <v>260</v>
      </c>
      <c r="O336" s="65">
        <v>13</v>
      </c>
    </row>
    <row r="337" spans="1:15" s="65" customFormat="1" x14ac:dyDescent="0.25">
      <c r="A337" s="65" t="s">
        <v>396</v>
      </c>
      <c r="B337" s="296" t="s">
        <v>900</v>
      </c>
      <c r="C337" s="65">
        <v>18</v>
      </c>
      <c r="D337" s="65" t="s">
        <v>56</v>
      </c>
      <c r="E337" s="65">
        <v>0</v>
      </c>
      <c r="F337" s="65">
        <v>0</v>
      </c>
      <c r="G337" s="65">
        <v>0</v>
      </c>
      <c r="H337" s="65">
        <v>0</v>
      </c>
      <c r="I337" s="65">
        <v>4</v>
      </c>
      <c r="K337" s="65" t="s">
        <v>539</v>
      </c>
      <c r="L337" s="65" t="s">
        <v>998</v>
      </c>
      <c r="M337" s="65" t="s">
        <v>1</v>
      </c>
      <c r="N337" s="65" t="s">
        <v>260</v>
      </c>
      <c r="O337" s="65">
        <v>13</v>
      </c>
    </row>
    <row r="338" spans="1:15" s="65" customFormat="1" x14ac:dyDescent="0.25">
      <c r="A338" s="65" t="s">
        <v>396</v>
      </c>
      <c r="B338" s="296" t="s">
        <v>900</v>
      </c>
      <c r="C338" s="65">
        <v>19</v>
      </c>
      <c r="D338" s="65" t="s">
        <v>56</v>
      </c>
      <c r="E338" s="65">
        <v>0</v>
      </c>
      <c r="F338" s="65">
        <v>0</v>
      </c>
      <c r="G338" s="65">
        <v>0</v>
      </c>
      <c r="H338" s="65">
        <v>0</v>
      </c>
      <c r="I338" s="65">
        <v>4</v>
      </c>
      <c r="K338" s="65" t="s">
        <v>539</v>
      </c>
      <c r="L338" s="65" t="s">
        <v>998</v>
      </c>
      <c r="M338" s="65" t="s">
        <v>1</v>
      </c>
      <c r="N338" s="65" t="s">
        <v>260</v>
      </c>
      <c r="O338" s="65">
        <v>13</v>
      </c>
    </row>
    <row r="339" spans="1:15" s="65" customFormat="1" x14ac:dyDescent="0.25">
      <c r="A339" s="65" t="s">
        <v>396</v>
      </c>
      <c r="B339" s="296" t="s">
        <v>900</v>
      </c>
      <c r="C339" s="65">
        <v>20</v>
      </c>
      <c r="D339" s="65" t="s">
        <v>56</v>
      </c>
      <c r="E339" s="65">
        <v>0</v>
      </c>
      <c r="F339" s="65">
        <v>0</v>
      </c>
      <c r="G339" s="65">
        <v>0</v>
      </c>
      <c r="H339" s="65">
        <v>0</v>
      </c>
      <c r="I339" s="65">
        <v>4</v>
      </c>
      <c r="K339" s="65" t="s">
        <v>539</v>
      </c>
      <c r="L339" s="65" t="s">
        <v>998</v>
      </c>
      <c r="M339" s="65" t="s">
        <v>1</v>
      </c>
      <c r="N339" s="65" t="s">
        <v>260</v>
      </c>
      <c r="O339" s="65">
        <v>13</v>
      </c>
    </row>
    <row r="340" spans="1:15" s="65" customFormat="1" x14ac:dyDescent="0.25">
      <c r="A340" s="65" t="s">
        <v>396</v>
      </c>
      <c r="B340" s="296" t="s">
        <v>900</v>
      </c>
      <c r="C340" s="65">
        <v>21</v>
      </c>
      <c r="D340" s="65" t="s">
        <v>56</v>
      </c>
      <c r="E340" s="65">
        <v>0</v>
      </c>
      <c r="F340" s="65">
        <v>0</v>
      </c>
      <c r="G340" s="65">
        <v>0</v>
      </c>
      <c r="H340" s="65">
        <v>0</v>
      </c>
      <c r="I340" s="65">
        <v>4</v>
      </c>
      <c r="K340" s="65" t="s">
        <v>539</v>
      </c>
      <c r="L340" s="65" t="s">
        <v>998</v>
      </c>
      <c r="M340" s="65" t="s">
        <v>1</v>
      </c>
      <c r="N340" s="65" t="s">
        <v>260</v>
      </c>
      <c r="O340" s="65">
        <v>13</v>
      </c>
    </row>
    <row r="341" spans="1:15" s="65" customFormat="1" x14ac:dyDescent="0.25">
      <c r="A341" s="65" t="s">
        <v>396</v>
      </c>
      <c r="B341" s="296" t="s">
        <v>900</v>
      </c>
      <c r="C341" s="65">
        <v>22</v>
      </c>
      <c r="D341" s="65" t="s">
        <v>56</v>
      </c>
      <c r="E341" s="65">
        <v>0</v>
      </c>
      <c r="F341" s="65">
        <v>0</v>
      </c>
      <c r="G341" s="65">
        <v>0</v>
      </c>
      <c r="H341" s="65">
        <v>0</v>
      </c>
      <c r="I341" s="65">
        <v>4</v>
      </c>
      <c r="K341" s="65" t="s">
        <v>539</v>
      </c>
      <c r="L341" s="65" t="s">
        <v>998</v>
      </c>
      <c r="M341" s="65" t="s">
        <v>1</v>
      </c>
      <c r="N341" s="65" t="s">
        <v>260</v>
      </c>
      <c r="O341" s="65">
        <v>13</v>
      </c>
    </row>
    <row r="342" spans="1:15" s="65" customFormat="1" x14ac:dyDescent="0.25">
      <c r="A342" s="65" t="s">
        <v>396</v>
      </c>
      <c r="B342" s="296" t="s">
        <v>900</v>
      </c>
      <c r="C342" s="65">
        <v>23</v>
      </c>
      <c r="D342" s="65" t="s">
        <v>56</v>
      </c>
      <c r="E342" s="65">
        <v>0</v>
      </c>
      <c r="F342" s="65">
        <v>0</v>
      </c>
      <c r="G342" s="65">
        <v>0</v>
      </c>
      <c r="H342" s="65">
        <v>0</v>
      </c>
      <c r="I342" s="65">
        <v>4</v>
      </c>
      <c r="K342" s="65" t="s">
        <v>539</v>
      </c>
      <c r="L342" s="65" t="s">
        <v>998</v>
      </c>
      <c r="M342" s="65" t="s">
        <v>1</v>
      </c>
      <c r="N342" s="65" t="s">
        <v>260</v>
      </c>
      <c r="O342" s="65">
        <v>13</v>
      </c>
    </row>
    <row r="343" spans="1:15" s="65" customFormat="1" x14ac:dyDescent="0.25">
      <c r="A343" s="65" t="s">
        <v>396</v>
      </c>
      <c r="B343" s="296" t="s">
        <v>900</v>
      </c>
      <c r="C343" s="65">
        <v>24</v>
      </c>
      <c r="D343" s="65" t="s">
        <v>56</v>
      </c>
      <c r="E343" s="65">
        <v>0</v>
      </c>
      <c r="F343" s="65">
        <v>0</v>
      </c>
      <c r="G343" s="65">
        <v>0</v>
      </c>
      <c r="H343" s="65">
        <v>0</v>
      </c>
      <c r="I343" s="65">
        <v>4</v>
      </c>
      <c r="K343" s="65" t="s">
        <v>539</v>
      </c>
      <c r="L343" s="65" t="s">
        <v>998</v>
      </c>
      <c r="M343" s="65" t="s">
        <v>1</v>
      </c>
      <c r="N343" s="65" t="s">
        <v>260</v>
      </c>
      <c r="O343" s="65">
        <v>13</v>
      </c>
    </row>
    <row r="344" spans="1:15" s="65" customFormat="1" x14ac:dyDescent="0.25">
      <c r="A344" s="65" t="s">
        <v>396</v>
      </c>
      <c r="B344" s="296" t="s">
        <v>900</v>
      </c>
      <c r="C344" s="65">
        <v>25</v>
      </c>
      <c r="D344" s="65" t="s">
        <v>56</v>
      </c>
      <c r="E344" s="65">
        <v>0</v>
      </c>
      <c r="F344" s="65">
        <v>0</v>
      </c>
      <c r="G344" s="65">
        <v>0</v>
      </c>
      <c r="H344" s="65">
        <v>0</v>
      </c>
      <c r="I344" s="65">
        <v>4</v>
      </c>
      <c r="K344" s="65" t="s">
        <v>539</v>
      </c>
      <c r="L344" s="65" t="s">
        <v>998</v>
      </c>
      <c r="M344" s="65" t="s">
        <v>1</v>
      </c>
      <c r="N344" s="65" t="s">
        <v>260</v>
      </c>
      <c r="O344" s="65">
        <v>13</v>
      </c>
    </row>
    <row r="345" spans="1:15" s="65" customFormat="1" x14ac:dyDescent="0.25">
      <c r="A345" s="65" t="s">
        <v>396</v>
      </c>
      <c r="B345" s="296" t="s">
        <v>900</v>
      </c>
      <c r="C345" s="65">
        <v>26</v>
      </c>
      <c r="D345" s="65" t="s">
        <v>56</v>
      </c>
      <c r="E345" s="65">
        <v>0</v>
      </c>
      <c r="F345" s="65">
        <v>0</v>
      </c>
      <c r="G345" s="65">
        <v>0</v>
      </c>
      <c r="H345" s="65">
        <v>0</v>
      </c>
      <c r="I345" s="65">
        <v>4</v>
      </c>
      <c r="K345" s="65" t="s">
        <v>539</v>
      </c>
      <c r="L345" s="65" t="s">
        <v>998</v>
      </c>
      <c r="M345" s="65" t="s">
        <v>1</v>
      </c>
      <c r="N345" s="65" t="s">
        <v>260</v>
      </c>
      <c r="O345" s="65">
        <v>13</v>
      </c>
    </row>
    <row r="346" spans="1:15" s="65" customFormat="1" x14ac:dyDescent="0.25">
      <c r="A346" s="65" t="s">
        <v>396</v>
      </c>
      <c r="B346" s="296" t="s">
        <v>900</v>
      </c>
      <c r="C346" s="65">
        <v>27</v>
      </c>
      <c r="D346" s="65" t="s">
        <v>56</v>
      </c>
      <c r="E346" s="65">
        <v>0</v>
      </c>
      <c r="F346" s="65">
        <v>0</v>
      </c>
      <c r="G346" s="65">
        <v>0</v>
      </c>
      <c r="H346" s="65">
        <v>0</v>
      </c>
      <c r="I346" s="65">
        <v>4</v>
      </c>
      <c r="K346" s="65" t="s">
        <v>539</v>
      </c>
      <c r="L346" s="65" t="s">
        <v>998</v>
      </c>
      <c r="M346" s="65" t="s">
        <v>1</v>
      </c>
      <c r="N346" s="65" t="s">
        <v>260</v>
      </c>
      <c r="O346" s="65">
        <v>13</v>
      </c>
    </row>
    <row r="347" spans="1:15" s="65" customFormat="1" ht="15" customHeight="1" x14ac:dyDescent="0.25">
      <c r="A347" s="65" t="s">
        <v>396</v>
      </c>
      <c r="B347" s="296" t="s">
        <v>901</v>
      </c>
      <c r="C347" s="65">
        <v>1</v>
      </c>
      <c r="D347" s="65">
        <v>3</v>
      </c>
      <c r="E347" s="65">
        <v>2</v>
      </c>
      <c r="F347" s="65">
        <v>5</v>
      </c>
      <c r="G347" s="65">
        <v>5</v>
      </c>
      <c r="H347" s="65">
        <v>0</v>
      </c>
      <c r="I347" s="65">
        <v>5</v>
      </c>
      <c r="K347" s="65" t="s">
        <v>3</v>
      </c>
      <c r="L347" s="65" t="s">
        <v>995</v>
      </c>
      <c r="M347" s="65" t="s">
        <v>1</v>
      </c>
      <c r="N347" s="65" t="s">
        <v>260</v>
      </c>
      <c r="O347" s="65">
        <v>13</v>
      </c>
    </row>
    <row r="348" spans="1:15" s="65" customFormat="1" x14ac:dyDescent="0.25">
      <c r="A348" s="65" t="s">
        <v>396</v>
      </c>
      <c r="B348" s="296" t="s">
        <v>901</v>
      </c>
      <c r="C348" s="65">
        <v>2</v>
      </c>
      <c r="D348" s="65">
        <v>3</v>
      </c>
      <c r="E348" s="65">
        <v>2</v>
      </c>
      <c r="F348" s="65">
        <v>4</v>
      </c>
      <c r="G348" s="65">
        <v>5</v>
      </c>
      <c r="H348" s="65">
        <v>0</v>
      </c>
      <c r="I348" s="65">
        <v>5</v>
      </c>
      <c r="K348" s="65" t="s">
        <v>3</v>
      </c>
      <c r="L348" s="65" t="s">
        <v>726</v>
      </c>
      <c r="M348" s="65" t="s">
        <v>1</v>
      </c>
      <c r="N348" s="65" t="s">
        <v>260</v>
      </c>
      <c r="O348" s="65">
        <v>13</v>
      </c>
    </row>
    <row r="349" spans="1:15" s="65" customFormat="1" x14ac:dyDescent="0.25">
      <c r="A349" s="65" t="s">
        <v>396</v>
      </c>
      <c r="B349" s="296" t="s">
        <v>901</v>
      </c>
      <c r="C349" s="65">
        <v>3</v>
      </c>
      <c r="D349" s="65">
        <v>4</v>
      </c>
      <c r="E349" s="65">
        <v>2</v>
      </c>
      <c r="F349" s="65">
        <v>7</v>
      </c>
      <c r="G349" s="65">
        <v>7</v>
      </c>
      <c r="H349" s="65">
        <v>0</v>
      </c>
      <c r="I349" s="65">
        <v>5</v>
      </c>
      <c r="K349" s="65" t="s">
        <v>3</v>
      </c>
      <c r="L349" s="65" t="s">
        <v>724</v>
      </c>
      <c r="M349" s="65" t="s">
        <v>1</v>
      </c>
      <c r="N349" s="65" t="s">
        <v>260</v>
      </c>
      <c r="O349" s="65">
        <v>13</v>
      </c>
    </row>
    <row r="350" spans="1:15" s="65" customFormat="1" x14ac:dyDescent="0.25">
      <c r="A350" s="65" t="s">
        <v>396</v>
      </c>
      <c r="B350" s="296" t="s">
        <v>901</v>
      </c>
      <c r="C350" s="65">
        <v>4</v>
      </c>
      <c r="D350" s="65">
        <v>3</v>
      </c>
      <c r="E350" s="65">
        <v>2</v>
      </c>
      <c r="F350" s="65">
        <v>4</v>
      </c>
      <c r="G350" s="65">
        <v>7</v>
      </c>
      <c r="H350" s="65">
        <v>0</v>
      </c>
      <c r="I350" s="65">
        <v>5</v>
      </c>
      <c r="K350" s="65" t="s">
        <v>3</v>
      </c>
      <c r="L350" s="65" t="s">
        <v>726</v>
      </c>
      <c r="M350" s="65" t="s">
        <v>1</v>
      </c>
      <c r="N350" s="65" t="s">
        <v>260</v>
      </c>
      <c r="O350" s="65">
        <v>13</v>
      </c>
    </row>
    <row r="351" spans="1:15" s="65" customFormat="1" x14ac:dyDescent="0.25">
      <c r="A351" s="65" t="s">
        <v>396</v>
      </c>
      <c r="B351" s="296" t="s">
        <v>901</v>
      </c>
      <c r="C351" s="65">
        <v>5</v>
      </c>
      <c r="D351" s="65">
        <v>3</v>
      </c>
      <c r="E351" s="65">
        <v>2</v>
      </c>
      <c r="F351" s="65">
        <v>6</v>
      </c>
      <c r="G351" s="65">
        <v>5</v>
      </c>
      <c r="H351" s="65">
        <v>0</v>
      </c>
      <c r="I351" s="65">
        <v>5</v>
      </c>
      <c r="K351" s="65" t="s">
        <v>3</v>
      </c>
      <c r="L351" s="65" t="s">
        <v>996</v>
      </c>
      <c r="M351" s="65" t="s">
        <v>1</v>
      </c>
      <c r="N351" s="65" t="s">
        <v>260</v>
      </c>
      <c r="O351" s="65">
        <v>13</v>
      </c>
    </row>
    <row r="352" spans="1:15" s="65" customFormat="1" x14ac:dyDescent="0.25">
      <c r="A352" s="65" t="s">
        <v>396</v>
      </c>
      <c r="B352" s="296" t="s">
        <v>901</v>
      </c>
      <c r="C352" s="65">
        <v>6</v>
      </c>
      <c r="D352" s="65">
        <v>4</v>
      </c>
      <c r="E352" s="65">
        <v>2</v>
      </c>
      <c r="F352" s="65">
        <v>8</v>
      </c>
      <c r="G352" s="65">
        <v>6</v>
      </c>
      <c r="H352" s="65">
        <v>0</v>
      </c>
      <c r="I352" s="65">
        <v>5</v>
      </c>
      <c r="K352" s="65" t="s">
        <v>3</v>
      </c>
      <c r="L352" s="65" t="s">
        <v>997</v>
      </c>
      <c r="M352" s="65" t="s">
        <v>1</v>
      </c>
      <c r="N352" s="65" t="s">
        <v>260</v>
      </c>
      <c r="O352" s="65">
        <v>13</v>
      </c>
    </row>
    <row r="353" spans="1:15" s="65" customFormat="1" x14ac:dyDescent="0.25">
      <c r="A353" s="65" t="s">
        <v>396</v>
      </c>
      <c r="B353" s="296" t="s">
        <v>901</v>
      </c>
      <c r="C353" s="65" t="s">
        <v>679</v>
      </c>
      <c r="D353" s="65">
        <v>3</v>
      </c>
      <c r="E353" s="65">
        <v>2</v>
      </c>
      <c r="F353" s="65">
        <v>6</v>
      </c>
      <c r="G353" s="65">
        <v>5</v>
      </c>
      <c r="H353" s="65">
        <v>0</v>
      </c>
      <c r="I353" s="65">
        <v>5</v>
      </c>
      <c r="K353" s="65" t="s">
        <v>3</v>
      </c>
      <c r="L353" s="65" t="s">
        <v>996</v>
      </c>
      <c r="M353" s="65" t="s">
        <v>1</v>
      </c>
      <c r="N353" s="65" t="s">
        <v>260</v>
      </c>
      <c r="O353" s="65">
        <v>13</v>
      </c>
    </row>
    <row r="354" spans="1:15" s="65" customFormat="1" x14ac:dyDescent="0.25">
      <c r="A354" s="65" t="s">
        <v>396</v>
      </c>
      <c r="B354" s="296" t="s">
        <v>901</v>
      </c>
      <c r="C354" s="65">
        <v>7</v>
      </c>
      <c r="D354" s="65">
        <v>3</v>
      </c>
      <c r="E354" s="65">
        <v>2</v>
      </c>
      <c r="F354" s="65">
        <v>5</v>
      </c>
      <c r="G354" s="65">
        <v>5</v>
      </c>
      <c r="H354" s="65">
        <v>0</v>
      </c>
      <c r="I354" s="65">
        <v>5</v>
      </c>
      <c r="K354" s="65" t="s">
        <v>3</v>
      </c>
      <c r="L354" s="65" t="s">
        <v>995</v>
      </c>
      <c r="M354" s="65" t="s">
        <v>1</v>
      </c>
      <c r="N354" s="65" t="s">
        <v>260</v>
      </c>
      <c r="O354" s="65">
        <v>13</v>
      </c>
    </row>
    <row r="355" spans="1:15" s="65" customFormat="1" x14ac:dyDescent="0.25">
      <c r="A355" s="65" t="s">
        <v>396</v>
      </c>
      <c r="B355" s="296" t="s">
        <v>901</v>
      </c>
      <c r="C355" s="65">
        <v>8</v>
      </c>
      <c r="D355" s="65">
        <v>3</v>
      </c>
      <c r="E355" s="65">
        <v>2</v>
      </c>
      <c r="F355" s="65">
        <v>4</v>
      </c>
      <c r="G355" s="65">
        <v>6</v>
      </c>
      <c r="H355" s="65">
        <v>0</v>
      </c>
      <c r="I355" s="65">
        <v>5</v>
      </c>
      <c r="K355" s="65" t="s">
        <v>3</v>
      </c>
      <c r="L355" s="65" t="s">
        <v>726</v>
      </c>
      <c r="M355" s="65" t="s">
        <v>1</v>
      </c>
      <c r="N355" s="65" t="s">
        <v>260</v>
      </c>
      <c r="O355" s="65">
        <v>13</v>
      </c>
    </row>
    <row r="356" spans="1:15" s="65" customFormat="1" x14ac:dyDescent="0.25">
      <c r="A356" s="65" t="s">
        <v>396</v>
      </c>
      <c r="B356" s="296" t="s">
        <v>901</v>
      </c>
      <c r="C356" s="65">
        <v>9</v>
      </c>
      <c r="D356" s="65">
        <v>3</v>
      </c>
      <c r="E356" s="65">
        <v>2</v>
      </c>
      <c r="F356" s="65">
        <v>7</v>
      </c>
      <c r="G356" s="65">
        <v>6</v>
      </c>
      <c r="H356" s="65">
        <v>0</v>
      </c>
      <c r="I356" s="65">
        <v>5</v>
      </c>
      <c r="K356" s="65" t="s">
        <v>3</v>
      </c>
      <c r="L356" s="65" t="s">
        <v>724</v>
      </c>
      <c r="M356" s="65" t="s">
        <v>1</v>
      </c>
      <c r="N356" s="65" t="s">
        <v>260</v>
      </c>
      <c r="O356" s="65">
        <v>13</v>
      </c>
    </row>
    <row r="357" spans="1:15" s="65" customFormat="1" x14ac:dyDescent="0.25">
      <c r="A357" s="65" t="s">
        <v>396</v>
      </c>
      <c r="B357" s="296" t="s">
        <v>901</v>
      </c>
      <c r="C357" s="65">
        <v>10</v>
      </c>
      <c r="D357" s="65">
        <v>4</v>
      </c>
      <c r="E357" s="65">
        <v>2</v>
      </c>
      <c r="F357" s="65">
        <v>8</v>
      </c>
      <c r="G357" s="65">
        <v>9</v>
      </c>
      <c r="H357" s="65">
        <v>0</v>
      </c>
      <c r="I357" s="65">
        <v>5</v>
      </c>
      <c r="K357" s="65" t="s">
        <v>3</v>
      </c>
      <c r="L357" s="65" t="s">
        <v>997</v>
      </c>
      <c r="M357" s="65" t="s">
        <v>1</v>
      </c>
      <c r="N357" s="65" t="s">
        <v>260</v>
      </c>
      <c r="O357" s="65">
        <v>13</v>
      </c>
    </row>
    <row r="358" spans="1:15" s="65" customFormat="1" x14ac:dyDescent="0.25">
      <c r="A358" s="65" t="s">
        <v>396</v>
      </c>
      <c r="B358" s="296" t="s">
        <v>901</v>
      </c>
      <c r="C358" s="65">
        <v>11</v>
      </c>
      <c r="D358" s="65">
        <v>3</v>
      </c>
      <c r="E358" s="65">
        <v>2</v>
      </c>
      <c r="F358" s="65">
        <v>5</v>
      </c>
      <c r="G358" s="65">
        <v>5</v>
      </c>
      <c r="H358" s="65">
        <v>0</v>
      </c>
      <c r="I358" s="65">
        <v>5</v>
      </c>
      <c r="K358" s="65" t="s">
        <v>3</v>
      </c>
      <c r="L358" s="65" t="s">
        <v>995</v>
      </c>
      <c r="M358" s="65" t="s">
        <v>1</v>
      </c>
      <c r="N358" s="65" t="s">
        <v>260</v>
      </c>
      <c r="O358" s="65">
        <v>13</v>
      </c>
    </row>
    <row r="359" spans="1:15" s="65" customFormat="1" x14ac:dyDescent="0.25">
      <c r="A359" s="65" t="s">
        <v>396</v>
      </c>
      <c r="B359" s="296" t="s">
        <v>901</v>
      </c>
      <c r="C359" s="65">
        <v>12</v>
      </c>
      <c r="D359" s="65">
        <v>4</v>
      </c>
      <c r="E359" s="65">
        <v>2</v>
      </c>
      <c r="F359" s="65">
        <v>8</v>
      </c>
      <c r="G359" s="65">
        <v>8</v>
      </c>
      <c r="H359" s="65">
        <v>0</v>
      </c>
      <c r="I359" s="65">
        <v>5</v>
      </c>
      <c r="K359" s="65" t="s">
        <v>3</v>
      </c>
      <c r="L359" s="65" t="s">
        <v>997</v>
      </c>
      <c r="M359" s="65" t="s">
        <v>1</v>
      </c>
      <c r="N359" s="65" t="s">
        <v>260</v>
      </c>
      <c r="O359" s="65">
        <v>13</v>
      </c>
    </row>
    <row r="360" spans="1:15" s="65" customFormat="1" x14ac:dyDescent="0.25">
      <c r="A360" s="65" t="s">
        <v>396</v>
      </c>
      <c r="B360" s="296" t="s">
        <v>901</v>
      </c>
      <c r="C360" s="65">
        <v>13</v>
      </c>
      <c r="D360" s="65">
        <v>3</v>
      </c>
      <c r="E360" s="65">
        <v>2</v>
      </c>
      <c r="F360" s="65">
        <v>4</v>
      </c>
      <c r="G360" s="65">
        <v>7</v>
      </c>
      <c r="H360" s="65">
        <v>0</v>
      </c>
      <c r="I360" s="65">
        <v>5</v>
      </c>
      <c r="K360" s="65" t="s">
        <v>3</v>
      </c>
      <c r="L360" s="65" t="s">
        <v>726</v>
      </c>
      <c r="M360" s="65" t="s">
        <v>1</v>
      </c>
      <c r="N360" s="65" t="s">
        <v>260</v>
      </c>
      <c r="O360" s="65">
        <v>13</v>
      </c>
    </row>
    <row r="361" spans="1:15" s="65" customFormat="1" x14ac:dyDescent="0.25">
      <c r="A361" s="65" t="s">
        <v>396</v>
      </c>
      <c r="B361" s="296" t="s">
        <v>901</v>
      </c>
      <c r="C361" s="65">
        <v>14</v>
      </c>
      <c r="D361" s="65">
        <v>4</v>
      </c>
      <c r="E361" s="65">
        <v>2</v>
      </c>
      <c r="F361" s="65">
        <v>8</v>
      </c>
      <c r="G361" s="65">
        <v>8</v>
      </c>
      <c r="H361" s="65">
        <v>0</v>
      </c>
      <c r="I361" s="65">
        <v>5</v>
      </c>
      <c r="K361" s="65" t="s">
        <v>3</v>
      </c>
      <c r="L361" s="65" t="s">
        <v>997</v>
      </c>
      <c r="M361" s="65" t="s">
        <v>1</v>
      </c>
      <c r="N361" s="65" t="s">
        <v>260</v>
      </c>
      <c r="O361" s="65">
        <v>13</v>
      </c>
    </row>
    <row r="362" spans="1:15" s="65" customFormat="1" x14ac:dyDescent="0.25">
      <c r="A362" s="65" t="s">
        <v>396</v>
      </c>
      <c r="B362" s="296" t="s">
        <v>901</v>
      </c>
      <c r="C362" s="65">
        <v>16</v>
      </c>
      <c r="D362" s="65" t="s">
        <v>56</v>
      </c>
      <c r="E362" s="65">
        <v>0</v>
      </c>
      <c r="F362" s="65">
        <v>0</v>
      </c>
      <c r="G362" s="65">
        <v>0</v>
      </c>
      <c r="H362" s="65">
        <v>0</v>
      </c>
      <c r="I362" s="65">
        <v>5</v>
      </c>
      <c r="K362" s="65" t="s">
        <v>3</v>
      </c>
      <c r="L362" s="65" t="s">
        <v>998</v>
      </c>
      <c r="M362" s="65" t="s">
        <v>1</v>
      </c>
      <c r="N362" s="65" t="s">
        <v>260</v>
      </c>
      <c r="O362" s="65">
        <v>13</v>
      </c>
    </row>
    <row r="363" spans="1:15" s="65" customFormat="1" x14ac:dyDescent="0.25">
      <c r="A363" s="65" t="s">
        <v>396</v>
      </c>
      <c r="B363" s="296" t="s">
        <v>901</v>
      </c>
      <c r="C363" s="65">
        <v>17</v>
      </c>
      <c r="D363" s="65" t="s">
        <v>56</v>
      </c>
      <c r="E363" s="65">
        <v>0</v>
      </c>
      <c r="F363" s="65">
        <v>0</v>
      </c>
      <c r="G363" s="65">
        <v>0</v>
      </c>
      <c r="H363" s="65">
        <v>0</v>
      </c>
      <c r="I363" s="65">
        <v>5</v>
      </c>
      <c r="K363" s="65" t="s">
        <v>3</v>
      </c>
      <c r="L363" s="65" t="s">
        <v>998</v>
      </c>
      <c r="M363" s="65" t="s">
        <v>1</v>
      </c>
      <c r="N363" s="65" t="s">
        <v>260</v>
      </c>
      <c r="O363" s="65">
        <v>13</v>
      </c>
    </row>
    <row r="364" spans="1:15" s="65" customFormat="1" x14ac:dyDescent="0.25">
      <c r="A364" s="65" t="s">
        <v>396</v>
      </c>
      <c r="B364" s="296" t="s">
        <v>901</v>
      </c>
      <c r="C364" s="65">
        <v>18</v>
      </c>
      <c r="D364" s="65" t="s">
        <v>56</v>
      </c>
      <c r="E364" s="65">
        <v>0</v>
      </c>
      <c r="F364" s="65">
        <v>0</v>
      </c>
      <c r="G364" s="65">
        <v>0</v>
      </c>
      <c r="H364" s="65">
        <v>0</v>
      </c>
      <c r="I364" s="65">
        <v>5</v>
      </c>
      <c r="K364" s="65" t="s">
        <v>3</v>
      </c>
      <c r="L364" s="65" t="s">
        <v>998</v>
      </c>
      <c r="M364" s="65" t="s">
        <v>1</v>
      </c>
      <c r="N364" s="65" t="s">
        <v>260</v>
      </c>
      <c r="O364" s="65">
        <v>13</v>
      </c>
    </row>
    <row r="365" spans="1:15" s="65" customFormat="1" x14ac:dyDescent="0.25">
      <c r="A365" s="65" t="s">
        <v>396</v>
      </c>
      <c r="B365" s="296" t="s">
        <v>901</v>
      </c>
      <c r="C365" s="65">
        <v>19</v>
      </c>
      <c r="D365" s="65" t="s">
        <v>56</v>
      </c>
      <c r="E365" s="65">
        <v>0</v>
      </c>
      <c r="F365" s="65">
        <v>0</v>
      </c>
      <c r="G365" s="65">
        <v>0</v>
      </c>
      <c r="H365" s="65">
        <v>0</v>
      </c>
      <c r="I365" s="65">
        <v>5</v>
      </c>
      <c r="K365" s="65" t="s">
        <v>3</v>
      </c>
      <c r="L365" s="65" t="s">
        <v>998</v>
      </c>
      <c r="M365" s="65" t="s">
        <v>1</v>
      </c>
      <c r="N365" s="65" t="s">
        <v>260</v>
      </c>
      <c r="O365" s="65">
        <v>13</v>
      </c>
    </row>
    <row r="366" spans="1:15" s="65" customFormat="1" x14ac:dyDescent="0.25">
      <c r="A366" s="65" t="s">
        <v>396</v>
      </c>
      <c r="B366" s="296" t="s">
        <v>901</v>
      </c>
      <c r="C366" s="65">
        <v>20</v>
      </c>
      <c r="D366" s="65" t="s">
        <v>56</v>
      </c>
      <c r="E366" s="65">
        <v>0</v>
      </c>
      <c r="F366" s="65">
        <v>0</v>
      </c>
      <c r="G366" s="65">
        <v>0</v>
      </c>
      <c r="H366" s="65">
        <v>0</v>
      </c>
      <c r="I366" s="65">
        <v>5</v>
      </c>
      <c r="K366" s="65" t="s">
        <v>3</v>
      </c>
      <c r="L366" s="65" t="s">
        <v>998</v>
      </c>
      <c r="M366" s="65" t="s">
        <v>1</v>
      </c>
      <c r="N366" s="65" t="s">
        <v>260</v>
      </c>
      <c r="O366" s="65">
        <v>13</v>
      </c>
    </row>
    <row r="367" spans="1:15" s="65" customFormat="1" x14ac:dyDescent="0.25">
      <c r="A367" s="65" t="s">
        <v>396</v>
      </c>
      <c r="B367" s="296" t="s">
        <v>901</v>
      </c>
      <c r="C367" s="65">
        <v>21</v>
      </c>
      <c r="D367" s="65" t="s">
        <v>56</v>
      </c>
      <c r="E367" s="65">
        <v>0</v>
      </c>
      <c r="F367" s="65">
        <v>0</v>
      </c>
      <c r="G367" s="65">
        <v>0</v>
      </c>
      <c r="H367" s="65">
        <v>0</v>
      </c>
      <c r="I367" s="65">
        <v>5</v>
      </c>
      <c r="K367" s="65" t="s">
        <v>3</v>
      </c>
      <c r="L367" s="65" t="s">
        <v>998</v>
      </c>
      <c r="M367" s="65" t="s">
        <v>1</v>
      </c>
      <c r="N367" s="65" t="s">
        <v>260</v>
      </c>
      <c r="O367" s="65">
        <v>13</v>
      </c>
    </row>
    <row r="368" spans="1:15" s="65" customFormat="1" x14ac:dyDescent="0.25">
      <c r="A368" s="65" t="s">
        <v>396</v>
      </c>
      <c r="B368" s="296" t="s">
        <v>901</v>
      </c>
      <c r="C368" s="65">
        <v>22</v>
      </c>
      <c r="D368" s="65" t="s">
        <v>56</v>
      </c>
      <c r="E368" s="65">
        <v>0</v>
      </c>
      <c r="F368" s="65">
        <v>0</v>
      </c>
      <c r="G368" s="65">
        <v>0</v>
      </c>
      <c r="H368" s="65">
        <v>0</v>
      </c>
      <c r="I368" s="65">
        <v>5</v>
      </c>
      <c r="K368" s="65" t="s">
        <v>3</v>
      </c>
      <c r="L368" s="65" t="s">
        <v>998</v>
      </c>
      <c r="M368" s="65" t="s">
        <v>1</v>
      </c>
      <c r="N368" s="65" t="s">
        <v>260</v>
      </c>
      <c r="O368" s="65">
        <v>13</v>
      </c>
    </row>
    <row r="369" spans="1:15" s="65" customFormat="1" x14ac:dyDescent="0.25">
      <c r="A369" s="65" t="s">
        <v>396</v>
      </c>
      <c r="B369" s="296" t="s">
        <v>901</v>
      </c>
      <c r="C369" s="65">
        <v>23</v>
      </c>
      <c r="D369" s="65" t="s">
        <v>56</v>
      </c>
      <c r="E369" s="65">
        <v>0</v>
      </c>
      <c r="F369" s="65">
        <v>0</v>
      </c>
      <c r="G369" s="65">
        <v>0</v>
      </c>
      <c r="H369" s="65">
        <v>0</v>
      </c>
      <c r="I369" s="65">
        <v>5</v>
      </c>
      <c r="K369" s="65" t="s">
        <v>3</v>
      </c>
      <c r="L369" s="65" t="s">
        <v>998</v>
      </c>
      <c r="M369" s="65" t="s">
        <v>1</v>
      </c>
      <c r="N369" s="65" t="s">
        <v>260</v>
      </c>
      <c r="O369" s="65">
        <v>13</v>
      </c>
    </row>
    <row r="370" spans="1:15" s="65" customFormat="1" x14ac:dyDescent="0.25">
      <c r="A370" s="65" t="s">
        <v>396</v>
      </c>
      <c r="B370" s="296" t="s">
        <v>901</v>
      </c>
      <c r="C370" s="65">
        <v>24</v>
      </c>
      <c r="D370" s="65" t="s">
        <v>56</v>
      </c>
      <c r="E370" s="65">
        <v>0</v>
      </c>
      <c r="F370" s="65">
        <v>0</v>
      </c>
      <c r="G370" s="65">
        <v>0</v>
      </c>
      <c r="H370" s="65">
        <v>0</v>
      </c>
      <c r="I370" s="65">
        <v>5</v>
      </c>
      <c r="K370" s="65" t="s">
        <v>3</v>
      </c>
      <c r="L370" s="65" t="s">
        <v>998</v>
      </c>
      <c r="M370" s="65" t="s">
        <v>1</v>
      </c>
      <c r="N370" s="65" t="s">
        <v>260</v>
      </c>
      <c r="O370" s="65">
        <v>13</v>
      </c>
    </row>
    <row r="371" spans="1:15" s="65" customFormat="1" x14ac:dyDescent="0.25">
      <c r="A371" s="65" t="s">
        <v>396</v>
      </c>
      <c r="B371" s="296" t="s">
        <v>901</v>
      </c>
      <c r="C371" s="65">
        <v>25</v>
      </c>
      <c r="D371" s="65" t="s">
        <v>56</v>
      </c>
      <c r="E371" s="65">
        <v>0</v>
      </c>
      <c r="F371" s="65">
        <v>0</v>
      </c>
      <c r="G371" s="65">
        <v>0</v>
      </c>
      <c r="H371" s="65">
        <v>0</v>
      </c>
      <c r="I371" s="65">
        <v>5</v>
      </c>
      <c r="K371" s="65" t="s">
        <v>3</v>
      </c>
      <c r="L371" s="65" t="s">
        <v>998</v>
      </c>
      <c r="M371" s="65" t="s">
        <v>1</v>
      </c>
      <c r="N371" s="65" t="s">
        <v>260</v>
      </c>
      <c r="O371" s="65">
        <v>13</v>
      </c>
    </row>
    <row r="372" spans="1:15" s="65" customFormat="1" x14ac:dyDescent="0.25">
      <c r="A372" s="65" t="s">
        <v>396</v>
      </c>
      <c r="B372" s="296" t="s">
        <v>901</v>
      </c>
      <c r="C372" s="65">
        <v>26</v>
      </c>
      <c r="D372" s="65" t="s">
        <v>56</v>
      </c>
      <c r="E372" s="65">
        <v>0</v>
      </c>
      <c r="F372" s="65">
        <v>0</v>
      </c>
      <c r="G372" s="65">
        <v>0</v>
      </c>
      <c r="H372" s="65">
        <v>0</v>
      </c>
      <c r="I372" s="65">
        <v>5</v>
      </c>
      <c r="K372" s="65" t="s">
        <v>3</v>
      </c>
      <c r="L372" s="65" t="s">
        <v>998</v>
      </c>
      <c r="M372" s="65" t="s">
        <v>1</v>
      </c>
      <c r="N372" s="65" t="s">
        <v>260</v>
      </c>
      <c r="O372" s="65">
        <v>13</v>
      </c>
    </row>
    <row r="373" spans="1:15" s="65" customFormat="1" x14ac:dyDescent="0.25">
      <c r="A373" s="65" t="s">
        <v>396</v>
      </c>
      <c r="B373" s="296" t="s">
        <v>901</v>
      </c>
      <c r="C373" s="65">
        <v>27</v>
      </c>
      <c r="D373" s="65" t="s">
        <v>56</v>
      </c>
      <c r="E373" s="65">
        <v>0</v>
      </c>
      <c r="F373" s="65">
        <v>0</v>
      </c>
      <c r="G373" s="65">
        <v>0</v>
      </c>
      <c r="H373" s="65">
        <v>0</v>
      </c>
      <c r="I373" s="65">
        <v>5</v>
      </c>
      <c r="K373" s="65" t="s">
        <v>3</v>
      </c>
      <c r="L373" s="65" t="s">
        <v>998</v>
      </c>
      <c r="M373" s="65" t="s">
        <v>1</v>
      </c>
      <c r="N373" s="65" t="s">
        <v>260</v>
      </c>
      <c r="O373" s="65">
        <v>13</v>
      </c>
    </row>
    <row r="374" spans="1:15" s="65" customFormat="1" ht="15" customHeight="1" x14ac:dyDescent="0.25">
      <c r="A374" s="65" t="s">
        <v>396</v>
      </c>
      <c r="B374" s="296" t="s">
        <v>902</v>
      </c>
      <c r="C374" s="65">
        <v>1</v>
      </c>
      <c r="D374" s="65">
        <v>3</v>
      </c>
      <c r="E374" s="65">
        <v>2</v>
      </c>
      <c r="F374" s="65">
        <v>5</v>
      </c>
      <c r="G374" s="65">
        <v>4</v>
      </c>
      <c r="H374" s="65">
        <v>0</v>
      </c>
      <c r="I374" s="65">
        <v>6</v>
      </c>
      <c r="K374" s="65" t="s">
        <v>204</v>
      </c>
      <c r="L374" s="65" t="s">
        <v>995</v>
      </c>
      <c r="M374" s="65" t="s">
        <v>1</v>
      </c>
      <c r="N374" s="65" t="s">
        <v>260</v>
      </c>
      <c r="O374" s="65">
        <v>13</v>
      </c>
    </row>
    <row r="375" spans="1:15" s="65" customFormat="1" x14ac:dyDescent="0.25">
      <c r="A375" s="65" t="s">
        <v>396</v>
      </c>
      <c r="B375" s="296" t="s">
        <v>902</v>
      </c>
      <c r="C375" s="65">
        <v>2</v>
      </c>
      <c r="D375" s="65">
        <v>3</v>
      </c>
      <c r="E375" s="65">
        <v>2</v>
      </c>
      <c r="F375" s="65">
        <v>4</v>
      </c>
      <c r="G375" s="65">
        <v>4</v>
      </c>
      <c r="H375" s="65">
        <v>0</v>
      </c>
      <c r="I375" s="65">
        <v>6</v>
      </c>
      <c r="K375" s="65" t="s">
        <v>204</v>
      </c>
      <c r="L375" s="65" t="s">
        <v>726</v>
      </c>
      <c r="M375" s="65" t="s">
        <v>1</v>
      </c>
      <c r="N375" s="65" t="s">
        <v>260</v>
      </c>
      <c r="O375" s="65">
        <v>13</v>
      </c>
    </row>
    <row r="376" spans="1:15" s="65" customFormat="1" x14ac:dyDescent="0.25">
      <c r="A376" s="65" t="s">
        <v>396</v>
      </c>
      <c r="B376" s="296" t="s">
        <v>902</v>
      </c>
      <c r="C376" s="65">
        <v>3</v>
      </c>
      <c r="D376" s="65">
        <v>4</v>
      </c>
      <c r="E376" s="65">
        <v>2</v>
      </c>
      <c r="F376" s="65">
        <v>7</v>
      </c>
      <c r="G376" s="65">
        <v>7</v>
      </c>
      <c r="H376" s="65">
        <v>0</v>
      </c>
      <c r="I376" s="65">
        <v>6</v>
      </c>
      <c r="K376" s="65" t="s">
        <v>204</v>
      </c>
      <c r="L376" s="65" t="s">
        <v>724</v>
      </c>
      <c r="M376" s="65" t="s">
        <v>1</v>
      </c>
      <c r="N376" s="65" t="s">
        <v>260</v>
      </c>
      <c r="O376" s="65">
        <v>13</v>
      </c>
    </row>
    <row r="377" spans="1:15" s="65" customFormat="1" x14ac:dyDescent="0.25">
      <c r="A377" s="65" t="s">
        <v>396</v>
      </c>
      <c r="B377" s="296" t="s">
        <v>902</v>
      </c>
      <c r="C377" s="65">
        <v>4</v>
      </c>
      <c r="D377" s="65">
        <v>3</v>
      </c>
      <c r="E377" s="65">
        <v>2</v>
      </c>
      <c r="F377" s="65">
        <v>4</v>
      </c>
      <c r="G377" s="65">
        <v>5</v>
      </c>
      <c r="H377" s="65">
        <v>0</v>
      </c>
      <c r="I377" s="65">
        <v>6</v>
      </c>
      <c r="K377" s="65" t="s">
        <v>204</v>
      </c>
      <c r="L377" s="65" t="s">
        <v>726</v>
      </c>
      <c r="M377" s="65" t="s">
        <v>1</v>
      </c>
      <c r="N377" s="65" t="s">
        <v>260</v>
      </c>
      <c r="O377" s="65">
        <v>13</v>
      </c>
    </row>
    <row r="378" spans="1:15" s="65" customFormat="1" x14ac:dyDescent="0.25">
      <c r="A378" s="65" t="s">
        <v>396</v>
      </c>
      <c r="B378" s="296" t="s">
        <v>902</v>
      </c>
      <c r="C378" s="65">
        <v>5</v>
      </c>
      <c r="D378" s="65">
        <v>3</v>
      </c>
      <c r="E378" s="65">
        <v>2</v>
      </c>
      <c r="F378" s="65">
        <v>6</v>
      </c>
      <c r="G378" s="65">
        <v>8</v>
      </c>
      <c r="H378" s="65">
        <v>0</v>
      </c>
      <c r="I378" s="65">
        <v>6</v>
      </c>
      <c r="K378" s="65" t="s">
        <v>204</v>
      </c>
      <c r="L378" s="65" t="s">
        <v>996</v>
      </c>
      <c r="M378" s="65" t="s">
        <v>1</v>
      </c>
      <c r="N378" s="65" t="s">
        <v>260</v>
      </c>
      <c r="O378" s="65">
        <v>13</v>
      </c>
    </row>
    <row r="379" spans="1:15" s="65" customFormat="1" x14ac:dyDescent="0.25">
      <c r="A379" s="65" t="s">
        <v>396</v>
      </c>
      <c r="B379" s="296" t="s">
        <v>902</v>
      </c>
      <c r="C379" s="65">
        <v>6</v>
      </c>
      <c r="D379" s="65">
        <v>4</v>
      </c>
      <c r="E379" s="65">
        <v>2</v>
      </c>
      <c r="F379" s="65">
        <v>8</v>
      </c>
      <c r="G379" s="65">
        <v>10</v>
      </c>
      <c r="H379" s="65">
        <v>0</v>
      </c>
      <c r="I379" s="65">
        <v>6</v>
      </c>
      <c r="K379" s="65" t="s">
        <v>204</v>
      </c>
      <c r="L379" s="65" t="s">
        <v>997</v>
      </c>
      <c r="M379" s="65" t="s">
        <v>1</v>
      </c>
      <c r="N379" s="65" t="s">
        <v>260</v>
      </c>
      <c r="O379" s="65">
        <v>13</v>
      </c>
    </row>
    <row r="380" spans="1:15" s="65" customFormat="1" x14ac:dyDescent="0.25">
      <c r="A380" s="65" t="s">
        <v>396</v>
      </c>
      <c r="B380" s="296" t="s">
        <v>902</v>
      </c>
      <c r="C380" s="65" t="s">
        <v>679</v>
      </c>
      <c r="D380" s="65">
        <v>3</v>
      </c>
      <c r="E380" s="65">
        <v>2</v>
      </c>
      <c r="F380" s="65">
        <v>6</v>
      </c>
      <c r="G380" s="65">
        <v>7</v>
      </c>
      <c r="H380" s="65">
        <v>0</v>
      </c>
      <c r="I380" s="65">
        <v>6</v>
      </c>
      <c r="K380" s="65" t="s">
        <v>204</v>
      </c>
      <c r="L380" s="65" t="s">
        <v>996</v>
      </c>
      <c r="M380" s="65" t="s">
        <v>1</v>
      </c>
      <c r="N380" s="65" t="s">
        <v>260</v>
      </c>
      <c r="O380" s="65">
        <v>13</v>
      </c>
    </row>
    <row r="381" spans="1:15" s="65" customFormat="1" x14ac:dyDescent="0.25">
      <c r="A381" s="65" t="s">
        <v>396</v>
      </c>
      <c r="B381" s="296" t="s">
        <v>902</v>
      </c>
      <c r="C381" s="65">
        <v>7</v>
      </c>
      <c r="D381" s="65">
        <v>3</v>
      </c>
      <c r="E381" s="65">
        <v>2</v>
      </c>
      <c r="F381" s="65">
        <v>5</v>
      </c>
      <c r="G381" s="65">
        <v>5</v>
      </c>
      <c r="H381" s="65">
        <v>0</v>
      </c>
      <c r="I381" s="65">
        <v>6</v>
      </c>
      <c r="K381" s="65" t="s">
        <v>204</v>
      </c>
      <c r="L381" s="65" t="s">
        <v>995</v>
      </c>
      <c r="M381" s="65" t="s">
        <v>1</v>
      </c>
      <c r="N381" s="65" t="s">
        <v>260</v>
      </c>
      <c r="O381" s="65">
        <v>13</v>
      </c>
    </row>
    <row r="382" spans="1:15" s="65" customFormat="1" x14ac:dyDescent="0.25">
      <c r="A382" s="65" t="s">
        <v>396</v>
      </c>
      <c r="B382" s="296" t="s">
        <v>902</v>
      </c>
      <c r="C382" s="65">
        <v>8</v>
      </c>
      <c r="D382" s="65">
        <v>3</v>
      </c>
      <c r="E382" s="65">
        <v>2</v>
      </c>
      <c r="F382" s="65">
        <v>4</v>
      </c>
      <c r="G382" s="65">
        <v>5</v>
      </c>
      <c r="H382" s="65">
        <v>0</v>
      </c>
      <c r="I382" s="65">
        <v>6</v>
      </c>
      <c r="K382" s="65" t="s">
        <v>204</v>
      </c>
      <c r="L382" s="65" t="s">
        <v>726</v>
      </c>
      <c r="M382" s="65" t="s">
        <v>1</v>
      </c>
      <c r="N382" s="65" t="s">
        <v>260</v>
      </c>
      <c r="O382" s="65">
        <v>13</v>
      </c>
    </row>
    <row r="383" spans="1:15" s="65" customFormat="1" x14ac:dyDescent="0.25">
      <c r="A383" s="65" t="s">
        <v>396</v>
      </c>
      <c r="B383" s="296" t="s">
        <v>902</v>
      </c>
      <c r="C383" s="65">
        <v>9</v>
      </c>
      <c r="D383" s="65">
        <v>3</v>
      </c>
      <c r="E383" s="65">
        <v>2</v>
      </c>
      <c r="F383" s="65">
        <v>7</v>
      </c>
      <c r="G383" s="65">
        <v>7</v>
      </c>
      <c r="H383" s="65">
        <v>0</v>
      </c>
      <c r="I383" s="65">
        <v>6</v>
      </c>
      <c r="K383" s="65" t="s">
        <v>204</v>
      </c>
      <c r="L383" s="65" t="s">
        <v>724</v>
      </c>
      <c r="M383" s="65" t="s">
        <v>1</v>
      </c>
      <c r="N383" s="65" t="s">
        <v>260</v>
      </c>
      <c r="O383" s="65">
        <v>13</v>
      </c>
    </row>
    <row r="384" spans="1:15" s="65" customFormat="1" x14ac:dyDescent="0.25">
      <c r="A384" s="65" t="s">
        <v>396</v>
      </c>
      <c r="B384" s="296" t="s">
        <v>902</v>
      </c>
      <c r="C384" s="65">
        <v>10</v>
      </c>
      <c r="D384" s="65">
        <v>4</v>
      </c>
      <c r="E384" s="65">
        <v>2</v>
      </c>
      <c r="F384" s="65">
        <v>8</v>
      </c>
      <c r="G384" s="65">
        <v>7</v>
      </c>
      <c r="H384" s="65">
        <v>0</v>
      </c>
      <c r="I384" s="65">
        <v>6</v>
      </c>
      <c r="K384" s="65" t="s">
        <v>204</v>
      </c>
      <c r="L384" s="65" t="s">
        <v>997</v>
      </c>
      <c r="M384" s="65" t="s">
        <v>1</v>
      </c>
      <c r="N384" s="65" t="s">
        <v>260</v>
      </c>
      <c r="O384" s="65">
        <v>13</v>
      </c>
    </row>
    <row r="385" spans="1:15" s="65" customFormat="1" x14ac:dyDescent="0.25">
      <c r="A385" s="65" t="s">
        <v>396</v>
      </c>
      <c r="B385" s="296" t="s">
        <v>902</v>
      </c>
      <c r="C385" s="65">
        <v>11</v>
      </c>
      <c r="D385" s="65">
        <v>3</v>
      </c>
      <c r="E385" s="65">
        <v>2</v>
      </c>
      <c r="F385" s="65">
        <v>5</v>
      </c>
      <c r="G385" s="65">
        <v>6</v>
      </c>
      <c r="H385" s="65">
        <v>0</v>
      </c>
      <c r="I385" s="65">
        <v>6</v>
      </c>
      <c r="K385" s="65" t="s">
        <v>204</v>
      </c>
      <c r="L385" s="65" t="s">
        <v>995</v>
      </c>
      <c r="M385" s="65" t="s">
        <v>1</v>
      </c>
      <c r="N385" s="65" t="s">
        <v>260</v>
      </c>
      <c r="O385" s="65">
        <v>13</v>
      </c>
    </row>
    <row r="386" spans="1:15" s="65" customFormat="1" x14ac:dyDescent="0.25">
      <c r="A386" s="65" t="s">
        <v>396</v>
      </c>
      <c r="B386" s="296" t="s">
        <v>902</v>
      </c>
      <c r="C386" s="65">
        <v>12</v>
      </c>
      <c r="D386" s="65">
        <v>4</v>
      </c>
      <c r="E386" s="65">
        <v>2</v>
      </c>
      <c r="F386" s="65">
        <v>8</v>
      </c>
      <c r="G386" s="65">
        <v>7</v>
      </c>
      <c r="H386" s="65">
        <v>0</v>
      </c>
      <c r="I386" s="65">
        <v>6</v>
      </c>
      <c r="K386" s="65" t="s">
        <v>204</v>
      </c>
      <c r="L386" s="65" t="s">
        <v>997</v>
      </c>
      <c r="M386" s="65" t="s">
        <v>1</v>
      </c>
      <c r="N386" s="65" t="s">
        <v>260</v>
      </c>
      <c r="O386" s="65">
        <v>13</v>
      </c>
    </row>
    <row r="387" spans="1:15" s="65" customFormat="1" x14ac:dyDescent="0.25">
      <c r="A387" s="65" t="s">
        <v>396</v>
      </c>
      <c r="B387" s="296" t="s">
        <v>902</v>
      </c>
      <c r="C387" s="65">
        <v>13</v>
      </c>
      <c r="D387" s="65">
        <v>3</v>
      </c>
      <c r="E387" s="65">
        <v>2</v>
      </c>
      <c r="F387" s="65">
        <v>4</v>
      </c>
      <c r="G387" s="65">
        <v>6</v>
      </c>
      <c r="H387" s="65">
        <v>0</v>
      </c>
      <c r="I387" s="65">
        <v>6</v>
      </c>
      <c r="K387" s="65" t="s">
        <v>204</v>
      </c>
      <c r="L387" s="65" t="s">
        <v>726</v>
      </c>
      <c r="M387" s="65" t="s">
        <v>1</v>
      </c>
      <c r="N387" s="65" t="s">
        <v>260</v>
      </c>
      <c r="O387" s="65">
        <v>13</v>
      </c>
    </row>
    <row r="388" spans="1:15" s="65" customFormat="1" x14ac:dyDescent="0.25">
      <c r="A388" s="65" t="s">
        <v>396</v>
      </c>
      <c r="B388" s="296" t="s">
        <v>902</v>
      </c>
      <c r="C388" s="65">
        <v>14</v>
      </c>
      <c r="D388" s="65">
        <v>4</v>
      </c>
      <c r="E388" s="65">
        <v>2</v>
      </c>
      <c r="F388" s="65">
        <v>8</v>
      </c>
      <c r="G388" s="65">
        <v>7</v>
      </c>
      <c r="H388" s="65">
        <v>0</v>
      </c>
      <c r="I388" s="65">
        <v>6</v>
      </c>
      <c r="K388" s="65" t="s">
        <v>204</v>
      </c>
      <c r="L388" s="65" t="s">
        <v>997</v>
      </c>
      <c r="M388" s="65" t="s">
        <v>1</v>
      </c>
      <c r="N388" s="65" t="s">
        <v>260</v>
      </c>
      <c r="O388" s="65">
        <v>13</v>
      </c>
    </row>
    <row r="389" spans="1:15" s="65" customFormat="1" x14ac:dyDescent="0.25">
      <c r="A389" s="65" t="s">
        <v>396</v>
      </c>
      <c r="B389" s="296" t="s">
        <v>902</v>
      </c>
      <c r="C389" s="65">
        <v>16</v>
      </c>
      <c r="D389" s="65" t="s">
        <v>56</v>
      </c>
      <c r="E389" s="65">
        <v>0</v>
      </c>
      <c r="F389" s="65">
        <v>0</v>
      </c>
      <c r="G389" s="65">
        <v>0</v>
      </c>
      <c r="H389" s="65">
        <v>0</v>
      </c>
      <c r="I389" s="65">
        <v>6</v>
      </c>
      <c r="K389" s="65" t="s">
        <v>204</v>
      </c>
      <c r="L389" s="65" t="s">
        <v>998</v>
      </c>
      <c r="M389" s="65" t="s">
        <v>1</v>
      </c>
      <c r="N389" s="65" t="s">
        <v>260</v>
      </c>
      <c r="O389" s="65">
        <v>13</v>
      </c>
    </row>
    <row r="390" spans="1:15" s="65" customFormat="1" x14ac:dyDescent="0.25">
      <c r="A390" s="65" t="s">
        <v>396</v>
      </c>
      <c r="B390" s="296" t="s">
        <v>902</v>
      </c>
      <c r="C390" s="65">
        <v>17</v>
      </c>
      <c r="D390" s="65" t="s">
        <v>56</v>
      </c>
      <c r="E390" s="65">
        <v>0</v>
      </c>
      <c r="F390" s="65">
        <v>0</v>
      </c>
      <c r="G390" s="65">
        <v>0</v>
      </c>
      <c r="H390" s="65">
        <v>0</v>
      </c>
      <c r="I390" s="65">
        <v>6</v>
      </c>
      <c r="K390" s="65" t="s">
        <v>204</v>
      </c>
      <c r="L390" s="65" t="s">
        <v>998</v>
      </c>
      <c r="M390" s="65" t="s">
        <v>1</v>
      </c>
      <c r="N390" s="65" t="s">
        <v>260</v>
      </c>
      <c r="O390" s="65">
        <v>13</v>
      </c>
    </row>
    <row r="391" spans="1:15" s="65" customFormat="1" x14ac:dyDescent="0.25">
      <c r="A391" s="65" t="s">
        <v>396</v>
      </c>
      <c r="B391" s="296" t="s">
        <v>902</v>
      </c>
      <c r="C391" s="65">
        <v>18</v>
      </c>
      <c r="D391" s="65" t="s">
        <v>56</v>
      </c>
      <c r="E391" s="65">
        <v>0</v>
      </c>
      <c r="F391" s="65">
        <v>0</v>
      </c>
      <c r="G391" s="65">
        <v>0</v>
      </c>
      <c r="H391" s="65">
        <v>0</v>
      </c>
      <c r="I391" s="65">
        <v>6</v>
      </c>
      <c r="K391" s="65" t="s">
        <v>204</v>
      </c>
      <c r="L391" s="65" t="s">
        <v>998</v>
      </c>
      <c r="M391" s="65" t="s">
        <v>1</v>
      </c>
      <c r="N391" s="65" t="s">
        <v>260</v>
      </c>
      <c r="O391" s="65">
        <v>13</v>
      </c>
    </row>
    <row r="392" spans="1:15" s="65" customFormat="1" x14ac:dyDescent="0.25">
      <c r="A392" s="65" t="s">
        <v>396</v>
      </c>
      <c r="B392" s="296" t="s">
        <v>902</v>
      </c>
      <c r="C392" s="65">
        <v>19</v>
      </c>
      <c r="D392" s="65" t="s">
        <v>56</v>
      </c>
      <c r="E392" s="65">
        <v>0</v>
      </c>
      <c r="F392" s="65">
        <v>0</v>
      </c>
      <c r="G392" s="65">
        <v>0</v>
      </c>
      <c r="H392" s="65">
        <v>0</v>
      </c>
      <c r="I392" s="65">
        <v>6</v>
      </c>
      <c r="K392" s="65" t="s">
        <v>204</v>
      </c>
      <c r="L392" s="65" t="s">
        <v>998</v>
      </c>
      <c r="M392" s="65" t="s">
        <v>1</v>
      </c>
      <c r="N392" s="65" t="s">
        <v>260</v>
      </c>
      <c r="O392" s="65">
        <v>13</v>
      </c>
    </row>
    <row r="393" spans="1:15" s="65" customFormat="1" x14ac:dyDescent="0.25">
      <c r="A393" s="65" t="s">
        <v>396</v>
      </c>
      <c r="B393" s="296" t="s">
        <v>902</v>
      </c>
      <c r="C393" s="65">
        <v>20</v>
      </c>
      <c r="D393" s="65" t="s">
        <v>56</v>
      </c>
      <c r="E393" s="65">
        <v>0</v>
      </c>
      <c r="F393" s="65">
        <v>0</v>
      </c>
      <c r="G393" s="65">
        <v>0</v>
      </c>
      <c r="H393" s="65">
        <v>0</v>
      </c>
      <c r="I393" s="65">
        <v>6</v>
      </c>
      <c r="K393" s="65" t="s">
        <v>204</v>
      </c>
      <c r="L393" s="65" t="s">
        <v>998</v>
      </c>
      <c r="M393" s="65" t="s">
        <v>1</v>
      </c>
      <c r="N393" s="65" t="s">
        <v>260</v>
      </c>
      <c r="O393" s="65">
        <v>13</v>
      </c>
    </row>
    <row r="394" spans="1:15" s="65" customFormat="1" x14ac:dyDescent="0.25">
      <c r="A394" s="65" t="s">
        <v>396</v>
      </c>
      <c r="B394" s="296" t="s">
        <v>902</v>
      </c>
      <c r="C394" s="65">
        <v>21</v>
      </c>
      <c r="D394" s="65" t="s">
        <v>56</v>
      </c>
      <c r="E394" s="65">
        <v>0</v>
      </c>
      <c r="F394" s="65">
        <v>0</v>
      </c>
      <c r="G394" s="65">
        <v>0</v>
      </c>
      <c r="H394" s="65">
        <v>0</v>
      </c>
      <c r="I394" s="65">
        <v>6</v>
      </c>
      <c r="K394" s="65" t="s">
        <v>204</v>
      </c>
      <c r="L394" s="65" t="s">
        <v>998</v>
      </c>
      <c r="M394" s="65" t="s">
        <v>1</v>
      </c>
      <c r="N394" s="65" t="s">
        <v>260</v>
      </c>
      <c r="O394" s="65">
        <v>13</v>
      </c>
    </row>
    <row r="395" spans="1:15" s="65" customFormat="1" x14ac:dyDescent="0.25">
      <c r="A395" s="65" t="s">
        <v>396</v>
      </c>
      <c r="B395" s="296" t="s">
        <v>902</v>
      </c>
      <c r="C395" s="65">
        <v>22</v>
      </c>
      <c r="D395" s="65" t="s">
        <v>56</v>
      </c>
      <c r="E395" s="65">
        <v>0</v>
      </c>
      <c r="F395" s="65">
        <v>0</v>
      </c>
      <c r="G395" s="65">
        <v>0</v>
      </c>
      <c r="H395" s="65">
        <v>0</v>
      </c>
      <c r="I395" s="65">
        <v>6</v>
      </c>
      <c r="K395" s="65" t="s">
        <v>204</v>
      </c>
      <c r="L395" s="65" t="s">
        <v>998</v>
      </c>
      <c r="M395" s="65" t="s">
        <v>1</v>
      </c>
      <c r="N395" s="65" t="s">
        <v>260</v>
      </c>
      <c r="O395" s="65">
        <v>13</v>
      </c>
    </row>
    <row r="396" spans="1:15" s="65" customFormat="1" x14ac:dyDescent="0.25">
      <c r="A396" s="65" t="s">
        <v>396</v>
      </c>
      <c r="B396" s="296" t="s">
        <v>902</v>
      </c>
      <c r="C396" s="65">
        <v>23</v>
      </c>
      <c r="D396" s="65" t="s">
        <v>56</v>
      </c>
      <c r="E396" s="65">
        <v>0</v>
      </c>
      <c r="F396" s="65">
        <v>0</v>
      </c>
      <c r="G396" s="65">
        <v>0</v>
      </c>
      <c r="H396" s="65">
        <v>0</v>
      </c>
      <c r="I396" s="65">
        <v>6</v>
      </c>
      <c r="K396" s="65" t="s">
        <v>204</v>
      </c>
      <c r="L396" s="65" t="s">
        <v>998</v>
      </c>
      <c r="M396" s="65" t="s">
        <v>1</v>
      </c>
      <c r="N396" s="65" t="s">
        <v>260</v>
      </c>
      <c r="O396" s="65">
        <v>13</v>
      </c>
    </row>
    <row r="397" spans="1:15" s="65" customFormat="1" x14ac:dyDescent="0.25">
      <c r="A397" s="65" t="s">
        <v>396</v>
      </c>
      <c r="B397" s="296" t="s">
        <v>902</v>
      </c>
      <c r="C397" s="65">
        <v>24</v>
      </c>
      <c r="D397" s="65" t="s">
        <v>56</v>
      </c>
      <c r="E397" s="65">
        <v>0</v>
      </c>
      <c r="F397" s="65">
        <v>0</v>
      </c>
      <c r="G397" s="65">
        <v>0</v>
      </c>
      <c r="H397" s="65">
        <v>0</v>
      </c>
      <c r="I397" s="65">
        <v>6</v>
      </c>
      <c r="K397" s="65" t="s">
        <v>204</v>
      </c>
      <c r="L397" s="65" t="s">
        <v>998</v>
      </c>
      <c r="M397" s="65" t="s">
        <v>1</v>
      </c>
      <c r="N397" s="65" t="s">
        <v>260</v>
      </c>
      <c r="O397" s="65">
        <v>13</v>
      </c>
    </row>
    <row r="398" spans="1:15" s="65" customFormat="1" x14ac:dyDescent="0.25">
      <c r="A398" s="65" t="s">
        <v>396</v>
      </c>
      <c r="B398" s="296" t="s">
        <v>902</v>
      </c>
      <c r="C398" s="65">
        <v>25</v>
      </c>
      <c r="D398" s="65" t="s">
        <v>56</v>
      </c>
      <c r="E398" s="65">
        <v>0</v>
      </c>
      <c r="F398" s="65">
        <v>0</v>
      </c>
      <c r="G398" s="65">
        <v>0</v>
      </c>
      <c r="H398" s="65">
        <v>0</v>
      </c>
      <c r="I398" s="65">
        <v>6</v>
      </c>
      <c r="K398" s="65" t="s">
        <v>204</v>
      </c>
      <c r="L398" s="65" t="s">
        <v>998</v>
      </c>
      <c r="M398" s="65" t="s">
        <v>1</v>
      </c>
      <c r="N398" s="65" t="s">
        <v>260</v>
      </c>
      <c r="O398" s="65">
        <v>13</v>
      </c>
    </row>
    <row r="399" spans="1:15" s="65" customFormat="1" x14ac:dyDescent="0.25">
      <c r="A399" s="65" t="s">
        <v>396</v>
      </c>
      <c r="B399" s="296" t="s">
        <v>902</v>
      </c>
      <c r="C399" s="65">
        <v>26</v>
      </c>
      <c r="D399" s="65" t="s">
        <v>56</v>
      </c>
      <c r="E399" s="65">
        <v>0</v>
      </c>
      <c r="F399" s="65">
        <v>0</v>
      </c>
      <c r="G399" s="65">
        <v>0</v>
      </c>
      <c r="H399" s="65">
        <v>0</v>
      </c>
      <c r="I399" s="65">
        <v>6</v>
      </c>
      <c r="K399" s="65" t="s">
        <v>204</v>
      </c>
      <c r="L399" s="65" t="s">
        <v>998</v>
      </c>
      <c r="M399" s="65" t="s">
        <v>1</v>
      </c>
      <c r="N399" s="65" t="s">
        <v>260</v>
      </c>
      <c r="O399" s="65">
        <v>13</v>
      </c>
    </row>
    <row r="400" spans="1:15" s="65" customFormat="1" x14ac:dyDescent="0.25">
      <c r="A400" s="65" t="s">
        <v>396</v>
      </c>
      <c r="B400" s="296" t="s">
        <v>902</v>
      </c>
      <c r="C400" s="65">
        <v>27</v>
      </c>
      <c r="D400" s="65" t="s">
        <v>56</v>
      </c>
      <c r="E400" s="65">
        <v>0</v>
      </c>
      <c r="F400" s="65">
        <v>0</v>
      </c>
      <c r="G400" s="65">
        <v>0</v>
      </c>
      <c r="H400" s="65">
        <v>0</v>
      </c>
      <c r="I400" s="65">
        <v>6</v>
      </c>
      <c r="K400" s="65" t="s">
        <v>204</v>
      </c>
      <c r="L400" s="65" t="s">
        <v>998</v>
      </c>
      <c r="M400" s="65" t="s">
        <v>1</v>
      </c>
      <c r="N400" s="65" t="s">
        <v>260</v>
      </c>
      <c r="O400" s="65">
        <v>13</v>
      </c>
    </row>
    <row r="401" spans="1:15" s="78" customFormat="1" ht="15" customHeight="1" x14ac:dyDescent="0.25">
      <c r="A401" s="78" t="s">
        <v>392</v>
      </c>
      <c r="B401" s="298"/>
      <c r="C401" s="78">
        <v>1</v>
      </c>
      <c r="D401" s="78">
        <v>3</v>
      </c>
      <c r="E401" s="78">
        <v>2</v>
      </c>
      <c r="F401" s="78">
        <v>5</v>
      </c>
      <c r="G401" s="78">
        <v>4</v>
      </c>
      <c r="H401" s="78">
        <v>0</v>
      </c>
      <c r="K401" s="78" t="s">
        <v>993</v>
      </c>
      <c r="L401" s="78" t="s">
        <v>999</v>
      </c>
      <c r="M401" s="78" t="s">
        <v>1</v>
      </c>
      <c r="N401" s="78" t="s">
        <v>260</v>
      </c>
      <c r="O401" s="78">
        <v>13</v>
      </c>
    </row>
    <row r="402" spans="1:15" s="78" customFormat="1" x14ac:dyDescent="0.25">
      <c r="A402" s="78" t="s">
        <v>392</v>
      </c>
      <c r="B402" s="298"/>
      <c r="C402" s="78">
        <v>2</v>
      </c>
      <c r="D402" s="78">
        <v>3</v>
      </c>
      <c r="E402" s="78">
        <v>2</v>
      </c>
      <c r="F402" s="78">
        <v>4</v>
      </c>
      <c r="G402" s="78">
        <v>4</v>
      </c>
      <c r="H402" s="78">
        <v>0</v>
      </c>
      <c r="K402" s="78" t="s">
        <v>993</v>
      </c>
      <c r="L402" s="78" t="s">
        <v>1000</v>
      </c>
      <c r="M402" s="78" t="s">
        <v>1</v>
      </c>
      <c r="N402" s="78" t="s">
        <v>260</v>
      </c>
      <c r="O402" s="78">
        <v>13</v>
      </c>
    </row>
    <row r="403" spans="1:15" s="78" customFormat="1" x14ac:dyDescent="0.25">
      <c r="A403" s="78" t="s">
        <v>392</v>
      </c>
      <c r="B403" s="298"/>
      <c r="C403" s="78">
        <v>3</v>
      </c>
      <c r="D403" s="78">
        <v>4</v>
      </c>
      <c r="E403" s="78">
        <v>2</v>
      </c>
      <c r="F403" s="78">
        <v>7</v>
      </c>
      <c r="G403" s="78">
        <v>6</v>
      </c>
      <c r="H403" s="78">
        <v>0</v>
      </c>
      <c r="K403" s="78" t="s">
        <v>993</v>
      </c>
      <c r="L403" s="78" t="s">
        <v>1001</v>
      </c>
      <c r="M403" s="78" t="s">
        <v>1</v>
      </c>
      <c r="N403" s="78" t="s">
        <v>260</v>
      </c>
      <c r="O403" s="78">
        <v>13</v>
      </c>
    </row>
    <row r="404" spans="1:15" s="78" customFormat="1" x14ac:dyDescent="0.25">
      <c r="A404" s="78" t="s">
        <v>392</v>
      </c>
      <c r="B404" s="298"/>
      <c r="C404" s="78">
        <v>4</v>
      </c>
      <c r="D404" s="78">
        <v>3</v>
      </c>
      <c r="E404" s="78">
        <v>2</v>
      </c>
      <c r="F404" s="78">
        <v>4</v>
      </c>
      <c r="G404" s="78">
        <v>4</v>
      </c>
      <c r="H404" s="78">
        <v>0</v>
      </c>
      <c r="K404" s="78" t="s">
        <v>993</v>
      </c>
      <c r="L404" s="78" t="s">
        <v>1000</v>
      </c>
      <c r="M404" s="78" t="s">
        <v>1</v>
      </c>
      <c r="N404" s="78" t="s">
        <v>260</v>
      </c>
      <c r="O404" s="78">
        <v>13</v>
      </c>
    </row>
    <row r="405" spans="1:15" s="78" customFormat="1" x14ac:dyDescent="0.25">
      <c r="A405" s="78" t="s">
        <v>392</v>
      </c>
      <c r="B405" s="298"/>
      <c r="C405" s="78">
        <v>5</v>
      </c>
      <c r="D405" s="78">
        <v>3</v>
      </c>
      <c r="E405" s="78">
        <v>2</v>
      </c>
      <c r="F405" s="78">
        <v>6</v>
      </c>
      <c r="G405" s="78">
        <v>4</v>
      </c>
      <c r="H405" s="78">
        <v>2</v>
      </c>
      <c r="K405" s="78" t="s">
        <v>992</v>
      </c>
      <c r="L405" s="78" t="s">
        <v>1002</v>
      </c>
      <c r="M405" s="78" t="s">
        <v>1</v>
      </c>
      <c r="N405" s="78" t="s">
        <v>260</v>
      </c>
      <c r="O405" s="78">
        <v>13</v>
      </c>
    </row>
    <row r="406" spans="1:15" s="78" customFormat="1" x14ac:dyDescent="0.25">
      <c r="A406" s="78" t="s">
        <v>392</v>
      </c>
      <c r="B406" s="298"/>
      <c r="C406" s="78">
        <v>6</v>
      </c>
      <c r="D406" s="78">
        <v>4</v>
      </c>
      <c r="E406" s="78">
        <v>2</v>
      </c>
      <c r="F406" s="78">
        <v>8</v>
      </c>
      <c r="G406" s="78">
        <v>6</v>
      </c>
      <c r="H406" s="78">
        <v>4</v>
      </c>
      <c r="K406" s="78" t="s">
        <v>991</v>
      </c>
      <c r="L406" s="78" t="s">
        <v>1003</v>
      </c>
      <c r="M406" s="78" t="s">
        <v>1</v>
      </c>
      <c r="N406" s="78" t="s">
        <v>260</v>
      </c>
      <c r="O406" s="78">
        <v>13</v>
      </c>
    </row>
    <row r="407" spans="1:15" s="78" customFormat="1" x14ac:dyDescent="0.25">
      <c r="A407" s="78" t="s">
        <v>392</v>
      </c>
      <c r="B407" s="298"/>
      <c r="C407" s="78" t="s">
        <v>679</v>
      </c>
      <c r="D407" s="78">
        <v>3</v>
      </c>
      <c r="E407" s="78">
        <v>2</v>
      </c>
      <c r="F407" s="78">
        <v>6</v>
      </c>
      <c r="G407" s="78">
        <v>4</v>
      </c>
      <c r="H407" s="78">
        <v>2</v>
      </c>
      <c r="K407" s="78" t="s">
        <v>992</v>
      </c>
      <c r="L407" s="78" t="s">
        <v>1002</v>
      </c>
      <c r="M407" s="78" t="s">
        <v>1</v>
      </c>
      <c r="N407" s="78" t="s">
        <v>260</v>
      </c>
      <c r="O407" s="78">
        <v>13</v>
      </c>
    </row>
    <row r="408" spans="1:15" s="78" customFormat="1" x14ac:dyDescent="0.25">
      <c r="A408" s="78" t="s">
        <v>392</v>
      </c>
      <c r="B408" s="298"/>
      <c r="C408" s="78">
        <v>7</v>
      </c>
      <c r="D408" s="78">
        <v>3</v>
      </c>
      <c r="E408" s="78">
        <v>2</v>
      </c>
      <c r="F408" s="78">
        <v>5</v>
      </c>
      <c r="G408" s="78">
        <v>4</v>
      </c>
      <c r="H408" s="78">
        <v>0</v>
      </c>
      <c r="K408" s="78" t="s">
        <v>993</v>
      </c>
      <c r="L408" s="78" t="s">
        <v>999</v>
      </c>
      <c r="M408" s="78" t="s">
        <v>1</v>
      </c>
      <c r="N408" s="78" t="s">
        <v>260</v>
      </c>
      <c r="O408" s="78">
        <v>13</v>
      </c>
    </row>
    <row r="409" spans="1:15" s="78" customFormat="1" x14ac:dyDescent="0.25">
      <c r="A409" s="78" t="s">
        <v>392</v>
      </c>
      <c r="B409" s="298"/>
      <c r="C409" s="78">
        <v>8</v>
      </c>
      <c r="D409" s="78">
        <v>3</v>
      </c>
      <c r="E409" s="78">
        <v>2</v>
      </c>
      <c r="F409" s="78">
        <v>4</v>
      </c>
      <c r="G409" s="78">
        <v>4</v>
      </c>
      <c r="H409" s="78">
        <v>0</v>
      </c>
      <c r="K409" s="78" t="s">
        <v>993</v>
      </c>
      <c r="L409" s="78" t="s">
        <v>1000</v>
      </c>
      <c r="M409" s="78" t="s">
        <v>1</v>
      </c>
      <c r="N409" s="78" t="s">
        <v>260</v>
      </c>
      <c r="O409" s="78">
        <v>13</v>
      </c>
    </row>
    <row r="410" spans="1:15" s="78" customFormat="1" x14ac:dyDescent="0.25">
      <c r="A410" s="78" t="s">
        <v>392</v>
      </c>
      <c r="B410" s="298"/>
      <c r="C410" s="78">
        <v>9</v>
      </c>
      <c r="D410" s="78">
        <v>3</v>
      </c>
      <c r="E410" s="78">
        <v>2</v>
      </c>
      <c r="F410" s="78">
        <v>7</v>
      </c>
      <c r="G410" s="78">
        <v>6</v>
      </c>
      <c r="H410" s="78">
        <v>0</v>
      </c>
      <c r="K410" s="78" t="s">
        <v>993</v>
      </c>
      <c r="L410" s="78" t="s">
        <v>1001</v>
      </c>
      <c r="M410" s="78" t="s">
        <v>1</v>
      </c>
      <c r="N410" s="78" t="s">
        <v>260</v>
      </c>
      <c r="O410" s="78">
        <v>13</v>
      </c>
    </row>
    <row r="411" spans="1:15" s="78" customFormat="1" x14ac:dyDescent="0.25">
      <c r="A411" s="78" t="s">
        <v>392</v>
      </c>
      <c r="B411" s="298"/>
      <c r="C411" s="78">
        <v>10</v>
      </c>
      <c r="D411" s="78">
        <v>4</v>
      </c>
      <c r="E411" s="78">
        <v>2</v>
      </c>
      <c r="F411" s="78">
        <v>8</v>
      </c>
      <c r="G411" s="78">
        <v>6</v>
      </c>
      <c r="H411" s="78">
        <v>5</v>
      </c>
      <c r="K411" s="78" t="s">
        <v>1004</v>
      </c>
      <c r="L411" s="78" t="s">
        <v>1003</v>
      </c>
      <c r="M411" s="78" t="s">
        <v>1</v>
      </c>
      <c r="N411" s="78" t="s">
        <v>260</v>
      </c>
      <c r="O411" s="78">
        <v>13</v>
      </c>
    </row>
    <row r="412" spans="1:15" s="78" customFormat="1" x14ac:dyDescent="0.25">
      <c r="A412" s="78" t="s">
        <v>392</v>
      </c>
      <c r="B412" s="298"/>
      <c r="C412" s="78">
        <v>11</v>
      </c>
      <c r="D412" s="78">
        <v>3</v>
      </c>
      <c r="E412" s="78">
        <v>2</v>
      </c>
      <c r="F412" s="78">
        <v>5</v>
      </c>
      <c r="G412" s="78">
        <v>5</v>
      </c>
      <c r="H412" s="78">
        <v>0</v>
      </c>
      <c r="K412" s="78" t="s">
        <v>993</v>
      </c>
      <c r="L412" s="78" t="s">
        <v>999</v>
      </c>
      <c r="M412" s="78" t="s">
        <v>1</v>
      </c>
      <c r="N412" s="78" t="s">
        <v>260</v>
      </c>
      <c r="O412" s="78">
        <v>13</v>
      </c>
    </row>
    <row r="413" spans="1:15" s="78" customFormat="1" x14ac:dyDescent="0.25">
      <c r="A413" s="78" t="s">
        <v>392</v>
      </c>
      <c r="B413" s="298"/>
      <c r="C413" s="78">
        <v>12</v>
      </c>
      <c r="D413" s="78">
        <v>4</v>
      </c>
      <c r="E413" s="78">
        <v>2</v>
      </c>
      <c r="F413" s="78">
        <v>8</v>
      </c>
      <c r="G413" s="78">
        <v>6</v>
      </c>
      <c r="H413" s="78">
        <v>5</v>
      </c>
      <c r="K413" s="78" t="s">
        <v>1004</v>
      </c>
      <c r="L413" s="78" t="s">
        <v>1003</v>
      </c>
      <c r="M413" s="78" t="s">
        <v>1</v>
      </c>
      <c r="N413" s="78" t="s">
        <v>260</v>
      </c>
      <c r="O413" s="78">
        <v>13</v>
      </c>
    </row>
    <row r="414" spans="1:15" s="78" customFormat="1" x14ac:dyDescent="0.25">
      <c r="A414" s="78" t="s">
        <v>392</v>
      </c>
      <c r="B414" s="298"/>
      <c r="C414" s="78">
        <v>13</v>
      </c>
      <c r="D414" s="78">
        <v>3</v>
      </c>
      <c r="E414" s="78">
        <v>2</v>
      </c>
      <c r="F414" s="78">
        <v>4</v>
      </c>
      <c r="G414" s="78">
        <v>4</v>
      </c>
      <c r="H414" s="78">
        <v>0</v>
      </c>
      <c r="K414" s="78" t="s">
        <v>993</v>
      </c>
      <c r="L414" s="78" t="s">
        <v>1000</v>
      </c>
      <c r="M414" s="78" t="s">
        <v>1</v>
      </c>
      <c r="N414" s="78" t="s">
        <v>260</v>
      </c>
      <c r="O414" s="78">
        <v>13</v>
      </c>
    </row>
    <row r="415" spans="1:15" s="78" customFormat="1" x14ac:dyDescent="0.25">
      <c r="A415" s="78" t="s">
        <v>392</v>
      </c>
      <c r="B415" s="298"/>
      <c r="C415" s="78">
        <v>14</v>
      </c>
      <c r="D415" s="78">
        <v>4</v>
      </c>
      <c r="E415" s="78">
        <v>2</v>
      </c>
      <c r="F415" s="78">
        <v>8</v>
      </c>
      <c r="G415" s="78">
        <v>7</v>
      </c>
      <c r="H415" s="78">
        <v>0</v>
      </c>
      <c r="K415" s="78" t="s">
        <v>993</v>
      </c>
      <c r="L415" s="78" t="s">
        <v>1003</v>
      </c>
      <c r="M415" s="78" t="s">
        <v>1</v>
      </c>
      <c r="N415" s="78" t="s">
        <v>260</v>
      </c>
      <c r="O415" s="78">
        <v>13</v>
      </c>
    </row>
    <row r="416" spans="1:15" s="78" customFormat="1" x14ac:dyDescent="0.25">
      <c r="A416" s="78" t="s">
        <v>392</v>
      </c>
      <c r="B416" s="298"/>
      <c r="C416" s="78">
        <v>16</v>
      </c>
      <c r="D416" s="78" t="s">
        <v>56</v>
      </c>
      <c r="E416" s="78">
        <v>0</v>
      </c>
      <c r="F416" s="78">
        <v>0</v>
      </c>
      <c r="G416" s="78">
        <v>0</v>
      </c>
      <c r="H416" s="78">
        <v>0</v>
      </c>
      <c r="K416" s="78" t="s">
        <v>993</v>
      </c>
      <c r="L416" s="78" t="s">
        <v>1005</v>
      </c>
      <c r="M416" s="78" t="s">
        <v>1</v>
      </c>
      <c r="N416" s="78" t="s">
        <v>260</v>
      </c>
      <c r="O416" s="78">
        <v>13</v>
      </c>
    </row>
    <row r="417" spans="1:16" s="78" customFormat="1" x14ac:dyDescent="0.25">
      <c r="A417" s="78" t="s">
        <v>392</v>
      </c>
      <c r="B417" s="298"/>
      <c r="C417" s="78">
        <v>17</v>
      </c>
      <c r="D417" s="78" t="s">
        <v>56</v>
      </c>
      <c r="E417" s="78">
        <v>0</v>
      </c>
      <c r="F417" s="78">
        <v>0</v>
      </c>
      <c r="G417" s="78">
        <v>0</v>
      </c>
      <c r="H417" s="78">
        <v>0</v>
      </c>
      <c r="K417" s="78" t="s">
        <v>993</v>
      </c>
      <c r="L417" s="78" t="s">
        <v>1005</v>
      </c>
      <c r="M417" s="78" t="s">
        <v>1</v>
      </c>
      <c r="N417" s="78" t="s">
        <v>260</v>
      </c>
      <c r="O417" s="78">
        <v>13</v>
      </c>
    </row>
    <row r="418" spans="1:16" s="78" customFormat="1" x14ac:dyDescent="0.25">
      <c r="A418" s="78" t="s">
        <v>392</v>
      </c>
      <c r="B418" s="298"/>
      <c r="C418" s="78">
        <v>18</v>
      </c>
      <c r="D418" s="78" t="s">
        <v>56</v>
      </c>
      <c r="E418" s="78">
        <v>0</v>
      </c>
      <c r="F418" s="78">
        <v>0</v>
      </c>
      <c r="G418" s="78">
        <v>0</v>
      </c>
      <c r="H418" s="78">
        <v>0</v>
      </c>
      <c r="K418" s="78" t="s">
        <v>993</v>
      </c>
      <c r="L418" s="78" t="s">
        <v>1005</v>
      </c>
      <c r="M418" s="78" t="s">
        <v>1</v>
      </c>
      <c r="N418" s="78" t="s">
        <v>260</v>
      </c>
      <c r="O418" s="78">
        <v>13</v>
      </c>
    </row>
    <row r="419" spans="1:16" s="78" customFormat="1" x14ac:dyDescent="0.25">
      <c r="A419" s="78" t="s">
        <v>392</v>
      </c>
      <c r="B419" s="298"/>
      <c r="C419" s="78">
        <v>19</v>
      </c>
      <c r="D419" s="78" t="s">
        <v>56</v>
      </c>
      <c r="E419" s="78">
        <v>0</v>
      </c>
      <c r="F419" s="78">
        <v>0</v>
      </c>
      <c r="G419" s="78">
        <v>0</v>
      </c>
      <c r="H419" s="78">
        <v>0</v>
      </c>
      <c r="K419" s="78" t="s">
        <v>993</v>
      </c>
      <c r="L419" s="78" t="s">
        <v>1005</v>
      </c>
      <c r="M419" s="78" t="s">
        <v>1</v>
      </c>
      <c r="N419" s="78" t="s">
        <v>260</v>
      </c>
      <c r="O419" s="78">
        <v>13</v>
      </c>
    </row>
    <row r="420" spans="1:16" s="78" customFormat="1" x14ac:dyDescent="0.25">
      <c r="A420" s="78" t="s">
        <v>392</v>
      </c>
      <c r="B420" s="298"/>
      <c r="C420" s="78">
        <v>20</v>
      </c>
      <c r="D420" s="78" t="s">
        <v>56</v>
      </c>
      <c r="E420" s="78">
        <v>0</v>
      </c>
      <c r="F420" s="78">
        <v>0</v>
      </c>
      <c r="G420" s="78">
        <v>0</v>
      </c>
      <c r="H420" s="78">
        <v>0</v>
      </c>
      <c r="K420" s="78" t="s">
        <v>993</v>
      </c>
      <c r="L420" s="78" t="s">
        <v>1005</v>
      </c>
      <c r="M420" s="78" t="s">
        <v>1</v>
      </c>
      <c r="N420" s="78" t="s">
        <v>260</v>
      </c>
      <c r="O420" s="78">
        <v>13</v>
      </c>
    </row>
    <row r="421" spans="1:16" s="78" customFormat="1" x14ac:dyDescent="0.25">
      <c r="A421" s="78" t="s">
        <v>392</v>
      </c>
      <c r="B421" s="298"/>
      <c r="C421" s="78">
        <v>21</v>
      </c>
      <c r="D421" s="78" t="s">
        <v>56</v>
      </c>
      <c r="E421" s="78">
        <v>0</v>
      </c>
      <c r="F421" s="78">
        <v>0</v>
      </c>
      <c r="G421" s="78">
        <v>0</v>
      </c>
      <c r="H421" s="78">
        <v>0</v>
      </c>
      <c r="K421" s="78" t="s">
        <v>993</v>
      </c>
      <c r="L421" s="78" t="s">
        <v>1005</v>
      </c>
      <c r="M421" s="78" t="s">
        <v>1</v>
      </c>
      <c r="N421" s="78" t="s">
        <v>260</v>
      </c>
      <c r="O421" s="78">
        <v>13</v>
      </c>
    </row>
    <row r="422" spans="1:16" s="78" customFormat="1" x14ac:dyDescent="0.25">
      <c r="A422" s="78" t="s">
        <v>392</v>
      </c>
      <c r="B422" s="298"/>
      <c r="C422" s="78">
        <v>22</v>
      </c>
      <c r="D422" s="78" t="s">
        <v>56</v>
      </c>
      <c r="E422" s="78">
        <v>0</v>
      </c>
      <c r="F422" s="78">
        <v>0</v>
      </c>
      <c r="G422" s="78">
        <v>0</v>
      </c>
      <c r="H422" s="78">
        <v>0</v>
      </c>
      <c r="K422" s="78" t="s">
        <v>993</v>
      </c>
      <c r="L422" s="78" t="s">
        <v>1005</v>
      </c>
      <c r="M422" s="78" t="s">
        <v>1</v>
      </c>
      <c r="N422" s="78" t="s">
        <v>260</v>
      </c>
      <c r="O422" s="78">
        <v>13</v>
      </c>
    </row>
    <row r="423" spans="1:16" s="78" customFormat="1" x14ac:dyDescent="0.25">
      <c r="A423" s="78" t="s">
        <v>392</v>
      </c>
      <c r="B423" s="298"/>
      <c r="C423" s="78">
        <v>23</v>
      </c>
      <c r="D423" s="78" t="s">
        <v>56</v>
      </c>
      <c r="E423" s="78">
        <v>0</v>
      </c>
      <c r="F423" s="78">
        <v>0</v>
      </c>
      <c r="G423" s="78">
        <v>0</v>
      </c>
      <c r="H423" s="78">
        <v>0</v>
      </c>
      <c r="K423" s="78" t="s">
        <v>993</v>
      </c>
      <c r="L423" s="78" t="s">
        <v>1005</v>
      </c>
      <c r="M423" s="78" t="s">
        <v>1</v>
      </c>
      <c r="N423" s="78" t="s">
        <v>260</v>
      </c>
      <c r="O423" s="78">
        <v>13</v>
      </c>
    </row>
    <row r="424" spans="1:16" s="78" customFormat="1" x14ac:dyDescent="0.25">
      <c r="A424" s="78" t="s">
        <v>392</v>
      </c>
      <c r="B424" s="298"/>
      <c r="C424" s="78">
        <v>24</v>
      </c>
      <c r="D424" s="78" t="s">
        <v>56</v>
      </c>
      <c r="E424" s="78">
        <v>0</v>
      </c>
      <c r="F424" s="78">
        <v>0</v>
      </c>
      <c r="G424" s="78">
        <v>0</v>
      </c>
      <c r="H424" s="78">
        <v>0</v>
      </c>
      <c r="K424" s="78" t="s">
        <v>993</v>
      </c>
      <c r="L424" s="78" t="s">
        <v>1005</v>
      </c>
      <c r="M424" s="78" t="s">
        <v>1</v>
      </c>
      <c r="N424" s="78" t="s">
        <v>260</v>
      </c>
      <c r="O424" s="78">
        <v>13</v>
      </c>
    </row>
    <row r="425" spans="1:16" s="78" customFormat="1" x14ac:dyDescent="0.25">
      <c r="A425" s="78" t="s">
        <v>392</v>
      </c>
      <c r="B425" s="298"/>
      <c r="C425" s="78">
        <v>25</v>
      </c>
      <c r="D425" s="78" t="s">
        <v>56</v>
      </c>
      <c r="E425" s="78">
        <v>0</v>
      </c>
      <c r="F425" s="78">
        <v>0</v>
      </c>
      <c r="G425" s="78">
        <v>0</v>
      </c>
      <c r="H425" s="78">
        <v>0</v>
      </c>
      <c r="K425" s="78" t="s">
        <v>993</v>
      </c>
      <c r="L425" s="78" t="s">
        <v>1005</v>
      </c>
      <c r="M425" s="78" t="s">
        <v>1</v>
      </c>
      <c r="N425" s="78" t="s">
        <v>260</v>
      </c>
      <c r="O425" s="78">
        <v>13</v>
      </c>
    </row>
    <row r="426" spans="1:16" s="78" customFormat="1" x14ac:dyDescent="0.25">
      <c r="A426" s="78" t="s">
        <v>392</v>
      </c>
      <c r="B426" s="298"/>
      <c r="C426" s="78">
        <v>26</v>
      </c>
      <c r="D426" s="78" t="s">
        <v>56</v>
      </c>
      <c r="E426" s="78">
        <v>0</v>
      </c>
      <c r="F426" s="78">
        <v>0</v>
      </c>
      <c r="G426" s="78">
        <v>0</v>
      </c>
      <c r="H426" s="78">
        <v>0</v>
      </c>
      <c r="K426" s="78" t="s">
        <v>993</v>
      </c>
      <c r="L426" s="78" t="s">
        <v>1005</v>
      </c>
      <c r="M426" s="78" t="s">
        <v>1</v>
      </c>
      <c r="N426" s="78" t="s">
        <v>260</v>
      </c>
      <c r="O426" s="78">
        <v>13</v>
      </c>
    </row>
    <row r="427" spans="1:16" s="78" customFormat="1" x14ac:dyDescent="0.25">
      <c r="A427" s="78" t="s">
        <v>392</v>
      </c>
      <c r="B427" s="298"/>
      <c r="C427" s="78">
        <v>27</v>
      </c>
      <c r="D427" s="78" t="s">
        <v>56</v>
      </c>
      <c r="E427" s="78">
        <v>0</v>
      </c>
      <c r="F427" s="78">
        <v>0</v>
      </c>
      <c r="G427" s="78">
        <v>0</v>
      </c>
      <c r="H427" s="78">
        <v>0</v>
      </c>
      <c r="K427" s="78" t="s">
        <v>993</v>
      </c>
      <c r="L427" s="78" t="s">
        <v>1005</v>
      </c>
      <c r="M427" s="78" t="s">
        <v>1</v>
      </c>
      <c r="N427" s="78" t="s">
        <v>260</v>
      </c>
      <c r="O427" s="78">
        <v>13</v>
      </c>
    </row>
    <row r="428" spans="1:16" s="65" customFormat="1" ht="15" customHeight="1" x14ac:dyDescent="0.25">
      <c r="A428" s="290" t="s">
        <v>717</v>
      </c>
      <c r="B428" s="295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260</v>
      </c>
      <c r="O428" s="65">
        <v>13</v>
      </c>
    </row>
    <row r="429" spans="1:16" s="65" customFormat="1" x14ac:dyDescent="0.25">
      <c r="A429" s="290" t="s">
        <v>717</v>
      </c>
      <c r="B429" s="295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260</v>
      </c>
      <c r="O429" s="65">
        <v>13</v>
      </c>
    </row>
    <row r="430" spans="1:16" s="65" customFormat="1" x14ac:dyDescent="0.25">
      <c r="A430" s="290" t="s">
        <v>717</v>
      </c>
      <c r="B430" s="295">
        <v>14</v>
      </c>
      <c r="C430" s="65">
        <v>3</v>
      </c>
      <c r="D430" s="65">
        <v>4</v>
      </c>
      <c r="H430" s="65">
        <v>1</v>
      </c>
      <c r="I430" s="65">
        <v>7</v>
      </c>
      <c r="J430" s="65">
        <v>18</v>
      </c>
      <c r="K430" s="65">
        <v>22</v>
      </c>
      <c r="L430" s="65" t="s">
        <v>719</v>
      </c>
      <c r="M430" s="65" t="s">
        <v>1</v>
      </c>
      <c r="N430" s="65" t="s">
        <v>260</v>
      </c>
      <c r="O430" s="65">
        <v>14</v>
      </c>
      <c r="P430" s="65" t="s">
        <v>718</v>
      </c>
    </row>
    <row r="431" spans="1:16" s="65" customFormat="1" x14ac:dyDescent="0.25">
      <c r="A431" s="290" t="s">
        <v>717</v>
      </c>
      <c r="B431" s="295">
        <v>14</v>
      </c>
      <c r="C431" s="65">
        <v>4</v>
      </c>
      <c r="D431" s="65">
        <v>3</v>
      </c>
      <c r="H431" s="65">
        <v>0</v>
      </c>
      <c r="M431" s="65" t="s">
        <v>1</v>
      </c>
      <c r="N431" s="65" t="s">
        <v>260</v>
      </c>
      <c r="O431" s="65">
        <v>14</v>
      </c>
    </row>
    <row r="432" spans="1:16" s="65" customFormat="1" x14ac:dyDescent="0.25">
      <c r="A432" s="290" t="s">
        <v>717</v>
      </c>
      <c r="B432" s="295">
        <v>14</v>
      </c>
      <c r="C432" s="65">
        <v>5</v>
      </c>
      <c r="D432" s="65">
        <v>3</v>
      </c>
      <c r="H432" s="65">
        <v>0</v>
      </c>
      <c r="M432" s="65" t="s">
        <v>1</v>
      </c>
      <c r="N432" s="65" t="s">
        <v>260</v>
      </c>
      <c r="O432" s="65">
        <v>14</v>
      </c>
    </row>
    <row r="433" spans="1:16" s="65" customFormat="1" x14ac:dyDescent="0.25">
      <c r="A433" s="290" t="s">
        <v>717</v>
      </c>
      <c r="B433" s="295">
        <v>14</v>
      </c>
      <c r="C433" s="65">
        <v>6</v>
      </c>
      <c r="D433" s="65">
        <v>4</v>
      </c>
      <c r="H433" s="65">
        <v>0</v>
      </c>
      <c r="M433" s="65" t="s">
        <v>1</v>
      </c>
      <c r="N433" s="65" t="s">
        <v>260</v>
      </c>
      <c r="O433" s="65">
        <v>14</v>
      </c>
    </row>
    <row r="434" spans="1:16" s="65" customFormat="1" x14ac:dyDescent="0.25">
      <c r="A434" s="290" t="s">
        <v>717</v>
      </c>
      <c r="B434" s="295">
        <v>14</v>
      </c>
      <c r="C434" s="65" t="s">
        <v>679</v>
      </c>
      <c r="D434" s="65">
        <v>3</v>
      </c>
      <c r="H434" s="65">
        <v>0</v>
      </c>
      <c r="M434" s="65" t="s">
        <v>1</v>
      </c>
      <c r="N434" s="65" t="s">
        <v>260</v>
      </c>
      <c r="O434" s="65">
        <v>14</v>
      </c>
    </row>
    <row r="435" spans="1:16" s="65" customFormat="1" x14ac:dyDescent="0.25">
      <c r="A435" s="290" t="s">
        <v>717</v>
      </c>
      <c r="B435" s="295">
        <v>14</v>
      </c>
      <c r="C435" s="65">
        <v>7</v>
      </c>
      <c r="D435" s="65">
        <v>3</v>
      </c>
      <c r="H435" s="65">
        <v>0</v>
      </c>
      <c r="M435" s="65" t="s">
        <v>1</v>
      </c>
      <c r="N435" s="65" t="s">
        <v>260</v>
      </c>
      <c r="O435" s="65">
        <v>14</v>
      </c>
    </row>
    <row r="436" spans="1:16" s="65" customFormat="1" x14ac:dyDescent="0.25">
      <c r="A436" s="290" t="s">
        <v>717</v>
      </c>
      <c r="B436" s="295">
        <v>14</v>
      </c>
      <c r="C436" s="65">
        <v>8</v>
      </c>
      <c r="D436" s="65">
        <v>3</v>
      </c>
      <c r="H436" s="65">
        <v>0</v>
      </c>
      <c r="M436" s="65" t="s">
        <v>1</v>
      </c>
      <c r="N436" s="65" t="s">
        <v>260</v>
      </c>
      <c r="O436" s="65">
        <v>14</v>
      </c>
    </row>
    <row r="437" spans="1:16" s="65" customFormat="1" x14ac:dyDescent="0.25">
      <c r="A437" s="290" t="s">
        <v>717</v>
      </c>
      <c r="B437" s="295">
        <v>14</v>
      </c>
      <c r="C437" s="65">
        <v>9</v>
      </c>
      <c r="D437" s="65">
        <v>3</v>
      </c>
      <c r="H437" s="65">
        <v>0</v>
      </c>
      <c r="M437" s="65" t="s">
        <v>1</v>
      </c>
      <c r="N437" s="65" t="s">
        <v>260</v>
      </c>
      <c r="O437" s="65">
        <v>14</v>
      </c>
    </row>
    <row r="438" spans="1:16" s="65" customFormat="1" x14ac:dyDescent="0.25">
      <c r="A438" s="290" t="s">
        <v>717</v>
      </c>
      <c r="B438" s="295">
        <v>14</v>
      </c>
      <c r="C438" s="65">
        <v>10</v>
      </c>
      <c r="D438" s="65">
        <v>4</v>
      </c>
      <c r="H438" s="65">
        <v>0</v>
      </c>
      <c r="M438" s="65" t="s">
        <v>1</v>
      </c>
      <c r="N438" s="65" t="s">
        <v>260</v>
      </c>
      <c r="O438" s="65">
        <v>14</v>
      </c>
    </row>
    <row r="439" spans="1:16" s="65" customFormat="1" x14ac:dyDescent="0.25">
      <c r="A439" s="290" t="s">
        <v>717</v>
      </c>
      <c r="B439" s="295">
        <v>14</v>
      </c>
      <c r="C439" s="65">
        <v>11</v>
      </c>
      <c r="D439" s="65">
        <v>3</v>
      </c>
      <c r="H439" s="65">
        <v>0</v>
      </c>
      <c r="M439" s="65" t="s">
        <v>1</v>
      </c>
      <c r="N439" s="65" t="s">
        <v>260</v>
      </c>
      <c r="O439" s="65">
        <v>14</v>
      </c>
    </row>
    <row r="440" spans="1:16" s="65" customFormat="1" x14ac:dyDescent="0.25">
      <c r="A440" s="290" t="s">
        <v>717</v>
      </c>
      <c r="B440" s="295">
        <v>14</v>
      </c>
      <c r="C440" s="65">
        <v>12</v>
      </c>
      <c r="D440" s="65">
        <v>4</v>
      </c>
      <c r="H440" s="65">
        <v>0</v>
      </c>
      <c r="M440" s="65" t="s">
        <v>1</v>
      </c>
      <c r="N440" s="65" t="s">
        <v>260</v>
      </c>
      <c r="O440" s="65">
        <v>14</v>
      </c>
    </row>
    <row r="441" spans="1:16" s="65" customFormat="1" x14ac:dyDescent="0.25">
      <c r="A441" s="290" t="s">
        <v>717</v>
      </c>
      <c r="B441" s="295">
        <v>14</v>
      </c>
      <c r="C441" s="65">
        <v>13</v>
      </c>
      <c r="D441" s="65">
        <v>3</v>
      </c>
      <c r="H441" s="65">
        <v>1</v>
      </c>
      <c r="I441" s="65">
        <v>6</v>
      </c>
      <c r="J441" s="65">
        <v>29</v>
      </c>
      <c r="K441" s="65">
        <v>23</v>
      </c>
      <c r="L441" s="65" t="s">
        <v>721</v>
      </c>
      <c r="M441" s="65" t="s">
        <v>1</v>
      </c>
      <c r="N441" s="65" t="s">
        <v>260</v>
      </c>
      <c r="O441" s="65">
        <v>15</v>
      </c>
      <c r="P441" s="65" t="s">
        <v>720</v>
      </c>
    </row>
    <row r="442" spans="1:16" s="65" customFormat="1" x14ac:dyDescent="0.25">
      <c r="A442" s="290" t="s">
        <v>717</v>
      </c>
      <c r="B442" s="295">
        <v>14</v>
      </c>
      <c r="C442" s="65">
        <v>14</v>
      </c>
      <c r="D442" s="65">
        <v>4</v>
      </c>
      <c r="H442" s="65">
        <v>0</v>
      </c>
      <c r="M442" s="65" t="s">
        <v>1</v>
      </c>
      <c r="N442" s="65" t="s">
        <v>260</v>
      </c>
      <c r="O442" s="65">
        <v>15</v>
      </c>
    </row>
    <row r="443" spans="1:16" s="65" customFormat="1" x14ac:dyDescent="0.25">
      <c r="A443" s="290" t="s">
        <v>717</v>
      </c>
      <c r="B443" s="295">
        <v>14</v>
      </c>
      <c r="C443" s="65">
        <v>16</v>
      </c>
      <c r="D443" s="65" t="s">
        <v>56</v>
      </c>
      <c r="H443" s="65">
        <v>0</v>
      </c>
      <c r="M443" s="65" t="s">
        <v>1</v>
      </c>
      <c r="N443" s="65" t="s">
        <v>260</v>
      </c>
      <c r="O443" s="65">
        <v>15</v>
      </c>
    </row>
    <row r="444" spans="1:16" s="65" customFormat="1" x14ac:dyDescent="0.25">
      <c r="A444" s="290" t="s">
        <v>717</v>
      </c>
      <c r="B444" s="295">
        <v>14</v>
      </c>
      <c r="C444" s="65">
        <v>17</v>
      </c>
      <c r="D444" s="65" t="s">
        <v>56</v>
      </c>
      <c r="H444" s="65">
        <v>0</v>
      </c>
      <c r="M444" s="65" t="s">
        <v>1</v>
      </c>
      <c r="N444" s="65" t="s">
        <v>260</v>
      </c>
      <c r="O444" s="65">
        <v>15</v>
      </c>
    </row>
    <row r="445" spans="1:16" s="65" customFormat="1" x14ac:dyDescent="0.25">
      <c r="A445" s="290" t="s">
        <v>717</v>
      </c>
      <c r="B445" s="295">
        <v>14</v>
      </c>
      <c r="C445" s="65">
        <v>18</v>
      </c>
      <c r="D445" s="65" t="s">
        <v>56</v>
      </c>
      <c r="H445" s="65">
        <v>0</v>
      </c>
      <c r="M445" s="65" t="s">
        <v>1</v>
      </c>
      <c r="N445" s="65" t="s">
        <v>260</v>
      </c>
      <c r="O445" s="65">
        <v>15</v>
      </c>
    </row>
    <row r="446" spans="1:16" s="65" customFormat="1" x14ac:dyDescent="0.25">
      <c r="A446" s="290" t="s">
        <v>717</v>
      </c>
      <c r="B446" s="295">
        <v>14</v>
      </c>
      <c r="C446" s="65">
        <v>19</v>
      </c>
      <c r="D446" s="65" t="s">
        <v>56</v>
      </c>
      <c r="H446" s="65">
        <v>0</v>
      </c>
      <c r="M446" s="65" t="s">
        <v>1</v>
      </c>
      <c r="N446" s="65" t="s">
        <v>260</v>
      </c>
      <c r="O446" s="65">
        <v>15</v>
      </c>
    </row>
    <row r="447" spans="1:16" s="65" customFormat="1" x14ac:dyDescent="0.25">
      <c r="A447" s="290" t="s">
        <v>717</v>
      </c>
      <c r="B447" s="295">
        <v>14</v>
      </c>
      <c r="C447" s="65">
        <v>20</v>
      </c>
      <c r="D447" s="65" t="s">
        <v>56</v>
      </c>
      <c r="H447" s="65">
        <v>0</v>
      </c>
      <c r="M447" s="65" t="s">
        <v>1</v>
      </c>
      <c r="N447" s="65" t="s">
        <v>260</v>
      </c>
      <c r="O447" s="65">
        <v>15</v>
      </c>
    </row>
    <row r="448" spans="1:16" s="65" customFormat="1" x14ac:dyDescent="0.25">
      <c r="A448" s="290" t="s">
        <v>717</v>
      </c>
      <c r="B448" s="295">
        <v>14</v>
      </c>
      <c r="C448" s="65">
        <v>21</v>
      </c>
      <c r="D448" s="65" t="s">
        <v>56</v>
      </c>
      <c r="H448" s="65">
        <v>0</v>
      </c>
      <c r="M448" s="65" t="s">
        <v>1</v>
      </c>
      <c r="N448" s="65" t="s">
        <v>260</v>
      </c>
      <c r="O448" s="65">
        <v>15</v>
      </c>
    </row>
    <row r="449" spans="1:15" s="65" customFormat="1" x14ac:dyDescent="0.25">
      <c r="A449" s="290" t="s">
        <v>717</v>
      </c>
      <c r="B449" s="295">
        <v>14</v>
      </c>
      <c r="C449" s="65">
        <v>22</v>
      </c>
      <c r="D449" s="65" t="s">
        <v>56</v>
      </c>
      <c r="H449" s="65">
        <v>0</v>
      </c>
      <c r="M449" s="65" t="s">
        <v>1</v>
      </c>
      <c r="N449" s="65" t="s">
        <v>260</v>
      </c>
      <c r="O449" s="65">
        <v>15</v>
      </c>
    </row>
    <row r="450" spans="1:15" s="65" customFormat="1" x14ac:dyDescent="0.25">
      <c r="A450" s="290" t="s">
        <v>717</v>
      </c>
      <c r="B450" s="295">
        <v>14</v>
      </c>
      <c r="C450" s="65">
        <v>23</v>
      </c>
      <c r="D450" s="65" t="s">
        <v>56</v>
      </c>
      <c r="H450" s="65">
        <v>0</v>
      </c>
      <c r="M450" s="65" t="s">
        <v>1</v>
      </c>
      <c r="N450" s="65" t="s">
        <v>260</v>
      </c>
      <c r="O450" s="65">
        <v>15</v>
      </c>
    </row>
    <row r="451" spans="1:15" s="65" customFormat="1" x14ac:dyDescent="0.25">
      <c r="A451" s="290" t="s">
        <v>717</v>
      </c>
      <c r="B451" s="295">
        <v>14</v>
      </c>
      <c r="C451" s="65">
        <v>24</v>
      </c>
      <c r="D451" s="65" t="s">
        <v>56</v>
      </c>
      <c r="H451" s="65">
        <v>0</v>
      </c>
      <c r="M451" s="65" t="s">
        <v>1</v>
      </c>
      <c r="N451" s="65" t="s">
        <v>260</v>
      </c>
      <c r="O451" s="65">
        <v>15</v>
      </c>
    </row>
    <row r="452" spans="1:15" s="65" customFormat="1" x14ac:dyDescent="0.25">
      <c r="A452" s="290" t="s">
        <v>717</v>
      </c>
      <c r="B452" s="295">
        <v>14</v>
      </c>
      <c r="C452" s="65">
        <v>25</v>
      </c>
      <c r="D452" s="65" t="s">
        <v>56</v>
      </c>
      <c r="H452" s="65">
        <v>0</v>
      </c>
      <c r="M452" s="65" t="s">
        <v>1</v>
      </c>
      <c r="N452" s="65" t="s">
        <v>260</v>
      </c>
      <c r="O452" s="65">
        <v>15</v>
      </c>
    </row>
    <row r="453" spans="1:15" s="65" customFormat="1" x14ac:dyDescent="0.25">
      <c r="A453" s="290" t="s">
        <v>717</v>
      </c>
      <c r="B453" s="295">
        <v>14</v>
      </c>
      <c r="C453" s="65">
        <v>26</v>
      </c>
      <c r="D453" s="65" t="s">
        <v>56</v>
      </c>
      <c r="H453" s="65">
        <v>0</v>
      </c>
      <c r="M453" s="65" t="s">
        <v>1</v>
      </c>
      <c r="N453" s="65" t="s">
        <v>260</v>
      </c>
      <c r="O453" s="65">
        <v>15</v>
      </c>
    </row>
    <row r="454" spans="1:15" s="65" customFormat="1" x14ac:dyDescent="0.25">
      <c r="A454" s="290" t="s">
        <v>717</v>
      </c>
      <c r="B454" s="295">
        <v>14</v>
      </c>
      <c r="C454" s="65">
        <v>27</v>
      </c>
      <c r="D454" s="65" t="s">
        <v>56</v>
      </c>
      <c r="H454" s="65">
        <v>0</v>
      </c>
      <c r="M454" s="65" t="s">
        <v>1</v>
      </c>
      <c r="N454" s="65" t="s">
        <v>260</v>
      </c>
      <c r="O454" s="65">
        <v>15</v>
      </c>
    </row>
    <row r="455" spans="1:15" s="78" customFormat="1" ht="15" customHeight="1" x14ac:dyDescent="0.25">
      <c r="A455" s="318" t="s">
        <v>896</v>
      </c>
      <c r="B455" s="298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260</v>
      </c>
      <c r="O455" s="78">
        <v>15</v>
      </c>
    </row>
    <row r="456" spans="1:15" s="78" customFormat="1" x14ac:dyDescent="0.25">
      <c r="A456" s="318" t="s">
        <v>896</v>
      </c>
      <c r="B456" s="298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260</v>
      </c>
      <c r="O456" s="78">
        <v>15</v>
      </c>
    </row>
    <row r="457" spans="1:15" s="78" customFormat="1" x14ac:dyDescent="0.25">
      <c r="A457" s="318" t="s">
        <v>896</v>
      </c>
      <c r="B457" s="298">
        <v>17</v>
      </c>
      <c r="C457" s="78">
        <v>3</v>
      </c>
      <c r="D457" s="78">
        <v>4</v>
      </c>
      <c r="H457" s="78">
        <v>0</v>
      </c>
      <c r="M457" s="78" t="s">
        <v>1</v>
      </c>
      <c r="N457" s="78" t="s">
        <v>260</v>
      </c>
      <c r="O457" s="78">
        <v>15</v>
      </c>
    </row>
    <row r="458" spans="1:15" s="78" customFormat="1" x14ac:dyDescent="0.25">
      <c r="A458" s="318" t="s">
        <v>896</v>
      </c>
      <c r="B458" s="298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260</v>
      </c>
      <c r="O458" s="78">
        <v>15</v>
      </c>
    </row>
    <row r="459" spans="1:15" s="78" customFormat="1" x14ac:dyDescent="0.25">
      <c r="A459" s="318" t="s">
        <v>896</v>
      </c>
      <c r="B459" s="298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260</v>
      </c>
      <c r="O459" s="78">
        <v>15</v>
      </c>
    </row>
    <row r="460" spans="1:15" s="78" customFormat="1" x14ac:dyDescent="0.25">
      <c r="A460" s="318" t="s">
        <v>896</v>
      </c>
      <c r="B460" s="298">
        <v>17</v>
      </c>
      <c r="C460" s="78">
        <v>6</v>
      </c>
      <c r="D460" s="78">
        <v>4</v>
      </c>
      <c r="H460" s="78">
        <v>0</v>
      </c>
      <c r="M460" s="78" t="s">
        <v>1</v>
      </c>
      <c r="N460" s="78" t="s">
        <v>260</v>
      </c>
      <c r="O460" s="78">
        <v>15</v>
      </c>
    </row>
    <row r="461" spans="1:15" s="78" customFormat="1" x14ac:dyDescent="0.25">
      <c r="A461" s="318" t="s">
        <v>896</v>
      </c>
      <c r="B461" s="298">
        <v>17</v>
      </c>
      <c r="C461" s="78" t="s">
        <v>679</v>
      </c>
      <c r="D461" s="78">
        <v>3</v>
      </c>
      <c r="H461" s="78">
        <v>0</v>
      </c>
      <c r="M461" s="78" t="s">
        <v>1</v>
      </c>
      <c r="N461" s="78" t="s">
        <v>260</v>
      </c>
      <c r="O461" s="78">
        <v>15</v>
      </c>
    </row>
    <row r="462" spans="1:15" s="78" customFormat="1" x14ac:dyDescent="0.25">
      <c r="A462" s="318" t="s">
        <v>896</v>
      </c>
      <c r="B462" s="298">
        <v>17</v>
      </c>
      <c r="C462" s="78">
        <v>7</v>
      </c>
      <c r="D462" s="78">
        <v>3</v>
      </c>
      <c r="H462" s="78">
        <v>0</v>
      </c>
      <c r="M462" s="78" t="s">
        <v>1</v>
      </c>
      <c r="N462" s="78" t="s">
        <v>260</v>
      </c>
      <c r="O462" s="78">
        <v>15</v>
      </c>
    </row>
    <row r="463" spans="1:15" s="78" customFormat="1" x14ac:dyDescent="0.25">
      <c r="A463" s="318" t="s">
        <v>896</v>
      </c>
      <c r="B463" s="298">
        <v>17</v>
      </c>
      <c r="C463" s="78">
        <v>8</v>
      </c>
      <c r="D463" s="78">
        <v>3</v>
      </c>
      <c r="H463" s="78">
        <v>0</v>
      </c>
      <c r="M463" s="78" t="s">
        <v>1</v>
      </c>
      <c r="N463" s="78" t="s">
        <v>260</v>
      </c>
      <c r="O463" s="78">
        <v>15</v>
      </c>
    </row>
    <row r="464" spans="1:15" s="78" customFormat="1" x14ac:dyDescent="0.25">
      <c r="A464" s="318" t="s">
        <v>896</v>
      </c>
      <c r="B464" s="298">
        <v>17</v>
      </c>
      <c r="C464" s="78">
        <v>9</v>
      </c>
      <c r="D464" s="78">
        <v>3</v>
      </c>
      <c r="H464" s="78">
        <v>0</v>
      </c>
      <c r="M464" s="78" t="s">
        <v>1</v>
      </c>
      <c r="N464" s="78" t="s">
        <v>260</v>
      </c>
      <c r="O464" s="78">
        <v>15</v>
      </c>
    </row>
    <row r="465" spans="1:15" s="78" customFormat="1" x14ac:dyDescent="0.25">
      <c r="A465" s="318" t="s">
        <v>896</v>
      </c>
      <c r="B465" s="298">
        <v>17</v>
      </c>
      <c r="C465" s="78">
        <v>10</v>
      </c>
      <c r="D465" s="78">
        <v>4</v>
      </c>
      <c r="H465" s="78">
        <v>0</v>
      </c>
      <c r="M465" s="78" t="s">
        <v>1</v>
      </c>
      <c r="N465" s="78" t="s">
        <v>260</v>
      </c>
      <c r="O465" s="78">
        <v>15</v>
      </c>
    </row>
    <row r="466" spans="1:15" s="78" customFormat="1" x14ac:dyDescent="0.25">
      <c r="A466" s="318" t="s">
        <v>896</v>
      </c>
      <c r="B466" s="298">
        <v>17</v>
      </c>
      <c r="C466" s="78">
        <v>11</v>
      </c>
      <c r="D466" s="78">
        <v>3</v>
      </c>
      <c r="H466" s="78">
        <v>0</v>
      </c>
      <c r="M466" s="78" t="s">
        <v>1</v>
      </c>
      <c r="N466" s="78" t="s">
        <v>260</v>
      </c>
      <c r="O466" s="78">
        <v>15</v>
      </c>
    </row>
    <row r="467" spans="1:15" s="78" customFormat="1" x14ac:dyDescent="0.25">
      <c r="A467" s="318" t="s">
        <v>896</v>
      </c>
      <c r="B467" s="298">
        <v>17</v>
      </c>
      <c r="C467" s="78">
        <v>12</v>
      </c>
      <c r="D467" s="78">
        <v>4</v>
      </c>
      <c r="H467" s="78">
        <v>0</v>
      </c>
      <c r="M467" s="78" t="s">
        <v>1</v>
      </c>
      <c r="N467" s="78" t="s">
        <v>260</v>
      </c>
      <c r="O467" s="78">
        <v>15</v>
      </c>
    </row>
    <row r="468" spans="1:15" s="78" customFormat="1" x14ac:dyDescent="0.25">
      <c r="A468" s="318" t="s">
        <v>896</v>
      </c>
      <c r="B468" s="298">
        <v>17</v>
      </c>
      <c r="C468" s="78">
        <v>13</v>
      </c>
      <c r="D468" s="78">
        <v>3</v>
      </c>
      <c r="H468" s="78">
        <v>0</v>
      </c>
      <c r="M468" s="78" t="s">
        <v>1</v>
      </c>
      <c r="N468" s="78" t="s">
        <v>260</v>
      </c>
      <c r="O468" s="78">
        <v>15</v>
      </c>
    </row>
    <row r="469" spans="1:15" s="78" customFormat="1" x14ac:dyDescent="0.25">
      <c r="A469" s="318" t="s">
        <v>896</v>
      </c>
      <c r="B469" s="298">
        <v>17</v>
      </c>
      <c r="C469" s="78">
        <v>14</v>
      </c>
      <c r="D469" s="78">
        <v>4</v>
      </c>
      <c r="H469" s="78">
        <v>0</v>
      </c>
      <c r="M469" s="78" t="s">
        <v>1</v>
      </c>
      <c r="N469" s="78" t="s">
        <v>260</v>
      </c>
      <c r="O469" s="78">
        <v>15</v>
      </c>
    </row>
    <row r="470" spans="1:15" s="78" customFormat="1" x14ac:dyDescent="0.25">
      <c r="A470" s="318" t="s">
        <v>896</v>
      </c>
      <c r="B470" s="298">
        <v>17</v>
      </c>
      <c r="C470" s="78">
        <v>16</v>
      </c>
      <c r="D470" s="78" t="s">
        <v>56</v>
      </c>
      <c r="H470" s="78">
        <v>0</v>
      </c>
      <c r="M470" s="78" t="s">
        <v>1</v>
      </c>
      <c r="N470" s="78" t="s">
        <v>260</v>
      </c>
      <c r="O470" s="78">
        <v>15</v>
      </c>
    </row>
    <row r="471" spans="1:15" s="78" customFormat="1" x14ac:dyDescent="0.25">
      <c r="A471" s="318" t="s">
        <v>896</v>
      </c>
      <c r="B471" s="298">
        <v>17</v>
      </c>
      <c r="C471" s="78">
        <v>17</v>
      </c>
      <c r="D471" s="78" t="s">
        <v>56</v>
      </c>
      <c r="H471" s="78">
        <v>0</v>
      </c>
      <c r="M471" s="78" t="s">
        <v>1</v>
      </c>
      <c r="N471" s="78" t="s">
        <v>260</v>
      </c>
      <c r="O471" s="78">
        <v>15</v>
      </c>
    </row>
    <row r="472" spans="1:15" s="78" customFormat="1" x14ac:dyDescent="0.25">
      <c r="A472" s="318" t="s">
        <v>896</v>
      </c>
      <c r="B472" s="298">
        <v>17</v>
      </c>
      <c r="C472" s="78">
        <v>18</v>
      </c>
      <c r="D472" s="78" t="s">
        <v>56</v>
      </c>
      <c r="H472" s="78">
        <v>0</v>
      </c>
      <c r="M472" s="78" t="s">
        <v>1</v>
      </c>
      <c r="N472" s="78" t="s">
        <v>260</v>
      </c>
      <c r="O472" s="78">
        <v>15</v>
      </c>
    </row>
    <row r="473" spans="1:15" s="78" customFormat="1" x14ac:dyDescent="0.25">
      <c r="A473" s="318" t="s">
        <v>896</v>
      </c>
      <c r="B473" s="298">
        <v>17</v>
      </c>
      <c r="C473" s="78">
        <v>19</v>
      </c>
      <c r="D473" s="78" t="s">
        <v>56</v>
      </c>
      <c r="H473" s="78">
        <v>0</v>
      </c>
      <c r="M473" s="78" t="s">
        <v>1</v>
      </c>
      <c r="N473" s="78" t="s">
        <v>260</v>
      </c>
      <c r="O473" s="78">
        <v>15</v>
      </c>
    </row>
    <row r="474" spans="1:15" s="78" customFormat="1" x14ac:dyDescent="0.25">
      <c r="A474" s="318" t="s">
        <v>896</v>
      </c>
      <c r="B474" s="298">
        <v>17</v>
      </c>
      <c r="C474" s="78">
        <v>20</v>
      </c>
      <c r="D474" s="78" t="s">
        <v>56</v>
      </c>
      <c r="H474" s="78">
        <v>0</v>
      </c>
      <c r="M474" s="78" t="s">
        <v>1</v>
      </c>
      <c r="N474" s="78" t="s">
        <v>260</v>
      </c>
      <c r="O474" s="78">
        <v>15</v>
      </c>
    </row>
    <row r="475" spans="1:15" s="78" customFormat="1" x14ac:dyDescent="0.25">
      <c r="A475" s="318" t="s">
        <v>896</v>
      </c>
      <c r="B475" s="298">
        <v>17</v>
      </c>
      <c r="C475" s="78">
        <v>21</v>
      </c>
      <c r="D475" s="78" t="s">
        <v>56</v>
      </c>
      <c r="H475" s="78">
        <v>0</v>
      </c>
      <c r="M475" s="78" t="s">
        <v>1</v>
      </c>
      <c r="N475" s="78" t="s">
        <v>260</v>
      </c>
      <c r="O475" s="78">
        <v>15</v>
      </c>
    </row>
    <row r="476" spans="1:15" s="78" customFormat="1" x14ac:dyDescent="0.25">
      <c r="A476" s="318" t="s">
        <v>896</v>
      </c>
      <c r="B476" s="298">
        <v>17</v>
      </c>
      <c r="C476" s="78">
        <v>22</v>
      </c>
      <c r="D476" s="78" t="s">
        <v>56</v>
      </c>
      <c r="H476" s="78">
        <v>0</v>
      </c>
      <c r="M476" s="78" t="s">
        <v>1</v>
      </c>
      <c r="N476" s="78" t="s">
        <v>260</v>
      </c>
      <c r="O476" s="78">
        <v>15</v>
      </c>
    </row>
    <row r="477" spans="1:15" s="78" customFormat="1" x14ac:dyDescent="0.25">
      <c r="A477" s="318" t="s">
        <v>896</v>
      </c>
      <c r="B477" s="298">
        <v>17</v>
      </c>
      <c r="C477" s="78">
        <v>23</v>
      </c>
      <c r="D477" s="78" t="s">
        <v>56</v>
      </c>
      <c r="H477" s="78">
        <v>0</v>
      </c>
      <c r="M477" s="78" t="s">
        <v>1</v>
      </c>
      <c r="N477" s="78" t="s">
        <v>260</v>
      </c>
      <c r="O477" s="78">
        <v>15</v>
      </c>
    </row>
    <row r="478" spans="1:15" s="78" customFormat="1" x14ac:dyDescent="0.25">
      <c r="A478" s="318" t="s">
        <v>896</v>
      </c>
      <c r="B478" s="298">
        <v>17</v>
      </c>
      <c r="C478" s="78">
        <v>24</v>
      </c>
      <c r="D478" s="78" t="s">
        <v>56</v>
      </c>
      <c r="H478" s="78">
        <v>0</v>
      </c>
      <c r="M478" s="78" t="s">
        <v>1</v>
      </c>
      <c r="N478" s="78" t="s">
        <v>260</v>
      </c>
      <c r="O478" s="78">
        <v>15</v>
      </c>
    </row>
    <row r="479" spans="1:15" s="78" customFormat="1" x14ac:dyDescent="0.25">
      <c r="A479" s="318" t="s">
        <v>896</v>
      </c>
      <c r="B479" s="298">
        <v>17</v>
      </c>
      <c r="C479" s="78">
        <v>25</v>
      </c>
      <c r="D479" s="78" t="s">
        <v>56</v>
      </c>
      <c r="H479" s="78">
        <v>0</v>
      </c>
      <c r="M479" s="78" t="s">
        <v>1</v>
      </c>
      <c r="N479" s="78" t="s">
        <v>260</v>
      </c>
      <c r="O479" s="78">
        <v>15</v>
      </c>
    </row>
    <row r="480" spans="1:15" s="78" customFormat="1" x14ac:dyDescent="0.25">
      <c r="A480" s="318" t="s">
        <v>896</v>
      </c>
      <c r="B480" s="298">
        <v>17</v>
      </c>
      <c r="C480" s="78">
        <v>26</v>
      </c>
      <c r="D480" s="78" t="s">
        <v>56</v>
      </c>
      <c r="H480" s="78">
        <v>0</v>
      </c>
      <c r="M480" s="78" t="s">
        <v>1</v>
      </c>
      <c r="N480" s="78" t="s">
        <v>260</v>
      </c>
      <c r="O480" s="78">
        <v>15</v>
      </c>
    </row>
    <row r="481" spans="1:15" s="78" customFormat="1" x14ac:dyDescent="0.25">
      <c r="A481" s="318" t="s">
        <v>896</v>
      </c>
      <c r="B481" s="298">
        <v>17</v>
      </c>
      <c r="C481" s="78">
        <v>27</v>
      </c>
      <c r="D481" s="78" t="s">
        <v>56</v>
      </c>
      <c r="H481" s="78">
        <v>0</v>
      </c>
      <c r="M481" s="78" t="s">
        <v>1</v>
      </c>
      <c r="N481" s="78" t="s">
        <v>260</v>
      </c>
      <c r="O481" s="78">
        <v>15</v>
      </c>
    </row>
    <row r="482" spans="1:15" s="78" customFormat="1" ht="15" customHeight="1" x14ac:dyDescent="0.25">
      <c r="A482" s="318" t="s">
        <v>896</v>
      </c>
      <c r="B482" s="298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260</v>
      </c>
      <c r="O482" s="78">
        <v>15</v>
      </c>
    </row>
    <row r="483" spans="1:15" s="78" customFormat="1" x14ac:dyDescent="0.25">
      <c r="A483" s="318" t="s">
        <v>896</v>
      </c>
      <c r="B483" s="298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260</v>
      </c>
      <c r="O483" s="78">
        <v>15</v>
      </c>
    </row>
    <row r="484" spans="1:15" s="78" customFormat="1" x14ac:dyDescent="0.25">
      <c r="A484" s="318" t="s">
        <v>896</v>
      </c>
      <c r="B484" s="298">
        <v>17</v>
      </c>
      <c r="C484" s="78">
        <v>3</v>
      </c>
      <c r="D484" s="78">
        <v>4</v>
      </c>
      <c r="H484" s="78">
        <v>0</v>
      </c>
      <c r="M484" s="78" t="s">
        <v>1</v>
      </c>
      <c r="N484" s="78" t="s">
        <v>260</v>
      </c>
      <c r="O484" s="78">
        <v>15</v>
      </c>
    </row>
    <row r="485" spans="1:15" s="78" customFormat="1" x14ac:dyDescent="0.25">
      <c r="A485" s="318" t="s">
        <v>896</v>
      </c>
      <c r="B485" s="298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260</v>
      </c>
      <c r="O485" s="78">
        <v>15</v>
      </c>
    </row>
    <row r="486" spans="1:15" s="78" customFormat="1" x14ac:dyDescent="0.25">
      <c r="A486" s="318" t="s">
        <v>896</v>
      </c>
      <c r="B486" s="298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260</v>
      </c>
      <c r="O486" s="78">
        <v>15</v>
      </c>
    </row>
    <row r="487" spans="1:15" s="78" customFormat="1" x14ac:dyDescent="0.25">
      <c r="A487" s="318" t="s">
        <v>896</v>
      </c>
      <c r="B487" s="298">
        <v>17</v>
      </c>
      <c r="C487" s="78">
        <v>6</v>
      </c>
      <c r="D487" s="78">
        <v>4</v>
      </c>
      <c r="H487" s="78">
        <v>0</v>
      </c>
      <c r="M487" s="78" t="s">
        <v>1</v>
      </c>
      <c r="N487" s="78" t="s">
        <v>260</v>
      </c>
      <c r="O487" s="78">
        <v>15</v>
      </c>
    </row>
    <row r="488" spans="1:15" s="78" customFormat="1" x14ac:dyDescent="0.25">
      <c r="A488" s="318" t="s">
        <v>896</v>
      </c>
      <c r="B488" s="298">
        <v>17</v>
      </c>
      <c r="C488" s="78" t="s">
        <v>679</v>
      </c>
      <c r="D488" s="78">
        <v>3</v>
      </c>
      <c r="H488" s="78">
        <v>0</v>
      </c>
      <c r="M488" s="78" t="s">
        <v>1</v>
      </c>
      <c r="N488" s="78" t="s">
        <v>260</v>
      </c>
      <c r="O488" s="78">
        <v>15</v>
      </c>
    </row>
    <row r="489" spans="1:15" s="78" customFormat="1" x14ac:dyDescent="0.25">
      <c r="A489" s="318" t="s">
        <v>896</v>
      </c>
      <c r="B489" s="298">
        <v>17</v>
      </c>
      <c r="C489" s="78">
        <v>7</v>
      </c>
      <c r="D489" s="78">
        <v>3</v>
      </c>
      <c r="H489" s="78">
        <v>0</v>
      </c>
      <c r="M489" s="78" t="s">
        <v>1</v>
      </c>
      <c r="N489" s="78" t="s">
        <v>260</v>
      </c>
      <c r="O489" s="78">
        <v>15</v>
      </c>
    </row>
    <row r="490" spans="1:15" s="78" customFormat="1" x14ac:dyDescent="0.25">
      <c r="A490" s="318" t="s">
        <v>896</v>
      </c>
      <c r="B490" s="298">
        <v>17</v>
      </c>
      <c r="C490" s="78">
        <v>8</v>
      </c>
      <c r="D490" s="78">
        <v>3</v>
      </c>
      <c r="H490" s="78">
        <v>0</v>
      </c>
      <c r="M490" s="78" t="s">
        <v>1</v>
      </c>
      <c r="N490" s="78" t="s">
        <v>260</v>
      </c>
      <c r="O490" s="78">
        <v>15</v>
      </c>
    </row>
    <row r="491" spans="1:15" s="78" customFormat="1" x14ac:dyDescent="0.25">
      <c r="A491" s="318" t="s">
        <v>896</v>
      </c>
      <c r="B491" s="298">
        <v>17</v>
      </c>
      <c r="C491" s="78">
        <v>9</v>
      </c>
      <c r="D491" s="78">
        <v>3</v>
      </c>
      <c r="H491" s="78">
        <v>0</v>
      </c>
      <c r="M491" s="78" t="s">
        <v>1</v>
      </c>
      <c r="N491" s="78" t="s">
        <v>260</v>
      </c>
      <c r="O491" s="78">
        <v>15</v>
      </c>
    </row>
    <row r="492" spans="1:15" s="78" customFormat="1" x14ac:dyDescent="0.25">
      <c r="A492" s="318" t="s">
        <v>896</v>
      </c>
      <c r="B492" s="298">
        <v>17</v>
      </c>
      <c r="C492" s="78">
        <v>10</v>
      </c>
      <c r="D492" s="78">
        <v>4</v>
      </c>
      <c r="H492" s="78">
        <v>0</v>
      </c>
      <c r="M492" s="78" t="s">
        <v>1</v>
      </c>
      <c r="N492" s="78" t="s">
        <v>260</v>
      </c>
      <c r="O492" s="78">
        <v>15</v>
      </c>
    </row>
    <row r="493" spans="1:15" s="78" customFormat="1" x14ac:dyDescent="0.25">
      <c r="A493" s="318" t="s">
        <v>896</v>
      </c>
      <c r="B493" s="298">
        <v>17</v>
      </c>
      <c r="C493" s="78">
        <v>11</v>
      </c>
      <c r="D493" s="78">
        <v>3</v>
      </c>
      <c r="H493" s="78">
        <v>0</v>
      </c>
      <c r="M493" s="78" t="s">
        <v>1</v>
      </c>
      <c r="N493" s="78" t="s">
        <v>260</v>
      </c>
      <c r="O493" s="78">
        <v>15</v>
      </c>
    </row>
    <row r="494" spans="1:15" s="78" customFormat="1" x14ac:dyDescent="0.25">
      <c r="A494" s="318" t="s">
        <v>896</v>
      </c>
      <c r="B494" s="298">
        <v>17</v>
      </c>
      <c r="C494" s="78">
        <v>12</v>
      </c>
      <c r="D494" s="78">
        <v>4</v>
      </c>
      <c r="H494" s="78">
        <v>0</v>
      </c>
      <c r="M494" s="78" t="s">
        <v>1</v>
      </c>
      <c r="N494" s="78" t="s">
        <v>260</v>
      </c>
      <c r="O494" s="78">
        <v>15</v>
      </c>
    </row>
    <row r="495" spans="1:15" s="78" customFormat="1" x14ac:dyDescent="0.25">
      <c r="A495" s="318" t="s">
        <v>896</v>
      </c>
      <c r="B495" s="298">
        <v>17</v>
      </c>
      <c r="C495" s="78">
        <v>13</v>
      </c>
      <c r="D495" s="78">
        <v>3</v>
      </c>
      <c r="H495" s="78">
        <v>0</v>
      </c>
      <c r="M495" s="78" t="s">
        <v>1</v>
      </c>
      <c r="N495" s="78" t="s">
        <v>260</v>
      </c>
      <c r="O495" s="78">
        <v>15</v>
      </c>
    </row>
    <row r="496" spans="1:15" s="78" customFormat="1" x14ac:dyDescent="0.25">
      <c r="A496" s="318" t="s">
        <v>896</v>
      </c>
      <c r="B496" s="298">
        <v>17</v>
      </c>
      <c r="C496" s="78">
        <v>14</v>
      </c>
      <c r="D496" s="78">
        <v>4</v>
      </c>
      <c r="H496" s="78">
        <v>0</v>
      </c>
      <c r="M496" s="78" t="s">
        <v>1</v>
      </c>
      <c r="N496" s="78" t="s">
        <v>260</v>
      </c>
      <c r="O496" s="78">
        <v>15</v>
      </c>
    </row>
    <row r="497" spans="1:15" s="78" customFormat="1" x14ac:dyDescent="0.25">
      <c r="A497" s="318" t="s">
        <v>896</v>
      </c>
      <c r="B497" s="298">
        <v>17</v>
      </c>
      <c r="C497" s="78">
        <v>16</v>
      </c>
      <c r="D497" s="78" t="s">
        <v>56</v>
      </c>
      <c r="H497" s="78">
        <v>0</v>
      </c>
      <c r="M497" s="78" t="s">
        <v>1</v>
      </c>
      <c r="N497" s="78" t="s">
        <v>260</v>
      </c>
      <c r="O497" s="78">
        <v>15</v>
      </c>
    </row>
    <row r="498" spans="1:15" s="78" customFormat="1" x14ac:dyDescent="0.25">
      <c r="A498" s="318" t="s">
        <v>896</v>
      </c>
      <c r="B498" s="298">
        <v>17</v>
      </c>
      <c r="C498" s="78">
        <v>17</v>
      </c>
      <c r="D498" s="78" t="s">
        <v>56</v>
      </c>
      <c r="H498" s="78">
        <v>0</v>
      </c>
      <c r="M498" s="78" t="s">
        <v>1</v>
      </c>
      <c r="N498" s="78" t="s">
        <v>260</v>
      </c>
      <c r="O498" s="78">
        <v>15</v>
      </c>
    </row>
    <row r="499" spans="1:15" s="78" customFormat="1" x14ac:dyDescent="0.25">
      <c r="A499" s="318" t="s">
        <v>896</v>
      </c>
      <c r="B499" s="298">
        <v>17</v>
      </c>
      <c r="C499" s="78">
        <v>18</v>
      </c>
      <c r="D499" s="78" t="s">
        <v>56</v>
      </c>
      <c r="H499" s="78">
        <v>0</v>
      </c>
      <c r="M499" s="78" t="s">
        <v>1</v>
      </c>
      <c r="N499" s="78" t="s">
        <v>260</v>
      </c>
      <c r="O499" s="78">
        <v>15</v>
      </c>
    </row>
    <row r="500" spans="1:15" s="78" customFormat="1" x14ac:dyDescent="0.25">
      <c r="A500" s="318" t="s">
        <v>896</v>
      </c>
      <c r="B500" s="298">
        <v>17</v>
      </c>
      <c r="C500" s="78">
        <v>19</v>
      </c>
      <c r="D500" s="78" t="s">
        <v>56</v>
      </c>
      <c r="H500" s="78">
        <v>0</v>
      </c>
      <c r="M500" s="78" t="s">
        <v>1</v>
      </c>
      <c r="N500" s="78" t="s">
        <v>260</v>
      </c>
      <c r="O500" s="78">
        <v>15</v>
      </c>
    </row>
    <row r="501" spans="1:15" s="78" customFormat="1" x14ac:dyDescent="0.25">
      <c r="A501" s="318" t="s">
        <v>896</v>
      </c>
      <c r="B501" s="298">
        <v>17</v>
      </c>
      <c r="C501" s="78">
        <v>20</v>
      </c>
      <c r="D501" s="78" t="s">
        <v>56</v>
      </c>
      <c r="H501" s="78">
        <v>0</v>
      </c>
      <c r="M501" s="78" t="s">
        <v>1</v>
      </c>
      <c r="N501" s="78" t="s">
        <v>260</v>
      </c>
      <c r="O501" s="78">
        <v>15</v>
      </c>
    </row>
    <row r="502" spans="1:15" s="78" customFormat="1" x14ac:dyDescent="0.25">
      <c r="A502" s="318" t="s">
        <v>896</v>
      </c>
      <c r="B502" s="298">
        <v>17</v>
      </c>
      <c r="C502" s="78">
        <v>21</v>
      </c>
      <c r="D502" s="78" t="s">
        <v>56</v>
      </c>
      <c r="H502" s="78">
        <v>0</v>
      </c>
      <c r="M502" s="78" t="s">
        <v>1</v>
      </c>
      <c r="N502" s="78" t="s">
        <v>260</v>
      </c>
      <c r="O502" s="78">
        <v>15</v>
      </c>
    </row>
    <row r="503" spans="1:15" s="78" customFormat="1" x14ac:dyDescent="0.25">
      <c r="A503" s="318" t="s">
        <v>896</v>
      </c>
      <c r="B503" s="298">
        <v>17</v>
      </c>
      <c r="C503" s="78">
        <v>22</v>
      </c>
      <c r="D503" s="78" t="s">
        <v>56</v>
      </c>
      <c r="H503" s="78">
        <v>0</v>
      </c>
      <c r="M503" s="78" t="s">
        <v>1</v>
      </c>
      <c r="N503" s="78" t="s">
        <v>260</v>
      </c>
      <c r="O503" s="78">
        <v>15</v>
      </c>
    </row>
    <row r="504" spans="1:15" s="78" customFormat="1" x14ac:dyDescent="0.25">
      <c r="A504" s="318" t="s">
        <v>896</v>
      </c>
      <c r="B504" s="298">
        <v>17</v>
      </c>
      <c r="C504" s="78">
        <v>23</v>
      </c>
      <c r="D504" s="78" t="s">
        <v>56</v>
      </c>
      <c r="H504" s="78">
        <v>0</v>
      </c>
      <c r="M504" s="78" t="s">
        <v>1</v>
      </c>
      <c r="N504" s="78" t="s">
        <v>260</v>
      </c>
      <c r="O504" s="78">
        <v>15</v>
      </c>
    </row>
    <row r="505" spans="1:15" s="78" customFormat="1" x14ac:dyDescent="0.25">
      <c r="A505" s="318" t="s">
        <v>896</v>
      </c>
      <c r="B505" s="298">
        <v>17</v>
      </c>
      <c r="C505" s="78">
        <v>24</v>
      </c>
      <c r="D505" s="78" t="s">
        <v>56</v>
      </c>
      <c r="H505" s="78">
        <v>0</v>
      </c>
      <c r="M505" s="78" t="s">
        <v>1</v>
      </c>
      <c r="N505" s="78" t="s">
        <v>260</v>
      </c>
      <c r="O505" s="78">
        <v>15</v>
      </c>
    </row>
    <row r="506" spans="1:15" s="78" customFormat="1" x14ac:dyDescent="0.25">
      <c r="A506" s="318" t="s">
        <v>896</v>
      </c>
      <c r="B506" s="298">
        <v>17</v>
      </c>
      <c r="C506" s="78">
        <v>25</v>
      </c>
      <c r="D506" s="78" t="s">
        <v>56</v>
      </c>
      <c r="H506" s="78">
        <v>0</v>
      </c>
      <c r="M506" s="78" t="s">
        <v>1</v>
      </c>
      <c r="N506" s="78" t="s">
        <v>260</v>
      </c>
      <c r="O506" s="78">
        <v>15</v>
      </c>
    </row>
    <row r="507" spans="1:15" s="78" customFormat="1" x14ac:dyDescent="0.25">
      <c r="A507" s="318" t="s">
        <v>896</v>
      </c>
      <c r="B507" s="298">
        <v>17</v>
      </c>
      <c r="C507" s="78">
        <v>26</v>
      </c>
      <c r="D507" s="78" t="s">
        <v>56</v>
      </c>
      <c r="H507" s="78">
        <v>0</v>
      </c>
      <c r="M507" s="78" t="s">
        <v>1</v>
      </c>
      <c r="N507" s="78" t="s">
        <v>260</v>
      </c>
      <c r="O507" s="78">
        <v>15</v>
      </c>
    </row>
    <row r="508" spans="1:15" s="78" customFormat="1" x14ac:dyDescent="0.25">
      <c r="A508" s="318" t="s">
        <v>896</v>
      </c>
      <c r="B508" s="298">
        <v>17</v>
      </c>
      <c r="C508" s="78">
        <v>27</v>
      </c>
      <c r="D508" s="78" t="s">
        <v>56</v>
      </c>
      <c r="H508" s="78">
        <v>0</v>
      </c>
      <c r="M508" s="78" t="s">
        <v>1</v>
      </c>
      <c r="N508" s="78" t="s">
        <v>260</v>
      </c>
      <c r="O508" s="78">
        <v>15</v>
      </c>
    </row>
    <row r="509" spans="1:15" s="78" customFormat="1" ht="15" customHeight="1" x14ac:dyDescent="0.25">
      <c r="A509" s="318" t="s">
        <v>896</v>
      </c>
      <c r="B509" s="298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260</v>
      </c>
      <c r="O509" s="78">
        <v>15</v>
      </c>
    </row>
    <row r="510" spans="1:15" s="78" customFormat="1" x14ac:dyDescent="0.25">
      <c r="A510" s="318" t="s">
        <v>896</v>
      </c>
      <c r="B510" s="298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260</v>
      </c>
      <c r="O510" s="78">
        <v>15</v>
      </c>
    </row>
    <row r="511" spans="1:15" s="78" customFormat="1" x14ac:dyDescent="0.25">
      <c r="A511" s="318" t="s">
        <v>896</v>
      </c>
      <c r="B511" s="298">
        <v>17</v>
      </c>
      <c r="C511" s="78">
        <v>3</v>
      </c>
      <c r="D511" s="78">
        <v>4</v>
      </c>
      <c r="H511" s="78">
        <v>0</v>
      </c>
      <c r="M511" s="78" t="s">
        <v>1</v>
      </c>
      <c r="N511" s="78" t="s">
        <v>260</v>
      </c>
      <c r="O511" s="78">
        <v>15</v>
      </c>
    </row>
    <row r="512" spans="1:15" s="78" customFormat="1" x14ac:dyDescent="0.25">
      <c r="A512" s="318" t="s">
        <v>896</v>
      </c>
      <c r="B512" s="298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260</v>
      </c>
      <c r="O512" s="78">
        <v>15</v>
      </c>
    </row>
    <row r="513" spans="1:15" s="78" customFormat="1" x14ac:dyDescent="0.25">
      <c r="A513" s="318" t="s">
        <v>896</v>
      </c>
      <c r="B513" s="298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260</v>
      </c>
      <c r="O513" s="78">
        <v>15</v>
      </c>
    </row>
    <row r="514" spans="1:15" s="78" customFormat="1" x14ac:dyDescent="0.25">
      <c r="A514" s="318" t="s">
        <v>896</v>
      </c>
      <c r="B514" s="298">
        <v>17</v>
      </c>
      <c r="C514" s="78">
        <v>6</v>
      </c>
      <c r="D514" s="78">
        <v>4</v>
      </c>
      <c r="H514" s="78">
        <v>0</v>
      </c>
      <c r="M514" s="78" t="s">
        <v>1</v>
      </c>
      <c r="N514" s="78" t="s">
        <v>260</v>
      </c>
      <c r="O514" s="78">
        <v>15</v>
      </c>
    </row>
    <row r="515" spans="1:15" s="78" customFormat="1" x14ac:dyDescent="0.25">
      <c r="A515" s="318" t="s">
        <v>896</v>
      </c>
      <c r="B515" s="298">
        <v>17</v>
      </c>
      <c r="C515" s="78" t="s">
        <v>679</v>
      </c>
      <c r="D515" s="78">
        <v>3</v>
      </c>
      <c r="H515" s="78">
        <v>0</v>
      </c>
      <c r="M515" s="78" t="s">
        <v>1</v>
      </c>
      <c r="N515" s="78" t="s">
        <v>260</v>
      </c>
      <c r="O515" s="78">
        <v>15</v>
      </c>
    </row>
    <row r="516" spans="1:15" s="78" customFormat="1" x14ac:dyDescent="0.25">
      <c r="A516" s="318" t="s">
        <v>896</v>
      </c>
      <c r="B516" s="298">
        <v>17</v>
      </c>
      <c r="C516" s="78">
        <v>7</v>
      </c>
      <c r="D516" s="78">
        <v>3</v>
      </c>
      <c r="H516" s="78">
        <v>0</v>
      </c>
      <c r="M516" s="78" t="s">
        <v>1</v>
      </c>
      <c r="N516" s="78" t="s">
        <v>260</v>
      </c>
      <c r="O516" s="78">
        <v>15</v>
      </c>
    </row>
    <row r="517" spans="1:15" s="78" customFormat="1" x14ac:dyDescent="0.25">
      <c r="A517" s="318" t="s">
        <v>896</v>
      </c>
      <c r="B517" s="298">
        <v>17</v>
      </c>
      <c r="C517" s="78">
        <v>8</v>
      </c>
      <c r="D517" s="78">
        <v>3</v>
      </c>
      <c r="H517" s="78">
        <v>0</v>
      </c>
      <c r="M517" s="78" t="s">
        <v>1</v>
      </c>
      <c r="N517" s="78" t="s">
        <v>260</v>
      </c>
      <c r="O517" s="78">
        <v>15</v>
      </c>
    </row>
    <row r="518" spans="1:15" s="78" customFormat="1" x14ac:dyDescent="0.25">
      <c r="A518" s="318" t="s">
        <v>896</v>
      </c>
      <c r="B518" s="298">
        <v>17</v>
      </c>
      <c r="C518" s="78">
        <v>9</v>
      </c>
      <c r="D518" s="78">
        <v>3</v>
      </c>
      <c r="H518" s="78">
        <v>0</v>
      </c>
      <c r="M518" s="78" t="s">
        <v>1</v>
      </c>
      <c r="N518" s="78" t="s">
        <v>260</v>
      </c>
      <c r="O518" s="78">
        <v>15</v>
      </c>
    </row>
    <row r="519" spans="1:15" s="78" customFormat="1" x14ac:dyDescent="0.25">
      <c r="A519" s="318" t="s">
        <v>896</v>
      </c>
      <c r="B519" s="298">
        <v>17</v>
      </c>
      <c r="C519" s="78">
        <v>10</v>
      </c>
      <c r="D519" s="78">
        <v>4</v>
      </c>
      <c r="H519" s="78">
        <v>0</v>
      </c>
      <c r="M519" s="78" t="s">
        <v>1</v>
      </c>
      <c r="N519" s="78" t="s">
        <v>260</v>
      </c>
      <c r="O519" s="78">
        <v>15</v>
      </c>
    </row>
    <row r="520" spans="1:15" s="78" customFormat="1" x14ac:dyDescent="0.25">
      <c r="A520" s="318" t="s">
        <v>896</v>
      </c>
      <c r="B520" s="298">
        <v>17</v>
      </c>
      <c r="C520" s="78">
        <v>11</v>
      </c>
      <c r="D520" s="78">
        <v>3</v>
      </c>
      <c r="H520" s="78">
        <v>0</v>
      </c>
      <c r="M520" s="78" t="s">
        <v>1</v>
      </c>
      <c r="N520" s="78" t="s">
        <v>260</v>
      </c>
      <c r="O520" s="78">
        <v>15</v>
      </c>
    </row>
    <row r="521" spans="1:15" s="78" customFormat="1" x14ac:dyDescent="0.25">
      <c r="A521" s="318" t="s">
        <v>896</v>
      </c>
      <c r="B521" s="298">
        <v>17</v>
      </c>
      <c r="C521" s="78">
        <v>12</v>
      </c>
      <c r="D521" s="78">
        <v>4</v>
      </c>
      <c r="H521" s="78">
        <v>0</v>
      </c>
      <c r="M521" s="78" t="s">
        <v>1</v>
      </c>
      <c r="N521" s="78" t="s">
        <v>260</v>
      </c>
      <c r="O521" s="78">
        <v>15</v>
      </c>
    </row>
    <row r="522" spans="1:15" s="78" customFormat="1" x14ac:dyDescent="0.25">
      <c r="A522" s="318" t="s">
        <v>896</v>
      </c>
      <c r="B522" s="298">
        <v>17</v>
      </c>
      <c r="C522" s="78">
        <v>13</v>
      </c>
      <c r="D522" s="78">
        <v>3</v>
      </c>
      <c r="H522" s="78">
        <v>0</v>
      </c>
      <c r="M522" s="78" t="s">
        <v>1</v>
      </c>
      <c r="N522" s="78" t="s">
        <v>260</v>
      </c>
      <c r="O522" s="78">
        <v>15</v>
      </c>
    </row>
    <row r="523" spans="1:15" s="78" customFormat="1" x14ac:dyDescent="0.25">
      <c r="A523" s="318" t="s">
        <v>896</v>
      </c>
      <c r="B523" s="298">
        <v>17</v>
      </c>
      <c r="C523" s="78">
        <v>14</v>
      </c>
      <c r="D523" s="78">
        <v>4</v>
      </c>
      <c r="H523" s="78">
        <v>0</v>
      </c>
      <c r="M523" s="78" t="s">
        <v>1</v>
      </c>
      <c r="N523" s="78" t="s">
        <v>260</v>
      </c>
      <c r="O523" s="78">
        <v>15</v>
      </c>
    </row>
    <row r="524" spans="1:15" s="78" customFormat="1" x14ac:dyDescent="0.25">
      <c r="A524" s="318" t="s">
        <v>896</v>
      </c>
      <c r="B524" s="298">
        <v>17</v>
      </c>
      <c r="C524" s="78">
        <v>16</v>
      </c>
      <c r="D524" s="78" t="s">
        <v>56</v>
      </c>
      <c r="H524" s="78">
        <v>0</v>
      </c>
      <c r="M524" s="78" t="s">
        <v>1</v>
      </c>
      <c r="N524" s="78" t="s">
        <v>260</v>
      </c>
      <c r="O524" s="78">
        <v>15</v>
      </c>
    </row>
    <row r="525" spans="1:15" s="78" customFormat="1" x14ac:dyDescent="0.25">
      <c r="A525" s="318" t="s">
        <v>896</v>
      </c>
      <c r="B525" s="298">
        <v>17</v>
      </c>
      <c r="C525" s="78">
        <v>17</v>
      </c>
      <c r="D525" s="78" t="s">
        <v>56</v>
      </c>
      <c r="H525" s="78">
        <v>0</v>
      </c>
      <c r="M525" s="78" t="s">
        <v>1</v>
      </c>
      <c r="N525" s="78" t="s">
        <v>260</v>
      </c>
      <c r="O525" s="78">
        <v>15</v>
      </c>
    </row>
    <row r="526" spans="1:15" s="78" customFormat="1" x14ac:dyDescent="0.25">
      <c r="A526" s="318" t="s">
        <v>896</v>
      </c>
      <c r="B526" s="298">
        <v>17</v>
      </c>
      <c r="C526" s="78">
        <v>18</v>
      </c>
      <c r="D526" s="78" t="s">
        <v>56</v>
      </c>
      <c r="H526" s="78">
        <v>0</v>
      </c>
      <c r="M526" s="78" t="s">
        <v>1</v>
      </c>
      <c r="N526" s="78" t="s">
        <v>260</v>
      </c>
      <c r="O526" s="78">
        <v>15</v>
      </c>
    </row>
    <row r="527" spans="1:15" s="78" customFormat="1" x14ac:dyDescent="0.25">
      <c r="A527" s="318" t="s">
        <v>896</v>
      </c>
      <c r="B527" s="298">
        <v>17</v>
      </c>
      <c r="C527" s="78">
        <v>19</v>
      </c>
      <c r="D527" s="78" t="s">
        <v>56</v>
      </c>
      <c r="H527" s="78">
        <v>0</v>
      </c>
      <c r="M527" s="78" t="s">
        <v>1</v>
      </c>
      <c r="N527" s="78" t="s">
        <v>260</v>
      </c>
      <c r="O527" s="78">
        <v>15</v>
      </c>
    </row>
    <row r="528" spans="1:15" s="78" customFormat="1" x14ac:dyDescent="0.25">
      <c r="A528" s="318" t="s">
        <v>896</v>
      </c>
      <c r="B528" s="298">
        <v>17</v>
      </c>
      <c r="C528" s="78">
        <v>20</v>
      </c>
      <c r="D528" s="78" t="s">
        <v>56</v>
      </c>
      <c r="H528" s="78">
        <v>0</v>
      </c>
      <c r="M528" s="78" t="s">
        <v>1</v>
      </c>
      <c r="N528" s="78" t="s">
        <v>260</v>
      </c>
      <c r="O528" s="78">
        <v>15</v>
      </c>
    </row>
    <row r="529" spans="1:15" s="78" customFormat="1" x14ac:dyDescent="0.25">
      <c r="A529" s="318" t="s">
        <v>896</v>
      </c>
      <c r="B529" s="298">
        <v>17</v>
      </c>
      <c r="C529" s="78">
        <v>21</v>
      </c>
      <c r="D529" s="78" t="s">
        <v>56</v>
      </c>
      <c r="H529" s="78">
        <v>0</v>
      </c>
      <c r="M529" s="78" t="s">
        <v>1</v>
      </c>
      <c r="N529" s="78" t="s">
        <v>260</v>
      </c>
      <c r="O529" s="78">
        <v>15</v>
      </c>
    </row>
    <row r="530" spans="1:15" s="78" customFormat="1" x14ac:dyDescent="0.25">
      <c r="A530" s="318" t="s">
        <v>896</v>
      </c>
      <c r="B530" s="298">
        <v>17</v>
      </c>
      <c r="C530" s="78">
        <v>22</v>
      </c>
      <c r="D530" s="78" t="s">
        <v>56</v>
      </c>
      <c r="H530" s="78">
        <v>0</v>
      </c>
      <c r="M530" s="78" t="s">
        <v>1</v>
      </c>
      <c r="N530" s="78" t="s">
        <v>260</v>
      </c>
      <c r="O530" s="78">
        <v>15</v>
      </c>
    </row>
    <row r="531" spans="1:15" s="78" customFormat="1" x14ac:dyDescent="0.25">
      <c r="A531" s="318" t="s">
        <v>896</v>
      </c>
      <c r="B531" s="298">
        <v>17</v>
      </c>
      <c r="C531" s="78">
        <v>23</v>
      </c>
      <c r="D531" s="78" t="s">
        <v>56</v>
      </c>
      <c r="H531" s="78">
        <v>0</v>
      </c>
      <c r="M531" s="78" t="s">
        <v>1</v>
      </c>
      <c r="N531" s="78" t="s">
        <v>260</v>
      </c>
      <c r="O531" s="78">
        <v>15</v>
      </c>
    </row>
    <row r="532" spans="1:15" s="78" customFormat="1" x14ac:dyDescent="0.25">
      <c r="A532" s="318" t="s">
        <v>896</v>
      </c>
      <c r="B532" s="298">
        <v>17</v>
      </c>
      <c r="C532" s="78">
        <v>24</v>
      </c>
      <c r="D532" s="78" t="s">
        <v>56</v>
      </c>
      <c r="H532" s="78">
        <v>0</v>
      </c>
      <c r="M532" s="78" t="s">
        <v>1</v>
      </c>
      <c r="N532" s="78" t="s">
        <v>260</v>
      </c>
      <c r="O532" s="78">
        <v>15</v>
      </c>
    </row>
    <row r="533" spans="1:15" s="78" customFormat="1" x14ac:dyDescent="0.25">
      <c r="A533" s="318" t="s">
        <v>896</v>
      </c>
      <c r="B533" s="298">
        <v>17</v>
      </c>
      <c r="C533" s="78">
        <v>25</v>
      </c>
      <c r="D533" s="78" t="s">
        <v>56</v>
      </c>
      <c r="H533" s="78">
        <v>0</v>
      </c>
      <c r="M533" s="78" t="s">
        <v>1</v>
      </c>
      <c r="N533" s="78" t="s">
        <v>260</v>
      </c>
      <c r="O533" s="78">
        <v>15</v>
      </c>
    </row>
    <row r="534" spans="1:15" s="78" customFormat="1" x14ac:dyDescent="0.25">
      <c r="A534" s="318" t="s">
        <v>896</v>
      </c>
      <c r="B534" s="298">
        <v>17</v>
      </c>
      <c r="C534" s="78">
        <v>26</v>
      </c>
      <c r="D534" s="78" t="s">
        <v>56</v>
      </c>
      <c r="H534" s="78">
        <v>0</v>
      </c>
      <c r="M534" s="78" t="s">
        <v>1</v>
      </c>
      <c r="N534" s="78" t="s">
        <v>260</v>
      </c>
      <c r="O534" s="78">
        <v>15</v>
      </c>
    </row>
    <row r="535" spans="1:15" s="78" customFormat="1" x14ac:dyDescent="0.25">
      <c r="A535" s="318" t="s">
        <v>896</v>
      </c>
      <c r="B535" s="298">
        <v>17</v>
      </c>
      <c r="C535" s="78">
        <v>27</v>
      </c>
      <c r="D535" s="78" t="s">
        <v>56</v>
      </c>
      <c r="H535" s="78">
        <v>0</v>
      </c>
      <c r="M535" s="78" t="s">
        <v>1</v>
      </c>
      <c r="N535" s="78" t="s">
        <v>260</v>
      </c>
      <c r="O535" s="78">
        <v>15</v>
      </c>
    </row>
    <row r="536" spans="1:15" s="78" customFormat="1" ht="15" customHeight="1" x14ac:dyDescent="0.25">
      <c r="A536" s="318" t="s">
        <v>896</v>
      </c>
      <c r="B536" s="298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260</v>
      </c>
      <c r="O536" s="78">
        <v>15</v>
      </c>
    </row>
    <row r="537" spans="1:15" s="78" customFormat="1" x14ac:dyDescent="0.25">
      <c r="A537" s="318" t="s">
        <v>896</v>
      </c>
      <c r="B537" s="298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260</v>
      </c>
      <c r="O537" s="78">
        <v>15</v>
      </c>
    </row>
    <row r="538" spans="1:15" s="78" customFormat="1" x14ac:dyDescent="0.25">
      <c r="A538" s="318" t="s">
        <v>896</v>
      </c>
      <c r="B538" s="298">
        <v>17</v>
      </c>
      <c r="C538" s="78">
        <v>3</v>
      </c>
      <c r="D538" s="78">
        <v>4</v>
      </c>
      <c r="H538" s="78">
        <v>0</v>
      </c>
      <c r="M538" s="78" t="s">
        <v>1</v>
      </c>
      <c r="N538" s="78" t="s">
        <v>260</v>
      </c>
      <c r="O538" s="78">
        <v>15</v>
      </c>
    </row>
    <row r="539" spans="1:15" s="78" customFormat="1" x14ac:dyDescent="0.25">
      <c r="A539" s="318" t="s">
        <v>896</v>
      </c>
      <c r="B539" s="298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260</v>
      </c>
      <c r="O539" s="78">
        <v>15</v>
      </c>
    </row>
    <row r="540" spans="1:15" s="78" customFormat="1" x14ac:dyDescent="0.25">
      <c r="A540" s="318" t="s">
        <v>896</v>
      </c>
      <c r="B540" s="298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260</v>
      </c>
      <c r="O540" s="78">
        <v>15</v>
      </c>
    </row>
    <row r="541" spans="1:15" s="78" customFormat="1" x14ac:dyDescent="0.25">
      <c r="A541" s="318" t="s">
        <v>896</v>
      </c>
      <c r="B541" s="298">
        <v>17</v>
      </c>
      <c r="C541" s="78">
        <v>6</v>
      </c>
      <c r="D541" s="78">
        <v>4</v>
      </c>
      <c r="H541" s="78">
        <v>0</v>
      </c>
      <c r="M541" s="78" t="s">
        <v>1</v>
      </c>
      <c r="N541" s="78" t="s">
        <v>260</v>
      </c>
      <c r="O541" s="78">
        <v>15</v>
      </c>
    </row>
    <row r="542" spans="1:15" s="78" customFormat="1" x14ac:dyDescent="0.25">
      <c r="A542" s="318" t="s">
        <v>896</v>
      </c>
      <c r="B542" s="298">
        <v>17</v>
      </c>
      <c r="C542" s="78" t="s">
        <v>679</v>
      </c>
      <c r="D542" s="78">
        <v>3</v>
      </c>
      <c r="H542" s="78">
        <v>0</v>
      </c>
      <c r="M542" s="78" t="s">
        <v>1</v>
      </c>
      <c r="N542" s="78" t="s">
        <v>260</v>
      </c>
      <c r="O542" s="78">
        <v>15</v>
      </c>
    </row>
    <row r="543" spans="1:15" s="78" customFormat="1" x14ac:dyDescent="0.25">
      <c r="A543" s="318" t="s">
        <v>896</v>
      </c>
      <c r="B543" s="298">
        <v>17</v>
      </c>
      <c r="C543" s="78">
        <v>7</v>
      </c>
      <c r="D543" s="78">
        <v>3</v>
      </c>
      <c r="H543" s="78">
        <v>0</v>
      </c>
      <c r="M543" s="78" t="s">
        <v>1</v>
      </c>
      <c r="N543" s="78" t="s">
        <v>260</v>
      </c>
      <c r="O543" s="78">
        <v>15</v>
      </c>
    </row>
    <row r="544" spans="1:15" s="78" customFormat="1" x14ac:dyDescent="0.25">
      <c r="A544" s="318" t="s">
        <v>896</v>
      </c>
      <c r="B544" s="298">
        <v>17</v>
      </c>
      <c r="C544" s="78">
        <v>8</v>
      </c>
      <c r="D544" s="78">
        <v>3</v>
      </c>
      <c r="H544" s="78">
        <v>0</v>
      </c>
      <c r="M544" s="78" t="s">
        <v>1</v>
      </c>
      <c r="N544" s="78" t="s">
        <v>260</v>
      </c>
      <c r="O544" s="78">
        <v>15</v>
      </c>
    </row>
    <row r="545" spans="1:15" s="78" customFormat="1" x14ac:dyDescent="0.25">
      <c r="A545" s="318" t="s">
        <v>896</v>
      </c>
      <c r="B545" s="298">
        <v>17</v>
      </c>
      <c r="C545" s="78">
        <v>9</v>
      </c>
      <c r="D545" s="78">
        <v>3</v>
      </c>
      <c r="H545" s="78">
        <v>0</v>
      </c>
      <c r="M545" s="78" t="s">
        <v>1</v>
      </c>
      <c r="N545" s="78" t="s">
        <v>260</v>
      </c>
      <c r="O545" s="78">
        <v>15</v>
      </c>
    </row>
    <row r="546" spans="1:15" s="78" customFormat="1" x14ac:dyDescent="0.25">
      <c r="A546" s="318" t="s">
        <v>896</v>
      </c>
      <c r="B546" s="298">
        <v>17</v>
      </c>
      <c r="C546" s="78">
        <v>10</v>
      </c>
      <c r="D546" s="78">
        <v>4</v>
      </c>
      <c r="H546" s="78">
        <v>0</v>
      </c>
      <c r="M546" s="78" t="s">
        <v>1</v>
      </c>
      <c r="N546" s="78" t="s">
        <v>260</v>
      </c>
      <c r="O546" s="78">
        <v>15</v>
      </c>
    </row>
    <row r="547" spans="1:15" s="78" customFormat="1" x14ac:dyDescent="0.25">
      <c r="A547" s="318" t="s">
        <v>896</v>
      </c>
      <c r="B547" s="298">
        <v>17</v>
      </c>
      <c r="C547" s="78">
        <v>11</v>
      </c>
      <c r="D547" s="78">
        <v>3</v>
      </c>
      <c r="H547" s="78">
        <v>0</v>
      </c>
      <c r="M547" s="78" t="s">
        <v>1</v>
      </c>
      <c r="N547" s="78" t="s">
        <v>260</v>
      </c>
      <c r="O547" s="78">
        <v>15</v>
      </c>
    </row>
    <row r="548" spans="1:15" s="78" customFormat="1" x14ac:dyDescent="0.25">
      <c r="A548" s="318" t="s">
        <v>896</v>
      </c>
      <c r="B548" s="298">
        <v>17</v>
      </c>
      <c r="C548" s="78">
        <v>12</v>
      </c>
      <c r="D548" s="78">
        <v>4</v>
      </c>
      <c r="H548" s="78">
        <v>0</v>
      </c>
      <c r="M548" s="78" t="s">
        <v>1</v>
      </c>
      <c r="N548" s="78" t="s">
        <v>260</v>
      </c>
      <c r="O548" s="78">
        <v>15</v>
      </c>
    </row>
    <row r="549" spans="1:15" s="78" customFormat="1" x14ac:dyDescent="0.25">
      <c r="A549" s="318" t="s">
        <v>896</v>
      </c>
      <c r="B549" s="298">
        <v>17</v>
      </c>
      <c r="C549" s="78">
        <v>13</v>
      </c>
      <c r="D549" s="78">
        <v>3</v>
      </c>
      <c r="H549" s="78">
        <v>0</v>
      </c>
      <c r="M549" s="78" t="s">
        <v>1</v>
      </c>
      <c r="N549" s="78" t="s">
        <v>260</v>
      </c>
      <c r="O549" s="78">
        <v>15</v>
      </c>
    </row>
    <row r="550" spans="1:15" s="78" customFormat="1" x14ac:dyDescent="0.25">
      <c r="A550" s="318" t="s">
        <v>896</v>
      </c>
      <c r="B550" s="298">
        <v>17</v>
      </c>
      <c r="C550" s="78">
        <v>14</v>
      </c>
      <c r="D550" s="78">
        <v>4</v>
      </c>
      <c r="H550" s="78">
        <v>0</v>
      </c>
      <c r="M550" s="78" t="s">
        <v>1</v>
      </c>
      <c r="N550" s="78" t="s">
        <v>260</v>
      </c>
      <c r="O550" s="78">
        <v>15</v>
      </c>
    </row>
    <row r="551" spans="1:15" s="78" customFormat="1" x14ac:dyDescent="0.25">
      <c r="A551" s="318" t="s">
        <v>896</v>
      </c>
      <c r="B551" s="298">
        <v>17</v>
      </c>
      <c r="C551" s="78">
        <v>16</v>
      </c>
      <c r="D551" s="78" t="s">
        <v>56</v>
      </c>
      <c r="H551" s="78">
        <v>0</v>
      </c>
      <c r="M551" s="78" t="s">
        <v>1</v>
      </c>
      <c r="N551" s="78" t="s">
        <v>260</v>
      </c>
      <c r="O551" s="78">
        <v>15</v>
      </c>
    </row>
    <row r="552" spans="1:15" s="78" customFormat="1" x14ac:dyDescent="0.25">
      <c r="A552" s="318" t="s">
        <v>896</v>
      </c>
      <c r="B552" s="298">
        <v>17</v>
      </c>
      <c r="C552" s="78">
        <v>17</v>
      </c>
      <c r="D552" s="78" t="s">
        <v>56</v>
      </c>
      <c r="H552" s="78">
        <v>0</v>
      </c>
      <c r="M552" s="78" t="s">
        <v>1</v>
      </c>
      <c r="N552" s="78" t="s">
        <v>260</v>
      </c>
      <c r="O552" s="78">
        <v>15</v>
      </c>
    </row>
    <row r="553" spans="1:15" s="78" customFormat="1" x14ac:dyDescent="0.25">
      <c r="A553" s="318" t="s">
        <v>896</v>
      </c>
      <c r="B553" s="298">
        <v>17</v>
      </c>
      <c r="C553" s="78">
        <v>18</v>
      </c>
      <c r="D553" s="78" t="s">
        <v>56</v>
      </c>
      <c r="H553" s="78">
        <v>0</v>
      </c>
      <c r="M553" s="78" t="s">
        <v>1</v>
      </c>
      <c r="N553" s="78" t="s">
        <v>260</v>
      </c>
      <c r="O553" s="78">
        <v>15</v>
      </c>
    </row>
    <row r="554" spans="1:15" s="78" customFormat="1" x14ac:dyDescent="0.25">
      <c r="A554" s="318" t="s">
        <v>896</v>
      </c>
      <c r="B554" s="298">
        <v>17</v>
      </c>
      <c r="C554" s="78">
        <v>19</v>
      </c>
      <c r="D554" s="78" t="s">
        <v>56</v>
      </c>
      <c r="H554" s="78">
        <v>0</v>
      </c>
      <c r="M554" s="78" t="s">
        <v>1</v>
      </c>
      <c r="N554" s="78" t="s">
        <v>260</v>
      </c>
      <c r="O554" s="78">
        <v>15</v>
      </c>
    </row>
    <row r="555" spans="1:15" s="78" customFormat="1" x14ac:dyDescent="0.25">
      <c r="A555" s="318" t="s">
        <v>896</v>
      </c>
      <c r="B555" s="298">
        <v>17</v>
      </c>
      <c r="C555" s="78">
        <v>20</v>
      </c>
      <c r="D555" s="78" t="s">
        <v>56</v>
      </c>
      <c r="H555" s="78">
        <v>0</v>
      </c>
      <c r="M555" s="78" t="s">
        <v>1</v>
      </c>
      <c r="N555" s="78" t="s">
        <v>260</v>
      </c>
      <c r="O555" s="78">
        <v>15</v>
      </c>
    </row>
    <row r="556" spans="1:15" s="78" customFormat="1" x14ac:dyDescent="0.25">
      <c r="A556" s="318" t="s">
        <v>896</v>
      </c>
      <c r="B556" s="298">
        <v>17</v>
      </c>
      <c r="C556" s="78">
        <v>21</v>
      </c>
      <c r="D556" s="78" t="s">
        <v>56</v>
      </c>
      <c r="H556" s="78">
        <v>0</v>
      </c>
      <c r="M556" s="78" t="s">
        <v>1</v>
      </c>
      <c r="N556" s="78" t="s">
        <v>260</v>
      </c>
      <c r="O556" s="78">
        <v>15</v>
      </c>
    </row>
    <row r="557" spans="1:15" s="78" customFormat="1" x14ac:dyDescent="0.25">
      <c r="A557" s="318" t="s">
        <v>896</v>
      </c>
      <c r="B557" s="298">
        <v>17</v>
      </c>
      <c r="C557" s="78">
        <v>22</v>
      </c>
      <c r="D557" s="78" t="s">
        <v>56</v>
      </c>
      <c r="H557" s="78">
        <v>0</v>
      </c>
      <c r="M557" s="78" t="s">
        <v>1</v>
      </c>
      <c r="N557" s="78" t="s">
        <v>260</v>
      </c>
      <c r="O557" s="78">
        <v>15</v>
      </c>
    </row>
    <row r="558" spans="1:15" s="78" customFormat="1" x14ac:dyDescent="0.25">
      <c r="A558" s="318" t="s">
        <v>896</v>
      </c>
      <c r="B558" s="298">
        <v>17</v>
      </c>
      <c r="C558" s="78">
        <v>23</v>
      </c>
      <c r="D558" s="78" t="s">
        <v>56</v>
      </c>
      <c r="H558" s="78">
        <v>0</v>
      </c>
      <c r="M558" s="78" t="s">
        <v>1</v>
      </c>
      <c r="N558" s="78" t="s">
        <v>260</v>
      </c>
      <c r="O558" s="78">
        <v>15</v>
      </c>
    </row>
    <row r="559" spans="1:15" s="78" customFormat="1" x14ac:dyDescent="0.25">
      <c r="A559" s="318" t="s">
        <v>896</v>
      </c>
      <c r="B559" s="298">
        <v>17</v>
      </c>
      <c r="C559" s="78">
        <v>24</v>
      </c>
      <c r="D559" s="78" t="s">
        <v>56</v>
      </c>
      <c r="H559" s="78">
        <v>0</v>
      </c>
      <c r="M559" s="78" t="s">
        <v>1</v>
      </c>
      <c r="N559" s="78" t="s">
        <v>260</v>
      </c>
      <c r="O559" s="78">
        <v>15</v>
      </c>
    </row>
    <row r="560" spans="1:15" s="78" customFormat="1" x14ac:dyDescent="0.25">
      <c r="A560" s="318" t="s">
        <v>896</v>
      </c>
      <c r="B560" s="298">
        <v>17</v>
      </c>
      <c r="C560" s="78">
        <v>25</v>
      </c>
      <c r="D560" s="78" t="s">
        <v>56</v>
      </c>
      <c r="H560" s="78">
        <v>0</v>
      </c>
      <c r="M560" s="78" t="s">
        <v>1</v>
      </c>
      <c r="N560" s="78" t="s">
        <v>260</v>
      </c>
      <c r="O560" s="78">
        <v>15</v>
      </c>
    </row>
    <row r="561" spans="1:15" s="78" customFormat="1" x14ac:dyDescent="0.25">
      <c r="A561" s="318" t="s">
        <v>896</v>
      </c>
      <c r="B561" s="298">
        <v>17</v>
      </c>
      <c r="C561" s="78">
        <v>26</v>
      </c>
      <c r="D561" s="78" t="s">
        <v>56</v>
      </c>
      <c r="H561" s="78">
        <v>0</v>
      </c>
      <c r="M561" s="78" t="s">
        <v>1</v>
      </c>
      <c r="N561" s="78" t="s">
        <v>260</v>
      </c>
      <c r="O561" s="78">
        <v>15</v>
      </c>
    </row>
    <row r="562" spans="1:15" s="78" customFormat="1" x14ac:dyDescent="0.25">
      <c r="A562" s="318" t="s">
        <v>896</v>
      </c>
      <c r="B562" s="298">
        <v>17</v>
      </c>
      <c r="C562" s="78">
        <v>27</v>
      </c>
      <c r="D562" s="78" t="s">
        <v>56</v>
      </c>
      <c r="H562" s="78">
        <v>0</v>
      </c>
      <c r="M562" s="78" t="s">
        <v>1</v>
      </c>
      <c r="N562" s="78" t="s">
        <v>260</v>
      </c>
      <c r="O562" s="78">
        <v>15</v>
      </c>
    </row>
    <row r="563" spans="1:15" s="78" customFormat="1" ht="15" customHeight="1" x14ac:dyDescent="0.25">
      <c r="A563" s="318" t="s">
        <v>896</v>
      </c>
      <c r="B563" s="298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260</v>
      </c>
      <c r="O563" s="78">
        <v>15</v>
      </c>
    </row>
    <row r="564" spans="1:15" s="78" customFormat="1" x14ac:dyDescent="0.25">
      <c r="A564" s="318" t="s">
        <v>896</v>
      </c>
      <c r="B564" s="298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260</v>
      </c>
      <c r="O564" s="78">
        <v>15</v>
      </c>
    </row>
    <row r="565" spans="1:15" s="78" customFormat="1" x14ac:dyDescent="0.25">
      <c r="A565" s="318" t="s">
        <v>896</v>
      </c>
      <c r="B565" s="298">
        <v>17</v>
      </c>
      <c r="C565" s="78">
        <v>3</v>
      </c>
      <c r="D565" s="78">
        <v>4</v>
      </c>
      <c r="H565" s="78">
        <v>0</v>
      </c>
      <c r="M565" s="78" t="s">
        <v>1</v>
      </c>
      <c r="N565" s="78" t="s">
        <v>260</v>
      </c>
      <c r="O565" s="78">
        <v>15</v>
      </c>
    </row>
    <row r="566" spans="1:15" s="78" customFormat="1" x14ac:dyDescent="0.25">
      <c r="A566" s="318" t="s">
        <v>896</v>
      </c>
      <c r="B566" s="298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260</v>
      </c>
      <c r="O566" s="78">
        <v>15</v>
      </c>
    </row>
    <row r="567" spans="1:15" s="78" customFormat="1" x14ac:dyDescent="0.25">
      <c r="A567" s="318" t="s">
        <v>896</v>
      </c>
      <c r="B567" s="298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260</v>
      </c>
      <c r="O567" s="78">
        <v>15</v>
      </c>
    </row>
    <row r="568" spans="1:15" s="78" customFormat="1" x14ac:dyDescent="0.25">
      <c r="A568" s="318" t="s">
        <v>896</v>
      </c>
      <c r="B568" s="298">
        <v>17</v>
      </c>
      <c r="C568" s="78">
        <v>6</v>
      </c>
      <c r="D568" s="78">
        <v>4</v>
      </c>
      <c r="H568" s="78">
        <v>0</v>
      </c>
      <c r="M568" s="78" t="s">
        <v>1</v>
      </c>
      <c r="N568" s="78" t="s">
        <v>260</v>
      </c>
      <c r="O568" s="78">
        <v>15</v>
      </c>
    </row>
    <row r="569" spans="1:15" s="78" customFormat="1" x14ac:dyDescent="0.25">
      <c r="A569" s="318" t="s">
        <v>896</v>
      </c>
      <c r="B569" s="298">
        <v>17</v>
      </c>
      <c r="C569" s="78" t="s">
        <v>679</v>
      </c>
      <c r="D569" s="78">
        <v>3</v>
      </c>
      <c r="H569" s="78">
        <v>0</v>
      </c>
      <c r="M569" s="78" t="s">
        <v>1</v>
      </c>
      <c r="N569" s="78" t="s">
        <v>260</v>
      </c>
      <c r="O569" s="78">
        <v>15</v>
      </c>
    </row>
    <row r="570" spans="1:15" s="78" customFormat="1" x14ac:dyDescent="0.25">
      <c r="A570" s="318" t="s">
        <v>896</v>
      </c>
      <c r="B570" s="298">
        <v>17</v>
      </c>
      <c r="C570" s="78">
        <v>7</v>
      </c>
      <c r="D570" s="78">
        <v>3</v>
      </c>
      <c r="H570" s="78">
        <v>0</v>
      </c>
      <c r="M570" s="78" t="s">
        <v>1</v>
      </c>
      <c r="N570" s="78" t="s">
        <v>260</v>
      </c>
      <c r="O570" s="78">
        <v>15</v>
      </c>
    </row>
    <row r="571" spans="1:15" s="78" customFormat="1" x14ac:dyDescent="0.25">
      <c r="A571" s="318" t="s">
        <v>896</v>
      </c>
      <c r="B571" s="298">
        <v>17</v>
      </c>
      <c r="C571" s="78">
        <v>8</v>
      </c>
      <c r="D571" s="78">
        <v>3</v>
      </c>
      <c r="H571" s="78">
        <v>0</v>
      </c>
      <c r="M571" s="78" t="s">
        <v>1</v>
      </c>
      <c r="N571" s="78" t="s">
        <v>260</v>
      </c>
      <c r="O571" s="78">
        <v>15</v>
      </c>
    </row>
    <row r="572" spans="1:15" s="78" customFormat="1" x14ac:dyDescent="0.25">
      <c r="A572" s="318" t="s">
        <v>896</v>
      </c>
      <c r="B572" s="298">
        <v>17</v>
      </c>
      <c r="C572" s="78">
        <v>9</v>
      </c>
      <c r="D572" s="78">
        <v>3</v>
      </c>
      <c r="H572" s="78">
        <v>0</v>
      </c>
      <c r="M572" s="78" t="s">
        <v>1</v>
      </c>
      <c r="N572" s="78" t="s">
        <v>260</v>
      </c>
      <c r="O572" s="78">
        <v>15</v>
      </c>
    </row>
    <row r="573" spans="1:15" s="78" customFormat="1" x14ac:dyDescent="0.25">
      <c r="A573" s="318" t="s">
        <v>896</v>
      </c>
      <c r="B573" s="298">
        <v>17</v>
      </c>
      <c r="C573" s="78">
        <v>10</v>
      </c>
      <c r="D573" s="78">
        <v>4</v>
      </c>
      <c r="H573" s="78">
        <v>0</v>
      </c>
      <c r="M573" s="78" t="s">
        <v>1</v>
      </c>
      <c r="N573" s="78" t="s">
        <v>260</v>
      </c>
      <c r="O573" s="78">
        <v>15</v>
      </c>
    </row>
    <row r="574" spans="1:15" s="78" customFormat="1" x14ac:dyDescent="0.25">
      <c r="A574" s="318" t="s">
        <v>896</v>
      </c>
      <c r="B574" s="298">
        <v>17</v>
      </c>
      <c r="C574" s="78">
        <v>11</v>
      </c>
      <c r="D574" s="78">
        <v>3</v>
      </c>
      <c r="H574" s="78">
        <v>0</v>
      </c>
      <c r="M574" s="78" t="s">
        <v>1</v>
      </c>
      <c r="N574" s="78" t="s">
        <v>260</v>
      </c>
      <c r="O574" s="78">
        <v>15</v>
      </c>
    </row>
    <row r="575" spans="1:15" s="78" customFormat="1" x14ac:dyDescent="0.25">
      <c r="A575" s="318" t="s">
        <v>896</v>
      </c>
      <c r="B575" s="298">
        <v>17</v>
      </c>
      <c r="C575" s="78">
        <v>12</v>
      </c>
      <c r="D575" s="78">
        <v>4</v>
      </c>
      <c r="H575" s="78">
        <v>0</v>
      </c>
      <c r="M575" s="78" t="s">
        <v>1</v>
      </c>
      <c r="N575" s="78" t="s">
        <v>260</v>
      </c>
      <c r="O575" s="78">
        <v>15</v>
      </c>
    </row>
    <row r="576" spans="1:15" s="78" customFormat="1" x14ac:dyDescent="0.25">
      <c r="A576" s="318" t="s">
        <v>896</v>
      </c>
      <c r="B576" s="298">
        <v>17</v>
      </c>
      <c r="C576" s="78">
        <v>13</v>
      </c>
      <c r="D576" s="78">
        <v>3</v>
      </c>
      <c r="H576" s="78">
        <v>0</v>
      </c>
      <c r="M576" s="78" t="s">
        <v>1</v>
      </c>
      <c r="N576" s="78" t="s">
        <v>260</v>
      </c>
      <c r="O576" s="78">
        <v>15</v>
      </c>
    </row>
    <row r="577" spans="1:15" s="78" customFormat="1" x14ac:dyDescent="0.25">
      <c r="A577" s="318" t="s">
        <v>896</v>
      </c>
      <c r="B577" s="298">
        <v>17</v>
      </c>
      <c r="C577" s="78">
        <v>14</v>
      </c>
      <c r="D577" s="78">
        <v>4</v>
      </c>
      <c r="H577" s="78">
        <v>0</v>
      </c>
      <c r="M577" s="78" t="s">
        <v>1</v>
      </c>
      <c r="N577" s="78" t="s">
        <v>260</v>
      </c>
      <c r="O577" s="78">
        <v>15</v>
      </c>
    </row>
    <row r="578" spans="1:15" s="78" customFormat="1" x14ac:dyDescent="0.25">
      <c r="A578" s="318" t="s">
        <v>896</v>
      </c>
      <c r="B578" s="298">
        <v>17</v>
      </c>
      <c r="C578" s="78">
        <v>16</v>
      </c>
      <c r="D578" s="78" t="s">
        <v>56</v>
      </c>
      <c r="H578" s="78">
        <v>0</v>
      </c>
      <c r="M578" s="78" t="s">
        <v>1</v>
      </c>
      <c r="N578" s="78" t="s">
        <v>260</v>
      </c>
      <c r="O578" s="78">
        <v>15</v>
      </c>
    </row>
    <row r="579" spans="1:15" s="78" customFormat="1" x14ac:dyDescent="0.25">
      <c r="A579" s="318" t="s">
        <v>896</v>
      </c>
      <c r="B579" s="298">
        <v>17</v>
      </c>
      <c r="C579" s="78">
        <v>17</v>
      </c>
      <c r="D579" s="78" t="s">
        <v>56</v>
      </c>
      <c r="H579" s="78">
        <v>0</v>
      </c>
      <c r="M579" s="78" t="s">
        <v>1</v>
      </c>
      <c r="N579" s="78" t="s">
        <v>260</v>
      </c>
      <c r="O579" s="78">
        <v>15</v>
      </c>
    </row>
    <row r="580" spans="1:15" s="78" customFormat="1" x14ac:dyDescent="0.25">
      <c r="A580" s="318" t="s">
        <v>896</v>
      </c>
      <c r="B580" s="298">
        <v>17</v>
      </c>
      <c r="C580" s="78">
        <v>18</v>
      </c>
      <c r="D580" s="78" t="s">
        <v>56</v>
      </c>
      <c r="H580" s="78">
        <v>0</v>
      </c>
      <c r="M580" s="78" t="s">
        <v>1</v>
      </c>
      <c r="N580" s="78" t="s">
        <v>260</v>
      </c>
      <c r="O580" s="78">
        <v>15</v>
      </c>
    </row>
    <row r="581" spans="1:15" s="78" customFormat="1" x14ac:dyDescent="0.25">
      <c r="A581" s="318" t="s">
        <v>896</v>
      </c>
      <c r="B581" s="298">
        <v>17</v>
      </c>
      <c r="C581" s="78">
        <v>19</v>
      </c>
      <c r="D581" s="78" t="s">
        <v>56</v>
      </c>
      <c r="H581" s="78">
        <v>0</v>
      </c>
      <c r="M581" s="78" t="s">
        <v>1</v>
      </c>
      <c r="N581" s="78" t="s">
        <v>260</v>
      </c>
      <c r="O581" s="78">
        <v>15</v>
      </c>
    </row>
    <row r="582" spans="1:15" s="78" customFormat="1" x14ac:dyDescent="0.25">
      <c r="A582" s="318" t="s">
        <v>896</v>
      </c>
      <c r="B582" s="298">
        <v>17</v>
      </c>
      <c r="C582" s="78">
        <v>20</v>
      </c>
      <c r="D582" s="78" t="s">
        <v>56</v>
      </c>
      <c r="H582" s="78">
        <v>0</v>
      </c>
      <c r="M582" s="78" t="s">
        <v>1</v>
      </c>
      <c r="N582" s="78" t="s">
        <v>260</v>
      </c>
      <c r="O582" s="78">
        <v>15</v>
      </c>
    </row>
    <row r="583" spans="1:15" s="78" customFormat="1" x14ac:dyDescent="0.25">
      <c r="A583" s="318" t="s">
        <v>896</v>
      </c>
      <c r="B583" s="298">
        <v>17</v>
      </c>
      <c r="C583" s="78">
        <v>21</v>
      </c>
      <c r="D583" s="78" t="s">
        <v>56</v>
      </c>
      <c r="H583" s="78">
        <v>0</v>
      </c>
      <c r="M583" s="78" t="s">
        <v>1</v>
      </c>
      <c r="N583" s="78" t="s">
        <v>260</v>
      </c>
      <c r="O583" s="78">
        <v>15</v>
      </c>
    </row>
    <row r="584" spans="1:15" s="78" customFormat="1" x14ac:dyDescent="0.25">
      <c r="A584" s="318" t="s">
        <v>896</v>
      </c>
      <c r="B584" s="298">
        <v>17</v>
      </c>
      <c r="C584" s="78">
        <v>22</v>
      </c>
      <c r="D584" s="78" t="s">
        <v>56</v>
      </c>
      <c r="H584" s="78">
        <v>0</v>
      </c>
      <c r="M584" s="78" t="s">
        <v>1</v>
      </c>
      <c r="N584" s="78" t="s">
        <v>260</v>
      </c>
      <c r="O584" s="78">
        <v>15</v>
      </c>
    </row>
    <row r="585" spans="1:15" s="78" customFormat="1" x14ac:dyDescent="0.25">
      <c r="A585" s="318" t="s">
        <v>896</v>
      </c>
      <c r="B585" s="298">
        <v>17</v>
      </c>
      <c r="C585" s="78">
        <v>23</v>
      </c>
      <c r="D585" s="78" t="s">
        <v>56</v>
      </c>
      <c r="H585" s="78">
        <v>0</v>
      </c>
      <c r="M585" s="78" t="s">
        <v>1</v>
      </c>
      <c r="N585" s="78" t="s">
        <v>260</v>
      </c>
      <c r="O585" s="78">
        <v>15</v>
      </c>
    </row>
    <row r="586" spans="1:15" s="78" customFormat="1" x14ac:dyDescent="0.25">
      <c r="A586" s="318" t="s">
        <v>896</v>
      </c>
      <c r="B586" s="298">
        <v>17</v>
      </c>
      <c r="C586" s="78">
        <v>24</v>
      </c>
      <c r="D586" s="78" t="s">
        <v>56</v>
      </c>
      <c r="H586" s="78">
        <v>0</v>
      </c>
      <c r="M586" s="78" t="s">
        <v>1</v>
      </c>
      <c r="N586" s="78" t="s">
        <v>260</v>
      </c>
      <c r="O586" s="78">
        <v>15</v>
      </c>
    </row>
    <row r="587" spans="1:15" s="78" customFormat="1" x14ac:dyDescent="0.25">
      <c r="A587" s="318" t="s">
        <v>896</v>
      </c>
      <c r="B587" s="298">
        <v>17</v>
      </c>
      <c r="C587" s="78">
        <v>25</v>
      </c>
      <c r="D587" s="78" t="s">
        <v>56</v>
      </c>
      <c r="H587" s="78">
        <v>0</v>
      </c>
      <c r="M587" s="78" t="s">
        <v>1</v>
      </c>
      <c r="N587" s="78" t="s">
        <v>260</v>
      </c>
      <c r="O587" s="78">
        <v>15</v>
      </c>
    </row>
    <row r="588" spans="1:15" s="78" customFormat="1" x14ac:dyDescent="0.25">
      <c r="A588" s="318" t="s">
        <v>896</v>
      </c>
      <c r="B588" s="298">
        <v>17</v>
      </c>
      <c r="C588" s="78">
        <v>26</v>
      </c>
      <c r="D588" s="78" t="s">
        <v>56</v>
      </c>
      <c r="H588" s="78">
        <v>0</v>
      </c>
      <c r="M588" s="78" t="s">
        <v>1</v>
      </c>
      <c r="N588" s="78" t="s">
        <v>260</v>
      </c>
      <c r="O588" s="78">
        <v>15</v>
      </c>
    </row>
    <row r="589" spans="1:15" s="78" customFormat="1" x14ac:dyDescent="0.25">
      <c r="A589" s="318" t="s">
        <v>896</v>
      </c>
      <c r="B589" s="298">
        <v>17</v>
      </c>
      <c r="C589" s="78">
        <v>27</v>
      </c>
      <c r="D589" s="78" t="s">
        <v>56</v>
      </c>
      <c r="H589" s="78">
        <v>0</v>
      </c>
      <c r="M589" s="78" t="s">
        <v>1</v>
      </c>
      <c r="N589" s="78" t="s">
        <v>260</v>
      </c>
      <c r="O589" s="78">
        <v>15</v>
      </c>
    </row>
    <row r="590" spans="1:15" s="78" customFormat="1" ht="15" customHeight="1" x14ac:dyDescent="0.25">
      <c r="A590" s="318" t="s">
        <v>896</v>
      </c>
      <c r="B590" s="298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260</v>
      </c>
      <c r="O590" s="78">
        <v>15</v>
      </c>
    </row>
    <row r="591" spans="1:15" s="78" customFormat="1" x14ac:dyDescent="0.25">
      <c r="A591" s="318" t="s">
        <v>896</v>
      </c>
      <c r="B591" s="298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260</v>
      </c>
      <c r="O591" s="78">
        <v>15</v>
      </c>
    </row>
    <row r="592" spans="1:15" s="78" customFormat="1" x14ac:dyDescent="0.25">
      <c r="A592" s="318" t="s">
        <v>896</v>
      </c>
      <c r="B592" s="298">
        <v>17</v>
      </c>
      <c r="C592" s="78">
        <v>3</v>
      </c>
      <c r="D592" s="78">
        <v>4</v>
      </c>
      <c r="H592" s="78">
        <v>0</v>
      </c>
      <c r="M592" s="78" t="s">
        <v>1</v>
      </c>
      <c r="N592" s="78" t="s">
        <v>260</v>
      </c>
      <c r="O592" s="78">
        <v>15</v>
      </c>
    </row>
    <row r="593" spans="1:15" s="78" customFormat="1" x14ac:dyDescent="0.25">
      <c r="A593" s="318" t="s">
        <v>896</v>
      </c>
      <c r="B593" s="298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260</v>
      </c>
      <c r="O593" s="78">
        <v>15</v>
      </c>
    </row>
    <row r="594" spans="1:15" s="78" customFormat="1" x14ac:dyDescent="0.25">
      <c r="A594" s="318" t="s">
        <v>896</v>
      </c>
      <c r="B594" s="298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260</v>
      </c>
      <c r="O594" s="78">
        <v>15</v>
      </c>
    </row>
    <row r="595" spans="1:15" s="78" customFormat="1" x14ac:dyDescent="0.25">
      <c r="A595" s="318" t="s">
        <v>896</v>
      </c>
      <c r="B595" s="298">
        <v>17</v>
      </c>
      <c r="C595" s="78">
        <v>6</v>
      </c>
      <c r="D595" s="78">
        <v>4</v>
      </c>
      <c r="H595" s="78">
        <v>0</v>
      </c>
      <c r="M595" s="78" t="s">
        <v>1</v>
      </c>
      <c r="N595" s="78" t="s">
        <v>260</v>
      </c>
      <c r="O595" s="78">
        <v>15</v>
      </c>
    </row>
    <row r="596" spans="1:15" s="78" customFormat="1" x14ac:dyDescent="0.25">
      <c r="A596" s="318" t="s">
        <v>896</v>
      </c>
      <c r="B596" s="298">
        <v>17</v>
      </c>
      <c r="C596" s="78" t="s">
        <v>679</v>
      </c>
      <c r="D596" s="78">
        <v>3</v>
      </c>
      <c r="H596" s="78">
        <v>0</v>
      </c>
      <c r="M596" s="78" t="s">
        <v>1</v>
      </c>
      <c r="N596" s="78" t="s">
        <v>260</v>
      </c>
      <c r="O596" s="78">
        <v>15</v>
      </c>
    </row>
    <row r="597" spans="1:15" s="78" customFormat="1" x14ac:dyDescent="0.25">
      <c r="A597" s="318" t="s">
        <v>896</v>
      </c>
      <c r="B597" s="298">
        <v>17</v>
      </c>
      <c r="C597" s="78">
        <v>7</v>
      </c>
      <c r="D597" s="78">
        <v>3</v>
      </c>
      <c r="H597" s="78">
        <v>0</v>
      </c>
      <c r="M597" s="78" t="s">
        <v>1</v>
      </c>
      <c r="N597" s="78" t="s">
        <v>260</v>
      </c>
      <c r="O597" s="78">
        <v>15</v>
      </c>
    </row>
    <row r="598" spans="1:15" s="78" customFormat="1" x14ac:dyDescent="0.25">
      <c r="A598" s="318" t="s">
        <v>896</v>
      </c>
      <c r="B598" s="298">
        <v>17</v>
      </c>
      <c r="C598" s="78">
        <v>8</v>
      </c>
      <c r="D598" s="78">
        <v>3</v>
      </c>
      <c r="H598" s="78">
        <v>0</v>
      </c>
      <c r="M598" s="78" t="s">
        <v>1</v>
      </c>
      <c r="N598" s="78" t="s">
        <v>260</v>
      </c>
      <c r="O598" s="78">
        <v>15</v>
      </c>
    </row>
    <row r="599" spans="1:15" s="78" customFormat="1" x14ac:dyDescent="0.25">
      <c r="A599" s="318" t="s">
        <v>896</v>
      </c>
      <c r="B599" s="298">
        <v>17</v>
      </c>
      <c r="C599" s="78">
        <v>9</v>
      </c>
      <c r="D599" s="78">
        <v>3</v>
      </c>
      <c r="H599" s="78">
        <v>0</v>
      </c>
      <c r="M599" s="78" t="s">
        <v>1</v>
      </c>
      <c r="N599" s="78" t="s">
        <v>260</v>
      </c>
      <c r="O599" s="78">
        <v>15</v>
      </c>
    </row>
    <row r="600" spans="1:15" s="78" customFormat="1" x14ac:dyDescent="0.25">
      <c r="A600" s="318" t="s">
        <v>896</v>
      </c>
      <c r="B600" s="298">
        <v>17</v>
      </c>
      <c r="C600" s="78">
        <v>10</v>
      </c>
      <c r="D600" s="78">
        <v>4</v>
      </c>
      <c r="H600" s="78">
        <v>0</v>
      </c>
      <c r="M600" s="78" t="s">
        <v>1</v>
      </c>
      <c r="N600" s="78" t="s">
        <v>260</v>
      </c>
      <c r="O600" s="78">
        <v>15</v>
      </c>
    </row>
    <row r="601" spans="1:15" s="78" customFormat="1" x14ac:dyDescent="0.25">
      <c r="A601" s="318" t="s">
        <v>896</v>
      </c>
      <c r="B601" s="298">
        <v>17</v>
      </c>
      <c r="C601" s="78">
        <v>11</v>
      </c>
      <c r="D601" s="78">
        <v>3</v>
      </c>
      <c r="H601" s="78">
        <v>0</v>
      </c>
      <c r="M601" s="78" t="s">
        <v>1</v>
      </c>
      <c r="N601" s="78" t="s">
        <v>260</v>
      </c>
      <c r="O601" s="78">
        <v>15</v>
      </c>
    </row>
    <row r="602" spans="1:15" s="78" customFormat="1" x14ac:dyDescent="0.25">
      <c r="A602" s="318" t="s">
        <v>896</v>
      </c>
      <c r="B602" s="298">
        <v>17</v>
      </c>
      <c r="C602" s="78">
        <v>12</v>
      </c>
      <c r="D602" s="78">
        <v>4</v>
      </c>
      <c r="H602" s="78">
        <v>0</v>
      </c>
      <c r="M602" s="78" t="s">
        <v>1</v>
      </c>
      <c r="N602" s="78" t="s">
        <v>260</v>
      </c>
      <c r="O602" s="78">
        <v>15</v>
      </c>
    </row>
    <row r="603" spans="1:15" s="78" customFormat="1" x14ac:dyDescent="0.25">
      <c r="A603" s="318" t="s">
        <v>896</v>
      </c>
      <c r="B603" s="298">
        <v>17</v>
      </c>
      <c r="C603" s="78">
        <v>13</v>
      </c>
      <c r="D603" s="78">
        <v>3</v>
      </c>
      <c r="H603" s="78">
        <v>0</v>
      </c>
      <c r="M603" s="78" t="s">
        <v>1</v>
      </c>
      <c r="N603" s="78" t="s">
        <v>260</v>
      </c>
      <c r="O603" s="78">
        <v>15</v>
      </c>
    </row>
    <row r="604" spans="1:15" s="78" customFormat="1" x14ac:dyDescent="0.25">
      <c r="A604" s="318" t="s">
        <v>896</v>
      </c>
      <c r="B604" s="298">
        <v>17</v>
      </c>
      <c r="C604" s="78">
        <v>14</v>
      </c>
      <c r="D604" s="78">
        <v>4</v>
      </c>
      <c r="H604" s="78">
        <v>0</v>
      </c>
      <c r="M604" s="78" t="s">
        <v>1</v>
      </c>
      <c r="N604" s="78" t="s">
        <v>260</v>
      </c>
      <c r="O604" s="78">
        <v>15</v>
      </c>
    </row>
    <row r="605" spans="1:15" s="78" customFormat="1" x14ac:dyDescent="0.25">
      <c r="A605" s="318" t="s">
        <v>896</v>
      </c>
      <c r="B605" s="298">
        <v>17</v>
      </c>
      <c r="C605" s="78">
        <v>16</v>
      </c>
      <c r="D605" s="78" t="s">
        <v>56</v>
      </c>
      <c r="H605" s="78">
        <v>0</v>
      </c>
      <c r="M605" s="78" t="s">
        <v>1</v>
      </c>
      <c r="N605" s="78" t="s">
        <v>260</v>
      </c>
      <c r="O605" s="78">
        <v>15</v>
      </c>
    </row>
    <row r="606" spans="1:15" s="78" customFormat="1" x14ac:dyDescent="0.25">
      <c r="A606" s="318" t="s">
        <v>896</v>
      </c>
      <c r="B606" s="298">
        <v>17</v>
      </c>
      <c r="C606" s="78">
        <v>17</v>
      </c>
      <c r="D606" s="78" t="s">
        <v>56</v>
      </c>
      <c r="H606" s="78">
        <v>0</v>
      </c>
      <c r="M606" s="78" t="s">
        <v>1</v>
      </c>
      <c r="N606" s="78" t="s">
        <v>260</v>
      </c>
      <c r="O606" s="78">
        <v>15</v>
      </c>
    </row>
    <row r="607" spans="1:15" s="78" customFormat="1" x14ac:dyDescent="0.25">
      <c r="A607" s="318" t="s">
        <v>896</v>
      </c>
      <c r="B607" s="298">
        <v>17</v>
      </c>
      <c r="C607" s="78">
        <v>18</v>
      </c>
      <c r="D607" s="78" t="s">
        <v>56</v>
      </c>
      <c r="H607" s="78">
        <v>0</v>
      </c>
      <c r="M607" s="78" t="s">
        <v>1</v>
      </c>
      <c r="N607" s="78" t="s">
        <v>260</v>
      </c>
      <c r="O607" s="78">
        <v>15</v>
      </c>
    </row>
    <row r="608" spans="1:15" s="78" customFormat="1" x14ac:dyDescent="0.25">
      <c r="A608" s="318" t="s">
        <v>896</v>
      </c>
      <c r="B608" s="298">
        <v>17</v>
      </c>
      <c r="C608" s="78">
        <v>19</v>
      </c>
      <c r="D608" s="78" t="s">
        <v>56</v>
      </c>
      <c r="H608" s="78">
        <v>0</v>
      </c>
      <c r="M608" s="78" t="s">
        <v>1</v>
      </c>
      <c r="N608" s="78" t="s">
        <v>260</v>
      </c>
      <c r="O608" s="78">
        <v>15</v>
      </c>
    </row>
    <row r="609" spans="1:15" s="78" customFormat="1" x14ac:dyDescent="0.25">
      <c r="A609" s="318" t="s">
        <v>896</v>
      </c>
      <c r="B609" s="298">
        <v>17</v>
      </c>
      <c r="C609" s="78">
        <v>20</v>
      </c>
      <c r="D609" s="78" t="s">
        <v>56</v>
      </c>
      <c r="H609" s="78">
        <v>0</v>
      </c>
      <c r="M609" s="78" t="s">
        <v>1</v>
      </c>
      <c r="N609" s="78" t="s">
        <v>260</v>
      </c>
      <c r="O609" s="78">
        <v>15</v>
      </c>
    </row>
    <row r="610" spans="1:15" s="78" customFormat="1" x14ac:dyDescent="0.25">
      <c r="A610" s="318" t="s">
        <v>896</v>
      </c>
      <c r="B610" s="298">
        <v>17</v>
      </c>
      <c r="C610" s="78">
        <v>21</v>
      </c>
      <c r="D610" s="78" t="s">
        <v>56</v>
      </c>
      <c r="H610" s="78">
        <v>0</v>
      </c>
      <c r="M610" s="78" t="s">
        <v>1</v>
      </c>
      <c r="N610" s="78" t="s">
        <v>260</v>
      </c>
      <c r="O610" s="78">
        <v>15</v>
      </c>
    </row>
    <row r="611" spans="1:15" s="78" customFormat="1" x14ac:dyDescent="0.25">
      <c r="A611" s="318" t="s">
        <v>896</v>
      </c>
      <c r="B611" s="298">
        <v>17</v>
      </c>
      <c r="C611" s="78">
        <v>22</v>
      </c>
      <c r="D611" s="78" t="s">
        <v>56</v>
      </c>
      <c r="H611" s="78">
        <v>0</v>
      </c>
      <c r="M611" s="78" t="s">
        <v>1</v>
      </c>
      <c r="N611" s="78" t="s">
        <v>260</v>
      </c>
      <c r="O611" s="78">
        <v>15</v>
      </c>
    </row>
    <row r="612" spans="1:15" s="78" customFormat="1" x14ac:dyDescent="0.25">
      <c r="A612" s="318" t="s">
        <v>896</v>
      </c>
      <c r="B612" s="298">
        <v>17</v>
      </c>
      <c r="C612" s="78">
        <v>23</v>
      </c>
      <c r="D612" s="78" t="s">
        <v>56</v>
      </c>
      <c r="H612" s="78">
        <v>0</v>
      </c>
      <c r="M612" s="78" t="s">
        <v>1</v>
      </c>
      <c r="N612" s="78" t="s">
        <v>260</v>
      </c>
      <c r="O612" s="78">
        <v>15</v>
      </c>
    </row>
    <row r="613" spans="1:15" s="78" customFormat="1" x14ac:dyDescent="0.25">
      <c r="A613" s="318" t="s">
        <v>896</v>
      </c>
      <c r="B613" s="298">
        <v>17</v>
      </c>
      <c r="C613" s="78">
        <v>24</v>
      </c>
      <c r="D613" s="78" t="s">
        <v>56</v>
      </c>
      <c r="H613" s="78">
        <v>0</v>
      </c>
      <c r="M613" s="78" t="s">
        <v>1</v>
      </c>
      <c r="N613" s="78" t="s">
        <v>260</v>
      </c>
      <c r="O613" s="78">
        <v>15</v>
      </c>
    </row>
    <row r="614" spans="1:15" s="78" customFormat="1" x14ac:dyDescent="0.25">
      <c r="A614" s="318" t="s">
        <v>896</v>
      </c>
      <c r="B614" s="298">
        <v>17</v>
      </c>
      <c r="C614" s="78">
        <v>25</v>
      </c>
      <c r="D614" s="78" t="s">
        <v>56</v>
      </c>
      <c r="H614" s="78">
        <v>0</v>
      </c>
      <c r="M614" s="78" t="s">
        <v>1</v>
      </c>
      <c r="N614" s="78" t="s">
        <v>260</v>
      </c>
      <c r="O614" s="78">
        <v>15</v>
      </c>
    </row>
    <row r="615" spans="1:15" s="78" customFormat="1" x14ac:dyDescent="0.25">
      <c r="A615" s="318" t="s">
        <v>896</v>
      </c>
      <c r="B615" s="298">
        <v>17</v>
      </c>
      <c r="C615" s="78">
        <v>26</v>
      </c>
      <c r="D615" s="78" t="s">
        <v>56</v>
      </c>
      <c r="H615" s="78">
        <v>0</v>
      </c>
      <c r="M615" s="78" t="s">
        <v>1</v>
      </c>
      <c r="N615" s="78" t="s">
        <v>260</v>
      </c>
      <c r="O615" s="78">
        <v>15</v>
      </c>
    </row>
    <row r="616" spans="1:15" s="78" customFormat="1" x14ac:dyDescent="0.25">
      <c r="A616" s="318" t="s">
        <v>896</v>
      </c>
      <c r="B616" s="298">
        <v>17</v>
      </c>
      <c r="C616" s="78">
        <v>27</v>
      </c>
      <c r="D616" s="78" t="s">
        <v>56</v>
      </c>
      <c r="H616" s="78">
        <v>0</v>
      </c>
      <c r="M616" s="78" t="s">
        <v>1</v>
      </c>
      <c r="N616" s="78" t="s">
        <v>260</v>
      </c>
      <c r="O616" s="78">
        <v>15</v>
      </c>
    </row>
    <row r="617" spans="1:15" s="78" customFormat="1" ht="15" customHeight="1" x14ac:dyDescent="0.25">
      <c r="A617" s="318" t="s">
        <v>896</v>
      </c>
      <c r="B617" s="298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260</v>
      </c>
      <c r="O617" s="78">
        <v>15</v>
      </c>
    </row>
    <row r="618" spans="1:15" s="78" customFormat="1" x14ac:dyDescent="0.25">
      <c r="A618" s="318" t="s">
        <v>896</v>
      </c>
      <c r="B618" s="298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260</v>
      </c>
      <c r="O618" s="78">
        <v>15</v>
      </c>
    </row>
    <row r="619" spans="1:15" s="78" customFormat="1" x14ac:dyDescent="0.25">
      <c r="A619" s="318" t="s">
        <v>896</v>
      </c>
      <c r="B619" s="298">
        <v>17</v>
      </c>
      <c r="C619" s="78">
        <v>3</v>
      </c>
      <c r="D619" s="78">
        <v>4</v>
      </c>
      <c r="H619" s="78">
        <v>0</v>
      </c>
      <c r="M619" s="78" t="s">
        <v>1</v>
      </c>
      <c r="N619" s="78" t="s">
        <v>260</v>
      </c>
      <c r="O619" s="78">
        <v>15</v>
      </c>
    </row>
    <row r="620" spans="1:15" s="78" customFormat="1" x14ac:dyDescent="0.25">
      <c r="A620" s="318" t="s">
        <v>896</v>
      </c>
      <c r="B620" s="298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260</v>
      </c>
      <c r="O620" s="78">
        <v>15</v>
      </c>
    </row>
    <row r="621" spans="1:15" s="78" customFormat="1" x14ac:dyDescent="0.25">
      <c r="A621" s="318" t="s">
        <v>896</v>
      </c>
      <c r="B621" s="298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260</v>
      </c>
      <c r="O621" s="78">
        <v>15</v>
      </c>
    </row>
    <row r="622" spans="1:15" s="78" customFormat="1" x14ac:dyDescent="0.25">
      <c r="A622" s="318" t="s">
        <v>896</v>
      </c>
      <c r="B622" s="298">
        <v>17</v>
      </c>
      <c r="C622" s="78">
        <v>6</v>
      </c>
      <c r="D622" s="78">
        <v>4</v>
      </c>
      <c r="H622" s="78">
        <v>0</v>
      </c>
      <c r="M622" s="78" t="s">
        <v>1</v>
      </c>
      <c r="N622" s="78" t="s">
        <v>260</v>
      </c>
      <c r="O622" s="78">
        <v>15</v>
      </c>
    </row>
    <row r="623" spans="1:15" s="78" customFormat="1" x14ac:dyDescent="0.25">
      <c r="A623" s="318" t="s">
        <v>896</v>
      </c>
      <c r="B623" s="298">
        <v>17</v>
      </c>
      <c r="C623" s="78" t="s">
        <v>679</v>
      </c>
      <c r="D623" s="78">
        <v>3</v>
      </c>
      <c r="H623" s="78">
        <v>0</v>
      </c>
      <c r="M623" s="78" t="s">
        <v>1</v>
      </c>
      <c r="N623" s="78" t="s">
        <v>260</v>
      </c>
      <c r="O623" s="78">
        <v>15</v>
      </c>
    </row>
    <row r="624" spans="1:15" s="78" customFormat="1" x14ac:dyDescent="0.25">
      <c r="A624" s="318" t="s">
        <v>896</v>
      </c>
      <c r="B624" s="298">
        <v>17</v>
      </c>
      <c r="C624" s="78">
        <v>7</v>
      </c>
      <c r="D624" s="78">
        <v>3</v>
      </c>
      <c r="H624" s="78">
        <v>0</v>
      </c>
      <c r="M624" s="78" t="s">
        <v>1</v>
      </c>
      <c r="N624" s="78" t="s">
        <v>260</v>
      </c>
      <c r="O624" s="78">
        <v>15</v>
      </c>
    </row>
    <row r="625" spans="1:15" s="78" customFormat="1" x14ac:dyDescent="0.25">
      <c r="A625" s="318" t="s">
        <v>896</v>
      </c>
      <c r="B625" s="298">
        <v>17</v>
      </c>
      <c r="C625" s="78">
        <v>8</v>
      </c>
      <c r="D625" s="78">
        <v>3</v>
      </c>
      <c r="H625" s="78">
        <v>0</v>
      </c>
      <c r="M625" s="78" t="s">
        <v>1</v>
      </c>
      <c r="N625" s="78" t="s">
        <v>260</v>
      </c>
      <c r="O625" s="78">
        <v>15</v>
      </c>
    </row>
    <row r="626" spans="1:15" s="78" customFormat="1" x14ac:dyDescent="0.25">
      <c r="A626" s="318" t="s">
        <v>896</v>
      </c>
      <c r="B626" s="298">
        <v>17</v>
      </c>
      <c r="C626" s="78">
        <v>9</v>
      </c>
      <c r="D626" s="78">
        <v>3</v>
      </c>
      <c r="H626" s="78">
        <v>0</v>
      </c>
      <c r="M626" s="78" t="s">
        <v>1</v>
      </c>
      <c r="N626" s="78" t="s">
        <v>260</v>
      </c>
      <c r="O626" s="78">
        <v>15</v>
      </c>
    </row>
    <row r="627" spans="1:15" s="78" customFormat="1" x14ac:dyDescent="0.25">
      <c r="A627" s="318" t="s">
        <v>896</v>
      </c>
      <c r="B627" s="298">
        <v>17</v>
      </c>
      <c r="C627" s="78">
        <v>10</v>
      </c>
      <c r="D627" s="78">
        <v>4</v>
      </c>
      <c r="H627" s="78">
        <v>0</v>
      </c>
      <c r="M627" s="78" t="s">
        <v>1</v>
      </c>
      <c r="N627" s="78" t="s">
        <v>260</v>
      </c>
      <c r="O627" s="78">
        <v>15</v>
      </c>
    </row>
    <row r="628" spans="1:15" s="78" customFormat="1" x14ac:dyDescent="0.25">
      <c r="A628" s="318" t="s">
        <v>896</v>
      </c>
      <c r="B628" s="298">
        <v>17</v>
      </c>
      <c r="C628" s="78">
        <v>11</v>
      </c>
      <c r="D628" s="78">
        <v>3</v>
      </c>
      <c r="H628" s="78">
        <v>0</v>
      </c>
      <c r="M628" s="78" t="s">
        <v>1</v>
      </c>
      <c r="N628" s="78" t="s">
        <v>260</v>
      </c>
      <c r="O628" s="78">
        <v>15</v>
      </c>
    </row>
    <row r="629" spans="1:15" s="78" customFormat="1" x14ac:dyDescent="0.25">
      <c r="A629" s="318" t="s">
        <v>896</v>
      </c>
      <c r="B629" s="298">
        <v>17</v>
      </c>
      <c r="C629" s="78">
        <v>12</v>
      </c>
      <c r="D629" s="78">
        <v>4</v>
      </c>
      <c r="H629" s="78">
        <v>0</v>
      </c>
      <c r="M629" s="78" t="s">
        <v>1</v>
      </c>
      <c r="N629" s="78" t="s">
        <v>260</v>
      </c>
      <c r="O629" s="78">
        <v>15</v>
      </c>
    </row>
    <row r="630" spans="1:15" s="78" customFormat="1" x14ac:dyDescent="0.25">
      <c r="A630" s="318" t="s">
        <v>896</v>
      </c>
      <c r="B630" s="298">
        <v>17</v>
      </c>
      <c r="C630" s="78">
        <v>13</v>
      </c>
      <c r="D630" s="78">
        <v>3</v>
      </c>
      <c r="H630" s="78">
        <v>0</v>
      </c>
      <c r="M630" s="78" t="s">
        <v>1</v>
      </c>
      <c r="N630" s="78" t="s">
        <v>260</v>
      </c>
      <c r="O630" s="78">
        <v>15</v>
      </c>
    </row>
    <row r="631" spans="1:15" s="78" customFormat="1" x14ac:dyDescent="0.25">
      <c r="A631" s="318" t="s">
        <v>896</v>
      </c>
      <c r="B631" s="298">
        <v>17</v>
      </c>
      <c r="C631" s="78">
        <v>14</v>
      </c>
      <c r="D631" s="78">
        <v>4</v>
      </c>
      <c r="H631" s="78">
        <v>0</v>
      </c>
      <c r="M631" s="78" t="s">
        <v>1</v>
      </c>
      <c r="N631" s="78" t="s">
        <v>260</v>
      </c>
      <c r="O631" s="78">
        <v>15</v>
      </c>
    </row>
    <row r="632" spans="1:15" s="78" customFormat="1" x14ac:dyDescent="0.25">
      <c r="A632" s="318" t="s">
        <v>896</v>
      </c>
      <c r="B632" s="298">
        <v>17</v>
      </c>
      <c r="C632" s="78">
        <v>16</v>
      </c>
      <c r="D632" s="78" t="s">
        <v>56</v>
      </c>
      <c r="H632" s="78">
        <v>0</v>
      </c>
      <c r="M632" s="78" t="s">
        <v>1</v>
      </c>
      <c r="N632" s="78" t="s">
        <v>260</v>
      </c>
      <c r="O632" s="78">
        <v>15</v>
      </c>
    </row>
    <row r="633" spans="1:15" s="78" customFormat="1" x14ac:dyDescent="0.25">
      <c r="A633" s="318" t="s">
        <v>896</v>
      </c>
      <c r="B633" s="298">
        <v>17</v>
      </c>
      <c r="C633" s="78">
        <v>17</v>
      </c>
      <c r="D633" s="78" t="s">
        <v>56</v>
      </c>
      <c r="H633" s="78">
        <v>0</v>
      </c>
      <c r="M633" s="78" t="s">
        <v>1</v>
      </c>
      <c r="N633" s="78" t="s">
        <v>260</v>
      </c>
      <c r="O633" s="78">
        <v>15</v>
      </c>
    </row>
    <row r="634" spans="1:15" s="78" customFormat="1" x14ac:dyDescent="0.25">
      <c r="A634" s="318" t="s">
        <v>896</v>
      </c>
      <c r="B634" s="298">
        <v>17</v>
      </c>
      <c r="C634" s="78">
        <v>18</v>
      </c>
      <c r="D634" s="78" t="s">
        <v>56</v>
      </c>
      <c r="H634" s="78">
        <v>0</v>
      </c>
      <c r="M634" s="78" t="s">
        <v>1</v>
      </c>
      <c r="N634" s="78" t="s">
        <v>260</v>
      </c>
      <c r="O634" s="78">
        <v>15</v>
      </c>
    </row>
    <row r="635" spans="1:15" s="78" customFormat="1" x14ac:dyDescent="0.25">
      <c r="A635" s="318" t="s">
        <v>896</v>
      </c>
      <c r="B635" s="298">
        <v>17</v>
      </c>
      <c r="C635" s="78">
        <v>19</v>
      </c>
      <c r="D635" s="78" t="s">
        <v>56</v>
      </c>
      <c r="H635" s="78">
        <v>0</v>
      </c>
      <c r="M635" s="78" t="s">
        <v>1</v>
      </c>
      <c r="N635" s="78" t="s">
        <v>260</v>
      </c>
      <c r="O635" s="78">
        <v>15</v>
      </c>
    </row>
    <row r="636" spans="1:15" s="78" customFormat="1" x14ac:dyDescent="0.25">
      <c r="A636" s="318" t="s">
        <v>896</v>
      </c>
      <c r="B636" s="298">
        <v>17</v>
      </c>
      <c r="C636" s="78">
        <v>20</v>
      </c>
      <c r="D636" s="78" t="s">
        <v>56</v>
      </c>
      <c r="H636" s="78">
        <v>0</v>
      </c>
      <c r="M636" s="78" t="s">
        <v>1</v>
      </c>
      <c r="N636" s="78" t="s">
        <v>260</v>
      </c>
      <c r="O636" s="78">
        <v>15</v>
      </c>
    </row>
    <row r="637" spans="1:15" s="78" customFormat="1" x14ac:dyDescent="0.25">
      <c r="A637" s="318" t="s">
        <v>896</v>
      </c>
      <c r="B637" s="298">
        <v>17</v>
      </c>
      <c r="C637" s="78">
        <v>21</v>
      </c>
      <c r="D637" s="78" t="s">
        <v>56</v>
      </c>
      <c r="H637" s="78">
        <v>0</v>
      </c>
      <c r="M637" s="78" t="s">
        <v>1</v>
      </c>
      <c r="N637" s="78" t="s">
        <v>260</v>
      </c>
      <c r="O637" s="78">
        <v>15</v>
      </c>
    </row>
    <row r="638" spans="1:15" s="78" customFormat="1" x14ac:dyDescent="0.25">
      <c r="A638" s="318" t="s">
        <v>896</v>
      </c>
      <c r="B638" s="298">
        <v>17</v>
      </c>
      <c r="C638" s="78">
        <v>22</v>
      </c>
      <c r="D638" s="78" t="s">
        <v>56</v>
      </c>
      <c r="H638" s="78">
        <v>0</v>
      </c>
      <c r="M638" s="78" t="s">
        <v>1</v>
      </c>
      <c r="N638" s="78" t="s">
        <v>260</v>
      </c>
      <c r="O638" s="78">
        <v>15</v>
      </c>
    </row>
    <row r="639" spans="1:15" s="78" customFormat="1" x14ac:dyDescent="0.25">
      <c r="A639" s="318" t="s">
        <v>896</v>
      </c>
      <c r="B639" s="298">
        <v>17</v>
      </c>
      <c r="C639" s="78">
        <v>23</v>
      </c>
      <c r="D639" s="78" t="s">
        <v>56</v>
      </c>
      <c r="H639" s="78">
        <v>0</v>
      </c>
      <c r="M639" s="78" t="s">
        <v>1</v>
      </c>
      <c r="N639" s="78" t="s">
        <v>260</v>
      </c>
      <c r="O639" s="78">
        <v>15</v>
      </c>
    </row>
    <row r="640" spans="1:15" s="78" customFormat="1" x14ac:dyDescent="0.25">
      <c r="A640" s="318" t="s">
        <v>896</v>
      </c>
      <c r="B640" s="298">
        <v>17</v>
      </c>
      <c r="C640" s="78">
        <v>24</v>
      </c>
      <c r="D640" s="78" t="s">
        <v>56</v>
      </c>
      <c r="H640" s="78">
        <v>0</v>
      </c>
      <c r="M640" s="78" t="s">
        <v>1</v>
      </c>
      <c r="N640" s="78" t="s">
        <v>260</v>
      </c>
      <c r="O640" s="78">
        <v>15</v>
      </c>
    </row>
    <row r="641" spans="1:16" s="78" customFormat="1" x14ac:dyDescent="0.25">
      <c r="A641" s="318" t="s">
        <v>896</v>
      </c>
      <c r="B641" s="298">
        <v>17</v>
      </c>
      <c r="C641" s="78">
        <v>25</v>
      </c>
      <c r="D641" s="78" t="s">
        <v>56</v>
      </c>
      <c r="H641" s="78">
        <v>0</v>
      </c>
      <c r="M641" s="78" t="s">
        <v>1</v>
      </c>
      <c r="N641" s="78" t="s">
        <v>260</v>
      </c>
      <c r="O641" s="78">
        <v>15</v>
      </c>
    </row>
    <row r="642" spans="1:16" s="78" customFormat="1" x14ac:dyDescent="0.25">
      <c r="A642" s="318" t="s">
        <v>896</v>
      </c>
      <c r="B642" s="298">
        <v>17</v>
      </c>
      <c r="C642" s="78">
        <v>26</v>
      </c>
      <c r="D642" s="78" t="s">
        <v>56</v>
      </c>
      <c r="H642" s="78">
        <v>0</v>
      </c>
      <c r="M642" s="78" t="s">
        <v>1</v>
      </c>
      <c r="N642" s="78" t="s">
        <v>260</v>
      </c>
      <c r="O642" s="78">
        <v>15</v>
      </c>
    </row>
    <row r="643" spans="1:16" s="78" customFormat="1" x14ac:dyDescent="0.25">
      <c r="A643" s="318" t="s">
        <v>896</v>
      </c>
      <c r="B643" s="298">
        <v>17</v>
      </c>
      <c r="C643" s="78">
        <v>27</v>
      </c>
      <c r="D643" s="78" t="s">
        <v>56</v>
      </c>
      <c r="H643" s="78">
        <v>0</v>
      </c>
      <c r="M643" s="78" t="s">
        <v>1</v>
      </c>
      <c r="N643" s="78" t="s">
        <v>260</v>
      </c>
      <c r="O643" s="78">
        <v>15</v>
      </c>
    </row>
    <row r="644" spans="1:16" s="65" customFormat="1" ht="15" customHeight="1" x14ac:dyDescent="0.25">
      <c r="A644" s="65" t="s">
        <v>722</v>
      </c>
      <c r="B644" s="295"/>
      <c r="C644" s="65">
        <v>1</v>
      </c>
      <c r="D644" s="65">
        <v>3</v>
      </c>
      <c r="E644" s="65">
        <v>2</v>
      </c>
      <c r="F644" s="65">
        <v>5</v>
      </c>
      <c r="G644" s="65">
        <v>8</v>
      </c>
      <c r="H644" s="65">
        <v>0</v>
      </c>
      <c r="K644" s="65" t="s">
        <v>993</v>
      </c>
      <c r="L644" s="65" t="s">
        <v>995</v>
      </c>
      <c r="M644" s="65" t="s">
        <v>1</v>
      </c>
      <c r="N644" s="65" t="s">
        <v>260</v>
      </c>
      <c r="O644" s="65">
        <v>15</v>
      </c>
    </row>
    <row r="645" spans="1:16" s="65" customFormat="1" x14ac:dyDescent="0.25">
      <c r="A645" s="65" t="s">
        <v>722</v>
      </c>
      <c r="B645" s="295"/>
      <c r="C645" s="65">
        <v>2</v>
      </c>
      <c r="D645" s="65">
        <v>3</v>
      </c>
      <c r="E645" s="65">
        <v>2</v>
      </c>
      <c r="F645" s="65">
        <v>4</v>
      </c>
      <c r="G645" s="65">
        <v>7</v>
      </c>
      <c r="H645" s="65">
        <v>0</v>
      </c>
      <c r="K645" s="65" t="s">
        <v>993</v>
      </c>
      <c r="L645" s="65" t="s">
        <v>726</v>
      </c>
      <c r="M645" s="65" t="s">
        <v>1</v>
      </c>
      <c r="N645" s="65" t="s">
        <v>260</v>
      </c>
      <c r="O645" s="65">
        <v>15</v>
      </c>
    </row>
    <row r="646" spans="1:16" s="65" customFormat="1" x14ac:dyDescent="0.25">
      <c r="A646" s="65" t="s">
        <v>722</v>
      </c>
      <c r="B646" s="295"/>
      <c r="C646" s="65">
        <v>3</v>
      </c>
      <c r="D646" s="65">
        <v>4</v>
      </c>
      <c r="E646" s="65">
        <v>2</v>
      </c>
      <c r="F646" s="65">
        <v>7</v>
      </c>
      <c r="G646" s="65">
        <v>11</v>
      </c>
      <c r="H646" s="65">
        <v>1</v>
      </c>
      <c r="K646" s="65" t="s">
        <v>5</v>
      </c>
      <c r="L646" s="65" t="s">
        <v>724</v>
      </c>
      <c r="M646" s="65" t="s">
        <v>1</v>
      </c>
      <c r="N646" s="65" t="s">
        <v>260</v>
      </c>
      <c r="O646" s="65">
        <v>16</v>
      </c>
      <c r="P646" s="65" t="s">
        <v>723</v>
      </c>
    </row>
    <row r="647" spans="1:16" s="65" customFormat="1" x14ac:dyDescent="0.25">
      <c r="A647" s="65" t="s">
        <v>722</v>
      </c>
      <c r="B647" s="295"/>
      <c r="C647" s="65">
        <v>4</v>
      </c>
      <c r="D647" s="65">
        <v>3</v>
      </c>
      <c r="E647" s="65">
        <v>2</v>
      </c>
      <c r="F647" s="65">
        <v>4</v>
      </c>
      <c r="G647" s="65">
        <v>8</v>
      </c>
      <c r="H647" s="65">
        <v>3</v>
      </c>
      <c r="K647" s="65" t="s">
        <v>990</v>
      </c>
      <c r="L647" s="65" t="s">
        <v>726</v>
      </c>
      <c r="M647" s="65" t="s">
        <v>1</v>
      </c>
      <c r="N647" s="65" t="s">
        <v>260</v>
      </c>
      <c r="O647" s="65">
        <v>17</v>
      </c>
      <c r="P647" s="65" t="s">
        <v>725</v>
      </c>
    </row>
    <row r="648" spans="1:16" s="65" customFormat="1" x14ac:dyDescent="0.25">
      <c r="A648" s="65" t="s">
        <v>722</v>
      </c>
      <c r="B648" s="295"/>
      <c r="C648" s="65">
        <v>5</v>
      </c>
      <c r="D648" s="65">
        <v>3</v>
      </c>
      <c r="E648" s="65">
        <v>2</v>
      </c>
      <c r="F648" s="65">
        <v>6</v>
      </c>
      <c r="G648" s="65">
        <v>9</v>
      </c>
      <c r="H648" s="65">
        <v>0</v>
      </c>
      <c r="K648" s="65" t="s">
        <v>993</v>
      </c>
      <c r="L648" s="65" t="s">
        <v>996</v>
      </c>
      <c r="M648" s="65" t="s">
        <v>1</v>
      </c>
      <c r="N648" s="65" t="s">
        <v>260</v>
      </c>
      <c r="O648" s="65">
        <v>17</v>
      </c>
    </row>
    <row r="649" spans="1:16" s="65" customFormat="1" x14ac:dyDescent="0.25">
      <c r="A649" s="65" t="s">
        <v>722</v>
      </c>
      <c r="B649" s="295"/>
      <c r="C649" s="65">
        <v>6</v>
      </c>
      <c r="D649" s="65">
        <v>4</v>
      </c>
      <c r="E649" s="65">
        <v>2</v>
      </c>
      <c r="F649" s="65">
        <v>8</v>
      </c>
      <c r="G649" s="65">
        <v>11</v>
      </c>
      <c r="H649" s="65">
        <v>0</v>
      </c>
      <c r="K649" s="65" t="s">
        <v>993</v>
      </c>
      <c r="L649" s="65" t="s">
        <v>997</v>
      </c>
      <c r="M649" s="65" t="s">
        <v>1</v>
      </c>
      <c r="N649" s="65" t="s">
        <v>260</v>
      </c>
      <c r="O649" s="65">
        <v>17</v>
      </c>
    </row>
    <row r="650" spans="1:16" s="65" customFormat="1" x14ac:dyDescent="0.25">
      <c r="A650" s="65" t="s">
        <v>722</v>
      </c>
      <c r="B650" s="295"/>
      <c r="C650" s="65" t="s">
        <v>679</v>
      </c>
      <c r="D650" s="65">
        <v>3</v>
      </c>
      <c r="E650" s="65">
        <v>2</v>
      </c>
      <c r="F650" s="65">
        <v>6</v>
      </c>
      <c r="G650" s="65">
        <v>7</v>
      </c>
      <c r="H650" s="65">
        <v>0</v>
      </c>
      <c r="K650" s="65" t="s">
        <v>993</v>
      </c>
      <c r="L650" s="65" t="s">
        <v>996</v>
      </c>
      <c r="M650" s="65" t="s">
        <v>1</v>
      </c>
      <c r="N650" s="65" t="s">
        <v>260</v>
      </c>
      <c r="O650" s="65">
        <v>17</v>
      </c>
    </row>
    <row r="651" spans="1:16" s="65" customFormat="1" x14ac:dyDescent="0.25">
      <c r="A651" s="65" t="s">
        <v>722</v>
      </c>
      <c r="B651" s="295"/>
      <c r="C651" s="65">
        <v>7</v>
      </c>
      <c r="D651" s="65">
        <v>3</v>
      </c>
      <c r="E651" s="65">
        <v>2</v>
      </c>
      <c r="F651" s="65">
        <v>5</v>
      </c>
      <c r="G651" s="65">
        <v>7</v>
      </c>
      <c r="H651" s="65">
        <v>0</v>
      </c>
      <c r="K651" s="65" t="s">
        <v>993</v>
      </c>
      <c r="L651" s="65" t="s">
        <v>995</v>
      </c>
      <c r="M651" s="65" t="s">
        <v>1</v>
      </c>
      <c r="N651" s="65" t="s">
        <v>260</v>
      </c>
      <c r="O651" s="65">
        <v>17</v>
      </c>
    </row>
    <row r="652" spans="1:16" s="65" customFormat="1" x14ac:dyDescent="0.25">
      <c r="A652" s="65" t="s">
        <v>722</v>
      </c>
      <c r="B652" s="295"/>
      <c r="C652" s="65">
        <v>8</v>
      </c>
      <c r="D652" s="65">
        <v>3</v>
      </c>
      <c r="E652" s="65">
        <v>2</v>
      </c>
      <c r="F652" s="65">
        <v>4</v>
      </c>
      <c r="G652" s="65">
        <v>8</v>
      </c>
      <c r="H652" s="65">
        <v>1</v>
      </c>
      <c r="K652" s="65" t="s">
        <v>486</v>
      </c>
      <c r="L652" s="65" t="s">
        <v>726</v>
      </c>
      <c r="M652" s="65" t="s">
        <v>1</v>
      </c>
      <c r="N652" s="65" t="s">
        <v>260</v>
      </c>
      <c r="O652" s="65">
        <v>18</v>
      </c>
      <c r="P652" s="65" t="s">
        <v>727</v>
      </c>
    </row>
    <row r="653" spans="1:16" s="65" customFormat="1" x14ac:dyDescent="0.25">
      <c r="A653" s="65" t="s">
        <v>722</v>
      </c>
      <c r="B653" s="295"/>
      <c r="C653" s="65">
        <v>9</v>
      </c>
      <c r="D653" s="65">
        <v>3</v>
      </c>
      <c r="E653" s="65">
        <v>2</v>
      </c>
      <c r="F653" s="65">
        <v>7</v>
      </c>
      <c r="G653" s="65">
        <v>9</v>
      </c>
      <c r="H653" s="65">
        <v>0</v>
      </c>
      <c r="K653" s="65" t="s">
        <v>993</v>
      </c>
      <c r="L653" s="65" t="s">
        <v>724</v>
      </c>
      <c r="M653" s="65" t="s">
        <v>1</v>
      </c>
      <c r="N653" s="65" t="s">
        <v>260</v>
      </c>
      <c r="O653" s="65">
        <v>18</v>
      </c>
    </row>
    <row r="654" spans="1:16" s="65" customFormat="1" x14ac:dyDescent="0.25">
      <c r="A654" s="65" t="s">
        <v>722</v>
      </c>
      <c r="B654" s="295"/>
      <c r="C654" s="65">
        <v>10</v>
      </c>
      <c r="D654" s="65">
        <v>4</v>
      </c>
      <c r="E654" s="65">
        <v>2</v>
      </c>
      <c r="F654" s="65">
        <v>8</v>
      </c>
      <c r="G654" s="65">
        <v>11</v>
      </c>
      <c r="H654" s="65">
        <v>0</v>
      </c>
      <c r="K654" s="65" t="s">
        <v>993</v>
      </c>
      <c r="L654" s="65" t="s">
        <v>997</v>
      </c>
      <c r="M654" s="65" t="s">
        <v>1</v>
      </c>
      <c r="N654" s="65" t="s">
        <v>260</v>
      </c>
      <c r="O654" s="65">
        <v>18</v>
      </c>
    </row>
    <row r="655" spans="1:16" s="65" customFormat="1" x14ac:dyDescent="0.25">
      <c r="A655" s="65" t="s">
        <v>722</v>
      </c>
      <c r="B655" s="295"/>
      <c r="C655" s="65">
        <v>11</v>
      </c>
      <c r="D655" s="65">
        <v>3</v>
      </c>
      <c r="E655" s="65">
        <v>2</v>
      </c>
      <c r="F655" s="65">
        <v>5</v>
      </c>
      <c r="G655" s="65">
        <v>8</v>
      </c>
      <c r="H655" s="65">
        <v>0</v>
      </c>
      <c r="K655" s="65" t="s">
        <v>993</v>
      </c>
      <c r="L655" s="65" t="s">
        <v>995</v>
      </c>
      <c r="M655" s="65" t="s">
        <v>1</v>
      </c>
      <c r="N655" s="65" t="s">
        <v>260</v>
      </c>
      <c r="O655" s="65">
        <v>18</v>
      </c>
    </row>
    <row r="656" spans="1:16" s="65" customFormat="1" x14ac:dyDescent="0.25">
      <c r="A656" s="65" t="s">
        <v>722</v>
      </c>
      <c r="B656" s="295"/>
      <c r="C656" s="65">
        <v>12</v>
      </c>
      <c r="D656" s="65">
        <v>4</v>
      </c>
      <c r="E656" s="65">
        <v>2</v>
      </c>
      <c r="F656" s="65">
        <v>8</v>
      </c>
      <c r="G656" s="65">
        <v>10</v>
      </c>
      <c r="H656" s="65">
        <v>0</v>
      </c>
      <c r="K656" s="65" t="s">
        <v>993</v>
      </c>
      <c r="L656" s="65" t="s">
        <v>997</v>
      </c>
      <c r="M656" s="65" t="s">
        <v>1</v>
      </c>
      <c r="N656" s="65" t="s">
        <v>260</v>
      </c>
      <c r="O656" s="65">
        <v>18</v>
      </c>
    </row>
    <row r="657" spans="1:16" s="65" customFormat="1" x14ac:dyDescent="0.25">
      <c r="A657" s="65" t="s">
        <v>722</v>
      </c>
      <c r="B657" s="295"/>
      <c r="C657" s="65">
        <v>13</v>
      </c>
      <c r="D657" s="65">
        <v>3</v>
      </c>
      <c r="E657" s="65">
        <v>2</v>
      </c>
      <c r="F657" s="65">
        <v>4</v>
      </c>
      <c r="G657" s="65">
        <v>9</v>
      </c>
      <c r="H657" s="65">
        <v>1</v>
      </c>
      <c r="K657" s="65" t="s">
        <v>17</v>
      </c>
      <c r="L657" s="65" t="s">
        <v>726</v>
      </c>
      <c r="M657" s="65" t="s">
        <v>1</v>
      </c>
      <c r="N657" s="65" t="s">
        <v>260</v>
      </c>
      <c r="O657" s="65">
        <v>19</v>
      </c>
      <c r="P657" s="65" t="s">
        <v>728</v>
      </c>
    </row>
    <row r="658" spans="1:16" s="65" customFormat="1" x14ac:dyDescent="0.25">
      <c r="A658" s="65" t="s">
        <v>722</v>
      </c>
      <c r="B658" s="295"/>
      <c r="C658" s="65">
        <v>14</v>
      </c>
      <c r="D658" s="65">
        <v>4</v>
      </c>
      <c r="E658" s="65">
        <v>2</v>
      </c>
      <c r="F658" s="65">
        <v>8</v>
      </c>
      <c r="G658" s="65">
        <v>11</v>
      </c>
      <c r="H658" s="65">
        <v>0</v>
      </c>
      <c r="K658" s="65" t="s">
        <v>993</v>
      </c>
      <c r="L658" s="65" t="s">
        <v>997</v>
      </c>
      <c r="M658" s="65" t="s">
        <v>1</v>
      </c>
      <c r="N658" s="65" t="s">
        <v>260</v>
      </c>
      <c r="O658" s="65">
        <v>19</v>
      </c>
    </row>
    <row r="659" spans="1:16" s="65" customFormat="1" x14ac:dyDescent="0.25">
      <c r="A659" s="65" t="s">
        <v>722</v>
      </c>
      <c r="B659" s="295"/>
      <c r="C659" s="65">
        <v>16</v>
      </c>
      <c r="D659" s="65" t="s">
        <v>56</v>
      </c>
      <c r="E659" s="65">
        <v>0</v>
      </c>
      <c r="F659" s="65">
        <v>0</v>
      </c>
      <c r="G659" s="65">
        <v>0</v>
      </c>
      <c r="H659" s="65">
        <v>0</v>
      </c>
      <c r="K659" s="65" t="s">
        <v>993</v>
      </c>
      <c r="L659" s="65" t="s">
        <v>998</v>
      </c>
      <c r="M659" s="65" t="s">
        <v>1</v>
      </c>
      <c r="N659" s="65" t="s">
        <v>260</v>
      </c>
      <c r="O659" s="65">
        <v>19</v>
      </c>
    </row>
    <row r="660" spans="1:16" s="65" customFormat="1" x14ac:dyDescent="0.25">
      <c r="A660" s="65" t="s">
        <v>722</v>
      </c>
      <c r="B660" s="295"/>
      <c r="C660" s="65">
        <v>17</v>
      </c>
      <c r="D660" s="65" t="s">
        <v>56</v>
      </c>
      <c r="E660" s="65">
        <v>0</v>
      </c>
      <c r="F660" s="65">
        <v>0</v>
      </c>
      <c r="G660" s="65">
        <v>0</v>
      </c>
      <c r="H660" s="65">
        <v>0</v>
      </c>
      <c r="K660" s="65" t="s">
        <v>993</v>
      </c>
      <c r="L660" s="65" t="s">
        <v>998</v>
      </c>
      <c r="M660" s="65" t="s">
        <v>1</v>
      </c>
      <c r="N660" s="65" t="s">
        <v>260</v>
      </c>
      <c r="O660" s="65">
        <v>19</v>
      </c>
    </row>
    <row r="661" spans="1:16" s="65" customFormat="1" x14ac:dyDescent="0.25">
      <c r="A661" s="65" t="s">
        <v>722</v>
      </c>
      <c r="B661" s="295"/>
      <c r="C661" s="65">
        <v>18</v>
      </c>
      <c r="D661" s="65" t="s">
        <v>56</v>
      </c>
      <c r="E661" s="65">
        <v>0</v>
      </c>
      <c r="F661" s="65">
        <v>0</v>
      </c>
      <c r="G661" s="65">
        <v>0</v>
      </c>
      <c r="H661" s="65">
        <v>0</v>
      </c>
      <c r="K661" s="65" t="s">
        <v>993</v>
      </c>
      <c r="L661" s="65" t="s">
        <v>998</v>
      </c>
      <c r="M661" s="65" t="s">
        <v>1</v>
      </c>
      <c r="N661" s="65" t="s">
        <v>260</v>
      </c>
      <c r="O661" s="65">
        <v>19</v>
      </c>
    </row>
    <row r="662" spans="1:16" s="65" customFormat="1" x14ac:dyDescent="0.25">
      <c r="A662" s="65" t="s">
        <v>722</v>
      </c>
      <c r="B662" s="295"/>
      <c r="C662" s="65">
        <v>19</v>
      </c>
      <c r="D662" s="65" t="s">
        <v>56</v>
      </c>
      <c r="E662" s="65">
        <v>0</v>
      </c>
      <c r="F662" s="65">
        <v>0</v>
      </c>
      <c r="G662" s="65">
        <v>0</v>
      </c>
      <c r="H662" s="65">
        <v>0</v>
      </c>
      <c r="K662" s="65" t="s">
        <v>993</v>
      </c>
      <c r="L662" s="65" t="s">
        <v>998</v>
      </c>
      <c r="M662" s="65" t="s">
        <v>1</v>
      </c>
      <c r="N662" s="65" t="s">
        <v>260</v>
      </c>
      <c r="O662" s="65">
        <v>19</v>
      </c>
    </row>
    <row r="663" spans="1:16" s="65" customFormat="1" x14ac:dyDescent="0.25">
      <c r="A663" s="65" t="s">
        <v>722</v>
      </c>
      <c r="B663" s="295"/>
      <c r="C663" s="65">
        <v>20</v>
      </c>
      <c r="D663" s="65" t="s">
        <v>56</v>
      </c>
      <c r="E663" s="65">
        <v>0</v>
      </c>
      <c r="F663" s="65">
        <v>0</v>
      </c>
      <c r="G663" s="65">
        <v>0</v>
      </c>
      <c r="H663" s="65">
        <v>0</v>
      </c>
      <c r="K663" s="65" t="s">
        <v>993</v>
      </c>
      <c r="L663" s="65" t="s">
        <v>998</v>
      </c>
      <c r="M663" s="65" t="s">
        <v>1</v>
      </c>
      <c r="N663" s="65" t="s">
        <v>260</v>
      </c>
      <c r="O663" s="65">
        <v>19</v>
      </c>
    </row>
    <row r="664" spans="1:16" s="65" customFormat="1" x14ac:dyDescent="0.25">
      <c r="A664" s="65" t="s">
        <v>722</v>
      </c>
      <c r="B664" s="295"/>
      <c r="C664" s="65">
        <v>21</v>
      </c>
      <c r="D664" s="65" t="s">
        <v>56</v>
      </c>
      <c r="E664" s="65">
        <v>0</v>
      </c>
      <c r="F664" s="65">
        <v>0</v>
      </c>
      <c r="G664" s="65">
        <v>0</v>
      </c>
      <c r="H664" s="65">
        <v>0</v>
      </c>
      <c r="K664" s="65" t="s">
        <v>993</v>
      </c>
      <c r="L664" s="65" t="s">
        <v>998</v>
      </c>
      <c r="M664" s="65" t="s">
        <v>1</v>
      </c>
      <c r="N664" s="65" t="s">
        <v>260</v>
      </c>
      <c r="O664" s="65">
        <v>19</v>
      </c>
    </row>
    <row r="665" spans="1:16" s="65" customFormat="1" x14ac:dyDescent="0.25">
      <c r="A665" s="65" t="s">
        <v>722</v>
      </c>
      <c r="B665" s="295"/>
      <c r="C665" s="65">
        <v>22</v>
      </c>
      <c r="D665" s="65" t="s">
        <v>56</v>
      </c>
      <c r="E665" s="65">
        <v>0</v>
      </c>
      <c r="F665" s="65">
        <v>0</v>
      </c>
      <c r="G665" s="65">
        <v>0</v>
      </c>
      <c r="H665" s="65">
        <v>0</v>
      </c>
      <c r="K665" s="65" t="s">
        <v>993</v>
      </c>
      <c r="L665" s="65" t="s">
        <v>998</v>
      </c>
      <c r="M665" s="65" t="s">
        <v>1</v>
      </c>
      <c r="N665" s="65" t="s">
        <v>260</v>
      </c>
      <c r="O665" s="65">
        <v>19</v>
      </c>
    </row>
    <row r="666" spans="1:16" s="65" customFormat="1" x14ac:dyDescent="0.25">
      <c r="A666" s="65" t="s">
        <v>722</v>
      </c>
      <c r="B666" s="295"/>
      <c r="C666" s="65">
        <v>23</v>
      </c>
      <c r="D666" s="65" t="s">
        <v>56</v>
      </c>
      <c r="E666" s="65">
        <v>0</v>
      </c>
      <c r="F666" s="65">
        <v>0</v>
      </c>
      <c r="G666" s="65">
        <v>0</v>
      </c>
      <c r="H666" s="65">
        <v>0</v>
      </c>
      <c r="K666" s="65" t="s">
        <v>993</v>
      </c>
      <c r="L666" s="65" t="s">
        <v>998</v>
      </c>
      <c r="M666" s="65" t="s">
        <v>1</v>
      </c>
      <c r="N666" s="65" t="s">
        <v>260</v>
      </c>
      <c r="O666" s="65">
        <v>19</v>
      </c>
    </row>
    <row r="667" spans="1:16" s="65" customFormat="1" x14ac:dyDescent="0.25">
      <c r="A667" s="65" t="s">
        <v>722</v>
      </c>
      <c r="B667" s="295"/>
      <c r="C667" s="65">
        <v>24</v>
      </c>
      <c r="D667" s="65" t="s">
        <v>56</v>
      </c>
      <c r="E667" s="65">
        <v>0</v>
      </c>
      <c r="F667" s="65">
        <v>0</v>
      </c>
      <c r="G667" s="65">
        <v>0</v>
      </c>
      <c r="H667" s="65">
        <v>0</v>
      </c>
      <c r="K667" s="65" t="s">
        <v>993</v>
      </c>
      <c r="L667" s="65" t="s">
        <v>998</v>
      </c>
      <c r="M667" s="65" t="s">
        <v>1</v>
      </c>
      <c r="N667" s="65" t="s">
        <v>260</v>
      </c>
      <c r="O667" s="65">
        <v>19</v>
      </c>
    </row>
    <row r="668" spans="1:16" s="65" customFormat="1" x14ac:dyDescent="0.25">
      <c r="A668" s="65" t="s">
        <v>722</v>
      </c>
      <c r="B668" s="295"/>
      <c r="C668" s="65">
        <v>25</v>
      </c>
      <c r="D668" s="65" t="s">
        <v>56</v>
      </c>
      <c r="E668" s="65">
        <v>0</v>
      </c>
      <c r="F668" s="65">
        <v>0</v>
      </c>
      <c r="G668" s="65">
        <v>0</v>
      </c>
      <c r="H668" s="65">
        <v>0</v>
      </c>
      <c r="K668" s="65" t="s">
        <v>993</v>
      </c>
      <c r="L668" s="65" t="s">
        <v>998</v>
      </c>
      <c r="M668" s="65" t="s">
        <v>1</v>
      </c>
      <c r="N668" s="65" t="s">
        <v>260</v>
      </c>
      <c r="O668" s="65">
        <v>19</v>
      </c>
    </row>
    <row r="669" spans="1:16" s="65" customFormat="1" x14ac:dyDescent="0.25">
      <c r="A669" s="65" t="s">
        <v>722</v>
      </c>
      <c r="B669" s="295"/>
      <c r="C669" s="65">
        <v>26</v>
      </c>
      <c r="D669" s="65" t="s">
        <v>56</v>
      </c>
      <c r="E669" s="65">
        <v>0</v>
      </c>
      <c r="F669" s="65">
        <v>0</v>
      </c>
      <c r="G669" s="65">
        <v>0</v>
      </c>
      <c r="H669" s="65">
        <v>0</v>
      </c>
      <c r="K669" s="65" t="s">
        <v>993</v>
      </c>
      <c r="L669" s="65" t="s">
        <v>998</v>
      </c>
      <c r="M669" s="65" t="s">
        <v>1</v>
      </c>
      <c r="N669" s="65" t="s">
        <v>260</v>
      </c>
      <c r="O669" s="65">
        <v>19</v>
      </c>
    </row>
    <row r="670" spans="1:16" s="65" customFormat="1" x14ac:dyDescent="0.25">
      <c r="A670" s="65" t="s">
        <v>722</v>
      </c>
      <c r="B670" s="295"/>
      <c r="C670" s="65">
        <v>27</v>
      </c>
      <c r="D670" s="65" t="s">
        <v>56</v>
      </c>
      <c r="E670" s="65">
        <v>0</v>
      </c>
      <c r="F670" s="65">
        <v>0</v>
      </c>
      <c r="G670" s="65">
        <v>0</v>
      </c>
      <c r="H670" s="65">
        <v>0</v>
      </c>
      <c r="K670" s="65" t="s">
        <v>993</v>
      </c>
      <c r="L670" s="65" t="s">
        <v>998</v>
      </c>
      <c r="M670" s="65" t="s">
        <v>1</v>
      </c>
      <c r="N670" s="65" t="s">
        <v>260</v>
      </c>
      <c r="O670" s="65">
        <v>19</v>
      </c>
    </row>
    <row r="671" spans="1:16" s="78" customFormat="1" x14ac:dyDescent="0.25">
      <c r="A671" s="291" t="s">
        <v>291</v>
      </c>
      <c r="B671" s="292"/>
      <c r="D671" s="78">
        <v>57</v>
      </c>
      <c r="F671" s="78">
        <v>57</v>
      </c>
      <c r="H671" s="78">
        <v>1</v>
      </c>
      <c r="K671" s="78" t="s">
        <v>578</v>
      </c>
      <c r="L671" s="78" t="s">
        <v>780</v>
      </c>
      <c r="M671" s="78" t="s">
        <v>265</v>
      </c>
      <c r="N671" s="78" t="s">
        <v>260</v>
      </c>
      <c r="O671" s="78">
        <v>19</v>
      </c>
    </row>
    <row r="672" spans="1:16" s="78" customFormat="1" x14ac:dyDescent="0.25">
      <c r="A672" s="291" t="s">
        <v>292</v>
      </c>
      <c r="B672" s="292"/>
      <c r="D672" s="78">
        <v>53</v>
      </c>
      <c r="F672" s="78">
        <v>53</v>
      </c>
      <c r="H672" s="78">
        <v>1</v>
      </c>
      <c r="K672" s="78" t="s">
        <v>578</v>
      </c>
      <c r="L672" s="78" t="s">
        <v>781</v>
      </c>
      <c r="M672" s="78" t="s">
        <v>265</v>
      </c>
      <c r="N672" s="78" t="s">
        <v>260</v>
      </c>
      <c r="O672" s="78">
        <v>19</v>
      </c>
    </row>
    <row r="673" spans="1:16" s="78" customFormat="1" x14ac:dyDescent="0.25">
      <c r="A673" s="291" t="s">
        <v>293</v>
      </c>
      <c r="B673" s="292"/>
      <c r="F673" s="78">
        <v>999</v>
      </c>
      <c r="H673" s="78">
        <v>0</v>
      </c>
      <c r="K673" s="78" t="s">
        <v>993</v>
      </c>
      <c r="L673" s="78" t="s">
        <v>757</v>
      </c>
      <c r="M673" s="78" t="s">
        <v>265</v>
      </c>
      <c r="N673" s="78" t="s">
        <v>260</v>
      </c>
      <c r="O673" s="78">
        <v>19</v>
      </c>
    </row>
    <row r="674" spans="1:16" s="78" customFormat="1" x14ac:dyDescent="0.25">
      <c r="A674" s="291" t="s">
        <v>294</v>
      </c>
      <c r="B674" s="292"/>
      <c r="F674" s="78">
        <v>999</v>
      </c>
      <c r="H674" s="78">
        <v>0</v>
      </c>
      <c r="K674" s="78" t="s">
        <v>993</v>
      </c>
      <c r="L674" s="78" t="s">
        <v>757</v>
      </c>
      <c r="M674" s="78" t="s">
        <v>265</v>
      </c>
      <c r="N674" s="78" t="s">
        <v>260</v>
      </c>
      <c r="O674" s="78">
        <v>19</v>
      </c>
    </row>
    <row r="675" spans="1:16" s="78" customFormat="1" x14ac:dyDescent="0.25">
      <c r="A675" s="292" t="s">
        <v>317</v>
      </c>
      <c r="B675" s="292"/>
      <c r="D675" s="78">
        <v>53</v>
      </c>
      <c r="H675" s="78">
        <v>1</v>
      </c>
      <c r="L675" s="78" t="s">
        <v>730</v>
      </c>
      <c r="M675" s="78" t="s">
        <v>16</v>
      </c>
      <c r="N675" s="78" t="s">
        <v>260</v>
      </c>
      <c r="O675" s="78">
        <v>20</v>
      </c>
      <c r="P675" s="78" t="s">
        <v>729</v>
      </c>
    </row>
    <row r="676" spans="1:16" s="65" customFormat="1" x14ac:dyDescent="0.25">
      <c r="A676" s="289" t="s">
        <v>731</v>
      </c>
      <c r="B676" s="289"/>
      <c r="F676" s="65">
        <v>86.139999999999986</v>
      </c>
      <c r="G676" s="65">
        <v>638.48099999999999</v>
      </c>
      <c r="H676" s="65">
        <v>1</v>
      </c>
      <c r="K676" s="65" t="s">
        <v>219</v>
      </c>
      <c r="L676" s="65" t="s">
        <v>733</v>
      </c>
      <c r="M676" s="65" t="s">
        <v>16</v>
      </c>
      <c r="N676" s="65" t="s">
        <v>260</v>
      </c>
      <c r="O676" s="65">
        <v>21</v>
      </c>
      <c r="P676" s="65" t="s">
        <v>732</v>
      </c>
    </row>
    <row r="677" spans="1:16" s="65" customFormat="1" x14ac:dyDescent="0.25">
      <c r="A677" s="289" t="s">
        <v>734</v>
      </c>
      <c r="B677" s="289"/>
      <c r="F677" s="65">
        <v>-73.124000000000024</v>
      </c>
      <c r="G677" s="65">
        <v>819.44</v>
      </c>
      <c r="H677" s="65">
        <v>1</v>
      </c>
      <c r="K677" s="65" t="s">
        <v>216</v>
      </c>
      <c r="L677" s="65" t="s">
        <v>736</v>
      </c>
      <c r="M677" s="65" t="s">
        <v>16</v>
      </c>
      <c r="N677" s="65" t="s">
        <v>260</v>
      </c>
      <c r="O677" s="65">
        <v>22</v>
      </c>
      <c r="P677" s="65" t="s">
        <v>735</v>
      </c>
    </row>
    <row r="678" spans="1:16" s="78" customFormat="1" ht="15" customHeight="1" x14ac:dyDescent="0.25">
      <c r="A678" s="78" t="s">
        <v>397</v>
      </c>
      <c r="B678" s="297" t="s">
        <v>951</v>
      </c>
      <c r="C678" s="78">
        <v>1</v>
      </c>
      <c r="D678" s="78">
        <v>3</v>
      </c>
      <c r="E678" s="78">
        <v>2</v>
      </c>
      <c r="F678" s="78">
        <v>6</v>
      </c>
      <c r="G678" s="78">
        <v>6</v>
      </c>
      <c r="H678" s="78">
        <v>0</v>
      </c>
      <c r="I678" s="78">
        <v>6</v>
      </c>
      <c r="K678" s="78" t="s">
        <v>356</v>
      </c>
      <c r="L678" s="78" t="s">
        <v>1006</v>
      </c>
      <c r="M678" s="78" t="s">
        <v>16</v>
      </c>
      <c r="N678" s="78" t="s">
        <v>260</v>
      </c>
      <c r="O678" s="78">
        <v>22</v>
      </c>
    </row>
    <row r="679" spans="1:16" s="78" customFormat="1" x14ac:dyDescent="0.25">
      <c r="A679" s="78" t="s">
        <v>397</v>
      </c>
      <c r="B679" s="297" t="s">
        <v>951</v>
      </c>
      <c r="C679" s="78">
        <v>2</v>
      </c>
      <c r="D679" s="78">
        <v>3</v>
      </c>
      <c r="E679" s="78">
        <v>2</v>
      </c>
      <c r="F679" s="78">
        <v>5</v>
      </c>
      <c r="G679" s="78">
        <v>5</v>
      </c>
      <c r="H679" s="78">
        <v>0</v>
      </c>
      <c r="I679" s="78">
        <v>6</v>
      </c>
      <c r="K679" s="78" t="s">
        <v>356</v>
      </c>
      <c r="L679" s="78" t="s">
        <v>1007</v>
      </c>
      <c r="M679" s="78" t="s">
        <v>16</v>
      </c>
      <c r="N679" s="78" t="s">
        <v>260</v>
      </c>
      <c r="O679" s="78">
        <v>22</v>
      </c>
    </row>
    <row r="680" spans="1:16" s="78" customFormat="1" x14ac:dyDescent="0.25">
      <c r="A680" s="78" t="s">
        <v>397</v>
      </c>
      <c r="B680" s="297" t="s">
        <v>951</v>
      </c>
      <c r="C680" s="78">
        <v>3</v>
      </c>
      <c r="D680" s="78">
        <v>4</v>
      </c>
      <c r="E680" s="78">
        <v>2</v>
      </c>
      <c r="F680" s="78">
        <v>7</v>
      </c>
      <c r="G680" s="78">
        <v>7</v>
      </c>
      <c r="H680" s="78">
        <v>0</v>
      </c>
      <c r="I680" s="78">
        <v>6</v>
      </c>
      <c r="K680" s="78" t="s">
        <v>356</v>
      </c>
      <c r="L680" s="78" t="s">
        <v>750</v>
      </c>
      <c r="M680" s="78" t="s">
        <v>16</v>
      </c>
      <c r="N680" s="78" t="s">
        <v>260</v>
      </c>
      <c r="O680" s="78">
        <v>22</v>
      </c>
    </row>
    <row r="681" spans="1:16" s="78" customFormat="1" x14ac:dyDescent="0.25">
      <c r="A681" s="78" t="s">
        <v>397</v>
      </c>
      <c r="B681" s="297" t="s">
        <v>951</v>
      </c>
      <c r="C681" s="78">
        <v>4</v>
      </c>
      <c r="D681" s="78">
        <v>3</v>
      </c>
      <c r="E681" s="78">
        <v>2</v>
      </c>
      <c r="F681" s="78">
        <v>7</v>
      </c>
      <c r="G681" s="78">
        <v>7</v>
      </c>
      <c r="H681" s="78">
        <v>0</v>
      </c>
      <c r="I681" s="78">
        <v>6</v>
      </c>
      <c r="K681" s="78" t="s">
        <v>356</v>
      </c>
      <c r="L681" s="78" t="s">
        <v>750</v>
      </c>
      <c r="M681" s="78" t="s">
        <v>16</v>
      </c>
      <c r="N681" s="78" t="s">
        <v>260</v>
      </c>
      <c r="O681" s="78">
        <v>22</v>
      </c>
    </row>
    <row r="682" spans="1:16" s="78" customFormat="1" x14ac:dyDescent="0.25">
      <c r="A682" s="78" t="s">
        <v>397</v>
      </c>
      <c r="B682" s="297" t="s">
        <v>951</v>
      </c>
      <c r="C682" s="78">
        <v>5</v>
      </c>
      <c r="D682" s="78">
        <v>3</v>
      </c>
      <c r="E682" s="78">
        <v>2</v>
      </c>
      <c r="F682" s="78">
        <v>7</v>
      </c>
      <c r="G682" s="78">
        <v>4</v>
      </c>
      <c r="H682" s="78">
        <v>0</v>
      </c>
      <c r="I682" s="78">
        <v>6</v>
      </c>
      <c r="K682" s="78" t="s">
        <v>356</v>
      </c>
      <c r="L682" s="78" t="s">
        <v>750</v>
      </c>
      <c r="M682" s="78" t="s">
        <v>16</v>
      </c>
      <c r="N682" s="78" t="s">
        <v>260</v>
      </c>
      <c r="O682" s="78">
        <v>22</v>
      </c>
    </row>
    <row r="683" spans="1:16" s="78" customFormat="1" x14ac:dyDescent="0.25">
      <c r="A683" s="78" t="s">
        <v>397</v>
      </c>
      <c r="B683" s="297" t="s">
        <v>951</v>
      </c>
      <c r="C683" s="78">
        <v>6</v>
      </c>
      <c r="D683" s="78">
        <v>4</v>
      </c>
      <c r="E683" s="78">
        <v>2</v>
      </c>
      <c r="F683" s="78">
        <v>8</v>
      </c>
      <c r="G683" s="78">
        <v>10</v>
      </c>
      <c r="H683" s="78">
        <v>0</v>
      </c>
      <c r="I683" s="78">
        <v>6</v>
      </c>
      <c r="K683" s="78" t="s">
        <v>356</v>
      </c>
      <c r="L683" s="78" t="s">
        <v>752</v>
      </c>
      <c r="M683" s="78" t="s">
        <v>16</v>
      </c>
      <c r="N683" s="78" t="s">
        <v>260</v>
      </c>
      <c r="O683" s="78">
        <v>22</v>
      </c>
    </row>
    <row r="684" spans="1:16" s="78" customFormat="1" x14ac:dyDescent="0.25">
      <c r="A684" s="78" t="s">
        <v>397</v>
      </c>
      <c r="B684" s="297" t="s">
        <v>951</v>
      </c>
      <c r="C684" s="78" t="s">
        <v>679</v>
      </c>
      <c r="D684" s="78">
        <v>3</v>
      </c>
      <c r="E684" s="78">
        <v>2</v>
      </c>
      <c r="F684" s="78">
        <v>7</v>
      </c>
      <c r="G684" s="78">
        <v>7</v>
      </c>
      <c r="H684" s="78">
        <v>0</v>
      </c>
      <c r="I684" s="78">
        <v>6</v>
      </c>
      <c r="K684" s="78" t="s">
        <v>356</v>
      </c>
      <c r="L684" s="78" t="s">
        <v>750</v>
      </c>
      <c r="M684" s="78" t="s">
        <v>16</v>
      </c>
      <c r="N684" s="78" t="s">
        <v>260</v>
      </c>
      <c r="O684" s="78">
        <v>22</v>
      </c>
    </row>
    <row r="685" spans="1:16" s="78" customFormat="1" x14ac:dyDescent="0.25">
      <c r="A685" s="78" t="s">
        <v>397</v>
      </c>
      <c r="B685" s="297" t="s">
        <v>951</v>
      </c>
      <c r="C685" s="78">
        <v>7</v>
      </c>
      <c r="D685" s="78">
        <v>3</v>
      </c>
      <c r="E685" s="78">
        <v>2</v>
      </c>
      <c r="F685" s="78">
        <v>6</v>
      </c>
      <c r="G685" s="78">
        <v>7</v>
      </c>
      <c r="H685" s="78">
        <v>0</v>
      </c>
      <c r="I685" s="78">
        <v>6</v>
      </c>
      <c r="K685" s="78" t="s">
        <v>356</v>
      </c>
      <c r="L685" s="78" t="s">
        <v>1006</v>
      </c>
      <c r="M685" s="78" t="s">
        <v>16</v>
      </c>
      <c r="N685" s="78" t="s">
        <v>260</v>
      </c>
      <c r="O685" s="78">
        <v>22</v>
      </c>
    </row>
    <row r="686" spans="1:16" s="78" customFormat="1" x14ac:dyDescent="0.25">
      <c r="A686" s="78" t="s">
        <v>397</v>
      </c>
      <c r="B686" s="297" t="s">
        <v>951</v>
      </c>
      <c r="C686" s="78">
        <v>8</v>
      </c>
      <c r="D686" s="78">
        <v>3</v>
      </c>
      <c r="E686" s="78">
        <v>2</v>
      </c>
      <c r="F686" s="78">
        <v>6</v>
      </c>
      <c r="G686" s="78">
        <v>6</v>
      </c>
      <c r="H686" s="78">
        <v>0</v>
      </c>
      <c r="I686" s="78">
        <v>6</v>
      </c>
      <c r="K686" s="78" t="s">
        <v>356</v>
      </c>
      <c r="L686" s="78" t="s">
        <v>1006</v>
      </c>
      <c r="M686" s="78" t="s">
        <v>16</v>
      </c>
      <c r="N686" s="78" t="s">
        <v>260</v>
      </c>
      <c r="O686" s="78">
        <v>22</v>
      </c>
    </row>
    <row r="687" spans="1:16" s="78" customFormat="1" x14ac:dyDescent="0.25">
      <c r="A687" s="78" t="s">
        <v>397</v>
      </c>
      <c r="B687" s="297" t="s">
        <v>951</v>
      </c>
      <c r="C687" s="78">
        <v>9</v>
      </c>
      <c r="D687" s="78">
        <v>3</v>
      </c>
      <c r="E687" s="78">
        <v>2</v>
      </c>
      <c r="F687" s="78">
        <v>9</v>
      </c>
      <c r="G687" s="78">
        <v>9</v>
      </c>
      <c r="H687" s="78">
        <v>0</v>
      </c>
      <c r="I687" s="78">
        <v>6</v>
      </c>
      <c r="K687" s="78" t="s">
        <v>356</v>
      </c>
      <c r="L687" s="78" t="s">
        <v>1008</v>
      </c>
      <c r="M687" s="78" t="s">
        <v>16</v>
      </c>
      <c r="N687" s="78" t="s">
        <v>260</v>
      </c>
      <c r="O687" s="78">
        <v>22</v>
      </c>
    </row>
    <row r="688" spans="1:16" s="78" customFormat="1" x14ac:dyDescent="0.25">
      <c r="A688" s="78" t="s">
        <v>397</v>
      </c>
      <c r="B688" s="297" t="s">
        <v>951</v>
      </c>
      <c r="C688" s="78">
        <v>10</v>
      </c>
      <c r="D688" s="78">
        <v>4</v>
      </c>
      <c r="E688" s="78">
        <v>2</v>
      </c>
      <c r="F688" s="78">
        <v>8</v>
      </c>
      <c r="G688" s="78">
        <v>12</v>
      </c>
      <c r="H688" s="78">
        <v>0</v>
      </c>
      <c r="I688" s="78">
        <v>6</v>
      </c>
      <c r="K688" s="78" t="s">
        <v>356</v>
      </c>
      <c r="L688" s="78" t="s">
        <v>752</v>
      </c>
      <c r="M688" s="78" t="s">
        <v>16</v>
      </c>
      <c r="N688" s="78" t="s">
        <v>260</v>
      </c>
      <c r="O688" s="78">
        <v>22</v>
      </c>
    </row>
    <row r="689" spans="1:15" s="78" customFormat="1" x14ac:dyDescent="0.25">
      <c r="A689" s="78" t="s">
        <v>397</v>
      </c>
      <c r="B689" s="297" t="s">
        <v>951</v>
      </c>
      <c r="C689" s="78">
        <v>11</v>
      </c>
      <c r="D689" s="78">
        <v>3</v>
      </c>
      <c r="E689" s="78">
        <v>2</v>
      </c>
      <c r="F689" s="78">
        <v>9</v>
      </c>
      <c r="G689" s="78">
        <v>8</v>
      </c>
      <c r="H689" s="78">
        <v>0</v>
      </c>
      <c r="I689" s="78">
        <v>6</v>
      </c>
      <c r="K689" s="78" t="s">
        <v>356</v>
      </c>
      <c r="L689" s="78" t="s">
        <v>1008</v>
      </c>
      <c r="M689" s="78" t="s">
        <v>16</v>
      </c>
      <c r="N689" s="78" t="s">
        <v>260</v>
      </c>
      <c r="O689" s="78">
        <v>22</v>
      </c>
    </row>
    <row r="690" spans="1:15" s="78" customFormat="1" x14ac:dyDescent="0.25">
      <c r="A690" s="78" t="s">
        <v>397</v>
      </c>
      <c r="B690" s="297" t="s">
        <v>951</v>
      </c>
      <c r="C690" s="78">
        <v>12</v>
      </c>
      <c r="D690" s="78">
        <v>4</v>
      </c>
      <c r="E690" s="78">
        <v>2</v>
      </c>
      <c r="F690" s="78">
        <v>9</v>
      </c>
      <c r="G690" s="78">
        <v>10</v>
      </c>
      <c r="H690" s="78">
        <v>0</v>
      </c>
      <c r="I690" s="78">
        <v>6</v>
      </c>
      <c r="K690" s="78" t="s">
        <v>356</v>
      </c>
      <c r="L690" s="78" t="s">
        <v>1008</v>
      </c>
      <c r="M690" s="78" t="s">
        <v>16</v>
      </c>
      <c r="N690" s="78" t="s">
        <v>260</v>
      </c>
      <c r="O690" s="78">
        <v>22</v>
      </c>
    </row>
    <row r="691" spans="1:15" s="78" customFormat="1" x14ac:dyDescent="0.25">
      <c r="A691" s="78" t="s">
        <v>397</v>
      </c>
      <c r="B691" s="297" t="s">
        <v>951</v>
      </c>
      <c r="C691" s="78">
        <v>13</v>
      </c>
      <c r="D691" s="78">
        <v>3</v>
      </c>
      <c r="E691" s="78">
        <v>2</v>
      </c>
      <c r="F691" s="78">
        <v>6</v>
      </c>
      <c r="G691" s="78">
        <v>7</v>
      </c>
      <c r="H691" s="78">
        <v>0</v>
      </c>
      <c r="I691" s="78">
        <v>6</v>
      </c>
      <c r="K691" s="78" t="s">
        <v>356</v>
      </c>
      <c r="L691" s="78" t="s">
        <v>1006</v>
      </c>
      <c r="M691" s="78" t="s">
        <v>16</v>
      </c>
      <c r="N691" s="78" t="s">
        <v>260</v>
      </c>
      <c r="O691" s="78">
        <v>22</v>
      </c>
    </row>
    <row r="692" spans="1:15" s="78" customFormat="1" x14ac:dyDescent="0.25">
      <c r="A692" s="78" t="s">
        <v>397</v>
      </c>
      <c r="B692" s="297" t="s">
        <v>951</v>
      </c>
      <c r="C692" s="78">
        <v>14</v>
      </c>
      <c r="D692" s="78">
        <v>4</v>
      </c>
      <c r="E692" s="78">
        <v>2</v>
      </c>
      <c r="F692" s="78">
        <v>10</v>
      </c>
      <c r="G692" s="78">
        <v>11</v>
      </c>
      <c r="H692" s="78">
        <v>0</v>
      </c>
      <c r="I692" s="78">
        <v>6</v>
      </c>
      <c r="K692" s="78" t="s">
        <v>356</v>
      </c>
      <c r="L692" s="78" t="s">
        <v>1009</v>
      </c>
      <c r="M692" s="78" t="s">
        <v>16</v>
      </c>
      <c r="N692" s="78" t="s">
        <v>260</v>
      </c>
      <c r="O692" s="78">
        <v>22</v>
      </c>
    </row>
    <row r="693" spans="1:15" s="78" customFormat="1" x14ac:dyDescent="0.25">
      <c r="A693" s="78" t="s">
        <v>397</v>
      </c>
      <c r="B693" s="297" t="s">
        <v>951</v>
      </c>
      <c r="C693" s="78">
        <v>16</v>
      </c>
      <c r="D693" s="78" t="s">
        <v>56</v>
      </c>
      <c r="E693" s="78">
        <v>0</v>
      </c>
      <c r="F693" s="78">
        <v>0</v>
      </c>
      <c r="G693" s="78">
        <v>0</v>
      </c>
      <c r="H693" s="78">
        <v>0</v>
      </c>
      <c r="I693" s="78">
        <v>6</v>
      </c>
      <c r="K693" s="78" t="s">
        <v>356</v>
      </c>
      <c r="L693" s="78" t="s">
        <v>1010</v>
      </c>
      <c r="M693" s="78" t="s">
        <v>16</v>
      </c>
      <c r="N693" s="78" t="s">
        <v>260</v>
      </c>
      <c r="O693" s="78">
        <v>22</v>
      </c>
    </row>
    <row r="694" spans="1:15" s="78" customFormat="1" x14ac:dyDescent="0.25">
      <c r="A694" s="78" t="s">
        <v>397</v>
      </c>
      <c r="B694" s="297" t="s">
        <v>951</v>
      </c>
      <c r="C694" s="78">
        <v>17</v>
      </c>
      <c r="D694" s="78" t="s">
        <v>56</v>
      </c>
      <c r="E694" s="78">
        <v>0</v>
      </c>
      <c r="F694" s="78">
        <v>0</v>
      </c>
      <c r="G694" s="78">
        <v>0</v>
      </c>
      <c r="H694" s="78">
        <v>0</v>
      </c>
      <c r="I694" s="78">
        <v>6</v>
      </c>
      <c r="K694" s="78" t="s">
        <v>356</v>
      </c>
      <c r="L694" s="78" t="s">
        <v>1010</v>
      </c>
      <c r="M694" s="78" t="s">
        <v>16</v>
      </c>
      <c r="N694" s="78" t="s">
        <v>260</v>
      </c>
      <c r="O694" s="78">
        <v>22</v>
      </c>
    </row>
    <row r="695" spans="1:15" s="78" customFormat="1" x14ac:dyDescent="0.25">
      <c r="A695" s="78" t="s">
        <v>397</v>
      </c>
      <c r="B695" s="297" t="s">
        <v>951</v>
      </c>
      <c r="C695" s="78">
        <v>18</v>
      </c>
      <c r="D695" s="78" t="s">
        <v>56</v>
      </c>
      <c r="E695" s="78">
        <v>0</v>
      </c>
      <c r="F695" s="78">
        <v>0</v>
      </c>
      <c r="G695" s="78">
        <v>0</v>
      </c>
      <c r="H695" s="78">
        <v>0</v>
      </c>
      <c r="I695" s="78">
        <v>6</v>
      </c>
      <c r="K695" s="78" t="s">
        <v>356</v>
      </c>
      <c r="L695" s="78" t="s">
        <v>1010</v>
      </c>
      <c r="M695" s="78" t="s">
        <v>16</v>
      </c>
      <c r="N695" s="78" t="s">
        <v>260</v>
      </c>
      <c r="O695" s="78">
        <v>22</v>
      </c>
    </row>
    <row r="696" spans="1:15" s="78" customFormat="1" x14ac:dyDescent="0.25">
      <c r="A696" s="78" t="s">
        <v>397</v>
      </c>
      <c r="B696" s="297" t="s">
        <v>951</v>
      </c>
      <c r="C696" s="78">
        <v>19</v>
      </c>
      <c r="D696" s="78" t="s">
        <v>56</v>
      </c>
      <c r="E696" s="78">
        <v>0</v>
      </c>
      <c r="F696" s="78">
        <v>0</v>
      </c>
      <c r="G696" s="78">
        <v>0</v>
      </c>
      <c r="H696" s="78">
        <v>0</v>
      </c>
      <c r="I696" s="78">
        <v>6</v>
      </c>
      <c r="K696" s="78" t="s">
        <v>356</v>
      </c>
      <c r="L696" s="78" t="s">
        <v>1010</v>
      </c>
      <c r="M696" s="78" t="s">
        <v>16</v>
      </c>
      <c r="N696" s="78" t="s">
        <v>260</v>
      </c>
      <c r="O696" s="78">
        <v>22</v>
      </c>
    </row>
    <row r="697" spans="1:15" s="78" customFormat="1" x14ac:dyDescent="0.25">
      <c r="A697" s="78" t="s">
        <v>397</v>
      </c>
      <c r="B697" s="297" t="s">
        <v>951</v>
      </c>
      <c r="C697" s="78">
        <v>20</v>
      </c>
      <c r="D697" s="78" t="s">
        <v>56</v>
      </c>
      <c r="E697" s="78">
        <v>0</v>
      </c>
      <c r="F697" s="78">
        <v>0</v>
      </c>
      <c r="G697" s="78">
        <v>0</v>
      </c>
      <c r="H697" s="78">
        <v>0</v>
      </c>
      <c r="I697" s="78">
        <v>6</v>
      </c>
      <c r="K697" s="78" t="s">
        <v>356</v>
      </c>
      <c r="L697" s="78" t="s">
        <v>1010</v>
      </c>
      <c r="M697" s="78" t="s">
        <v>16</v>
      </c>
      <c r="N697" s="78" t="s">
        <v>260</v>
      </c>
      <c r="O697" s="78">
        <v>22</v>
      </c>
    </row>
    <row r="698" spans="1:15" s="78" customFormat="1" x14ac:dyDescent="0.25">
      <c r="A698" s="78" t="s">
        <v>397</v>
      </c>
      <c r="B698" s="297" t="s">
        <v>951</v>
      </c>
      <c r="C698" s="78">
        <v>21</v>
      </c>
      <c r="D698" s="78" t="s">
        <v>56</v>
      </c>
      <c r="E698" s="78">
        <v>0</v>
      </c>
      <c r="F698" s="78">
        <v>0</v>
      </c>
      <c r="G698" s="78">
        <v>0</v>
      </c>
      <c r="H698" s="78">
        <v>0</v>
      </c>
      <c r="I698" s="78">
        <v>6</v>
      </c>
      <c r="K698" s="78" t="s">
        <v>356</v>
      </c>
      <c r="L698" s="78" t="s">
        <v>1010</v>
      </c>
      <c r="M698" s="78" t="s">
        <v>16</v>
      </c>
      <c r="N698" s="78" t="s">
        <v>260</v>
      </c>
      <c r="O698" s="78">
        <v>22</v>
      </c>
    </row>
    <row r="699" spans="1:15" s="78" customFormat="1" x14ac:dyDescent="0.25">
      <c r="A699" s="78" t="s">
        <v>397</v>
      </c>
      <c r="B699" s="297" t="s">
        <v>951</v>
      </c>
      <c r="C699" s="78">
        <v>22</v>
      </c>
      <c r="D699" s="78" t="s">
        <v>56</v>
      </c>
      <c r="E699" s="78">
        <v>0</v>
      </c>
      <c r="F699" s="78">
        <v>0</v>
      </c>
      <c r="G699" s="78">
        <v>0</v>
      </c>
      <c r="H699" s="78">
        <v>0</v>
      </c>
      <c r="I699" s="78">
        <v>6</v>
      </c>
      <c r="K699" s="78" t="s">
        <v>356</v>
      </c>
      <c r="L699" s="78" t="s">
        <v>1010</v>
      </c>
      <c r="M699" s="78" t="s">
        <v>16</v>
      </c>
      <c r="N699" s="78" t="s">
        <v>260</v>
      </c>
      <c r="O699" s="78">
        <v>22</v>
      </c>
    </row>
    <row r="700" spans="1:15" s="78" customFormat="1" x14ac:dyDescent="0.25">
      <c r="A700" s="78" t="s">
        <v>397</v>
      </c>
      <c r="B700" s="297" t="s">
        <v>951</v>
      </c>
      <c r="C700" s="78">
        <v>23</v>
      </c>
      <c r="D700" s="78" t="s">
        <v>56</v>
      </c>
      <c r="E700" s="78">
        <v>0</v>
      </c>
      <c r="F700" s="78">
        <v>0</v>
      </c>
      <c r="G700" s="78">
        <v>0</v>
      </c>
      <c r="H700" s="78">
        <v>0</v>
      </c>
      <c r="I700" s="78">
        <v>6</v>
      </c>
      <c r="K700" s="78" t="s">
        <v>356</v>
      </c>
      <c r="L700" s="78" t="s">
        <v>1010</v>
      </c>
      <c r="M700" s="78" t="s">
        <v>16</v>
      </c>
      <c r="N700" s="78" t="s">
        <v>260</v>
      </c>
      <c r="O700" s="78">
        <v>22</v>
      </c>
    </row>
    <row r="701" spans="1:15" s="78" customFormat="1" x14ac:dyDescent="0.25">
      <c r="A701" s="78" t="s">
        <v>397</v>
      </c>
      <c r="B701" s="297" t="s">
        <v>951</v>
      </c>
      <c r="C701" s="78">
        <v>24</v>
      </c>
      <c r="D701" s="78" t="s">
        <v>56</v>
      </c>
      <c r="E701" s="78">
        <v>0</v>
      </c>
      <c r="F701" s="78">
        <v>0</v>
      </c>
      <c r="G701" s="78">
        <v>0</v>
      </c>
      <c r="H701" s="78">
        <v>0</v>
      </c>
      <c r="I701" s="78">
        <v>6</v>
      </c>
      <c r="K701" s="78" t="s">
        <v>356</v>
      </c>
      <c r="L701" s="78" t="s">
        <v>1010</v>
      </c>
      <c r="M701" s="78" t="s">
        <v>16</v>
      </c>
      <c r="N701" s="78" t="s">
        <v>260</v>
      </c>
      <c r="O701" s="78">
        <v>22</v>
      </c>
    </row>
    <row r="702" spans="1:15" s="78" customFormat="1" x14ac:dyDescent="0.25">
      <c r="A702" s="78" t="s">
        <v>397</v>
      </c>
      <c r="B702" s="297" t="s">
        <v>951</v>
      </c>
      <c r="C702" s="78">
        <v>25</v>
      </c>
      <c r="D702" s="78" t="s">
        <v>56</v>
      </c>
      <c r="E702" s="78">
        <v>0</v>
      </c>
      <c r="F702" s="78">
        <v>0</v>
      </c>
      <c r="G702" s="78">
        <v>0</v>
      </c>
      <c r="H702" s="78">
        <v>0</v>
      </c>
      <c r="I702" s="78">
        <v>6</v>
      </c>
      <c r="K702" s="78" t="s">
        <v>356</v>
      </c>
      <c r="L702" s="78" t="s">
        <v>1010</v>
      </c>
      <c r="M702" s="78" t="s">
        <v>16</v>
      </c>
      <c r="N702" s="78" t="s">
        <v>260</v>
      </c>
      <c r="O702" s="78">
        <v>22</v>
      </c>
    </row>
    <row r="703" spans="1:15" s="78" customFormat="1" x14ac:dyDescent="0.25">
      <c r="A703" s="78" t="s">
        <v>397</v>
      </c>
      <c r="B703" s="297" t="s">
        <v>951</v>
      </c>
      <c r="C703" s="78">
        <v>26</v>
      </c>
      <c r="D703" s="78" t="s">
        <v>56</v>
      </c>
      <c r="E703" s="78">
        <v>0</v>
      </c>
      <c r="F703" s="78">
        <v>0</v>
      </c>
      <c r="G703" s="78">
        <v>0</v>
      </c>
      <c r="H703" s="78">
        <v>0</v>
      </c>
      <c r="I703" s="78">
        <v>6</v>
      </c>
      <c r="K703" s="78" t="s">
        <v>356</v>
      </c>
      <c r="L703" s="78" t="s">
        <v>1010</v>
      </c>
      <c r="M703" s="78" t="s">
        <v>16</v>
      </c>
      <c r="N703" s="78" t="s">
        <v>260</v>
      </c>
      <c r="O703" s="78">
        <v>22</v>
      </c>
    </row>
    <row r="704" spans="1:15" s="78" customFormat="1" x14ac:dyDescent="0.25">
      <c r="A704" s="78" t="s">
        <v>397</v>
      </c>
      <c r="B704" s="297" t="s">
        <v>951</v>
      </c>
      <c r="C704" s="78">
        <v>27</v>
      </c>
      <c r="D704" s="78" t="s">
        <v>56</v>
      </c>
      <c r="E704" s="78">
        <v>0</v>
      </c>
      <c r="F704" s="78">
        <v>0</v>
      </c>
      <c r="G704" s="78">
        <v>0</v>
      </c>
      <c r="H704" s="78">
        <v>0</v>
      </c>
      <c r="I704" s="78">
        <v>6</v>
      </c>
      <c r="K704" s="78" t="s">
        <v>356</v>
      </c>
      <c r="L704" s="78" t="s">
        <v>1010</v>
      </c>
      <c r="M704" s="78" t="s">
        <v>16</v>
      </c>
      <c r="N704" s="78" t="s">
        <v>260</v>
      </c>
      <c r="O704" s="78">
        <v>22</v>
      </c>
    </row>
    <row r="705" spans="1:15" s="78" customFormat="1" ht="15" customHeight="1" x14ac:dyDescent="0.25">
      <c r="A705" s="78" t="s">
        <v>397</v>
      </c>
      <c r="B705" s="297" t="s">
        <v>952</v>
      </c>
      <c r="C705" s="78">
        <v>1</v>
      </c>
      <c r="D705" s="78">
        <v>3</v>
      </c>
      <c r="E705" s="78">
        <v>2</v>
      </c>
      <c r="F705" s="78">
        <v>6</v>
      </c>
      <c r="G705" s="78">
        <v>6</v>
      </c>
      <c r="H705" s="78">
        <v>0</v>
      </c>
      <c r="I705" s="78">
        <v>6</v>
      </c>
      <c r="K705" s="78" t="s">
        <v>216</v>
      </c>
      <c r="L705" s="78" t="s">
        <v>1006</v>
      </c>
      <c r="M705" s="78" t="s">
        <v>16</v>
      </c>
      <c r="N705" s="78" t="s">
        <v>260</v>
      </c>
      <c r="O705" s="78">
        <v>22</v>
      </c>
    </row>
    <row r="706" spans="1:15" s="78" customFormat="1" x14ac:dyDescent="0.25">
      <c r="A706" s="78" t="s">
        <v>397</v>
      </c>
      <c r="B706" s="297" t="s">
        <v>952</v>
      </c>
      <c r="C706" s="78">
        <v>2</v>
      </c>
      <c r="D706" s="78">
        <v>3</v>
      </c>
      <c r="E706" s="78">
        <v>2</v>
      </c>
      <c r="F706" s="78">
        <v>5</v>
      </c>
      <c r="G706" s="78">
        <v>5</v>
      </c>
      <c r="H706" s="78">
        <v>0</v>
      </c>
      <c r="I706" s="78">
        <v>6</v>
      </c>
      <c r="K706" s="78" t="s">
        <v>216</v>
      </c>
      <c r="L706" s="78" t="s">
        <v>1007</v>
      </c>
      <c r="M706" s="78" t="s">
        <v>16</v>
      </c>
      <c r="N706" s="78" t="s">
        <v>260</v>
      </c>
      <c r="O706" s="78">
        <v>22</v>
      </c>
    </row>
    <row r="707" spans="1:15" s="78" customFormat="1" x14ac:dyDescent="0.25">
      <c r="A707" s="78" t="s">
        <v>397</v>
      </c>
      <c r="B707" s="297" t="s">
        <v>952</v>
      </c>
      <c r="C707" s="78">
        <v>3</v>
      </c>
      <c r="D707" s="78">
        <v>4</v>
      </c>
      <c r="E707" s="78">
        <v>2</v>
      </c>
      <c r="F707" s="78">
        <v>7</v>
      </c>
      <c r="G707" s="78">
        <v>11</v>
      </c>
      <c r="H707" s="78">
        <v>0</v>
      </c>
      <c r="I707" s="78">
        <v>6</v>
      </c>
      <c r="K707" s="78" t="s">
        <v>216</v>
      </c>
      <c r="L707" s="78" t="s">
        <v>750</v>
      </c>
      <c r="M707" s="78" t="s">
        <v>16</v>
      </c>
      <c r="N707" s="78" t="s">
        <v>260</v>
      </c>
      <c r="O707" s="78">
        <v>22</v>
      </c>
    </row>
    <row r="708" spans="1:15" s="78" customFormat="1" x14ac:dyDescent="0.25">
      <c r="A708" s="78" t="s">
        <v>397</v>
      </c>
      <c r="B708" s="297" t="s">
        <v>952</v>
      </c>
      <c r="C708" s="78">
        <v>4</v>
      </c>
      <c r="D708" s="78">
        <v>3</v>
      </c>
      <c r="E708" s="78">
        <v>2</v>
      </c>
      <c r="F708" s="78">
        <v>7</v>
      </c>
      <c r="G708" s="78">
        <v>6</v>
      </c>
      <c r="H708" s="78">
        <v>0</v>
      </c>
      <c r="I708" s="78">
        <v>6</v>
      </c>
      <c r="K708" s="78" t="s">
        <v>216</v>
      </c>
      <c r="L708" s="78" t="s">
        <v>750</v>
      </c>
      <c r="M708" s="78" t="s">
        <v>16</v>
      </c>
      <c r="N708" s="78" t="s">
        <v>260</v>
      </c>
      <c r="O708" s="78">
        <v>22</v>
      </c>
    </row>
    <row r="709" spans="1:15" s="78" customFormat="1" x14ac:dyDescent="0.25">
      <c r="A709" s="78" t="s">
        <v>397</v>
      </c>
      <c r="B709" s="297" t="s">
        <v>952</v>
      </c>
      <c r="C709" s="78">
        <v>5</v>
      </c>
      <c r="D709" s="78">
        <v>3</v>
      </c>
      <c r="E709" s="78">
        <v>2</v>
      </c>
      <c r="F709" s="78">
        <v>7</v>
      </c>
      <c r="G709" s="78">
        <v>7</v>
      </c>
      <c r="H709" s="78">
        <v>0</v>
      </c>
      <c r="I709" s="78">
        <v>6</v>
      </c>
      <c r="K709" s="78" t="s">
        <v>216</v>
      </c>
      <c r="L709" s="78" t="s">
        <v>750</v>
      </c>
      <c r="M709" s="78" t="s">
        <v>16</v>
      </c>
      <c r="N709" s="78" t="s">
        <v>260</v>
      </c>
      <c r="O709" s="78">
        <v>22</v>
      </c>
    </row>
    <row r="710" spans="1:15" s="78" customFormat="1" x14ac:dyDescent="0.25">
      <c r="A710" s="78" t="s">
        <v>397</v>
      </c>
      <c r="B710" s="297" t="s">
        <v>952</v>
      </c>
      <c r="C710" s="78">
        <v>6</v>
      </c>
      <c r="D710" s="78">
        <v>4</v>
      </c>
      <c r="E710" s="78">
        <v>2</v>
      </c>
      <c r="F710" s="78">
        <v>8</v>
      </c>
      <c r="G710" s="78">
        <v>8</v>
      </c>
      <c r="H710" s="78">
        <v>0</v>
      </c>
      <c r="I710" s="78">
        <v>6</v>
      </c>
      <c r="K710" s="78" t="s">
        <v>216</v>
      </c>
      <c r="L710" s="78" t="s">
        <v>752</v>
      </c>
      <c r="M710" s="78" t="s">
        <v>16</v>
      </c>
      <c r="N710" s="78" t="s">
        <v>260</v>
      </c>
      <c r="O710" s="78">
        <v>22</v>
      </c>
    </row>
    <row r="711" spans="1:15" s="78" customFormat="1" x14ac:dyDescent="0.25">
      <c r="A711" s="78" t="s">
        <v>397</v>
      </c>
      <c r="B711" s="297" t="s">
        <v>952</v>
      </c>
      <c r="C711" s="78" t="s">
        <v>679</v>
      </c>
      <c r="D711" s="78">
        <v>3</v>
      </c>
      <c r="E711" s="78">
        <v>2</v>
      </c>
      <c r="F711" s="78">
        <v>7</v>
      </c>
      <c r="G711" s="78">
        <v>9</v>
      </c>
      <c r="H711" s="78">
        <v>0</v>
      </c>
      <c r="I711" s="78">
        <v>6</v>
      </c>
      <c r="K711" s="78" t="s">
        <v>216</v>
      </c>
      <c r="L711" s="78" t="s">
        <v>750</v>
      </c>
      <c r="M711" s="78" t="s">
        <v>16</v>
      </c>
      <c r="N711" s="78" t="s">
        <v>260</v>
      </c>
      <c r="O711" s="78">
        <v>22</v>
      </c>
    </row>
    <row r="712" spans="1:15" s="78" customFormat="1" x14ac:dyDescent="0.25">
      <c r="A712" s="78" t="s">
        <v>397</v>
      </c>
      <c r="B712" s="297" t="s">
        <v>952</v>
      </c>
      <c r="C712" s="78">
        <v>7</v>
      </c>
      <c r="D712" s="78">
        <v>3</v>
      </c>
      <c r="E712" s="78">
        <v>2</v>
      </c>
      <c r="F712" s="78">
        <v>6</v>
      </c>
      <c r="G712" s="78">
        <v>6</v>
      </c>
      <c r="H712" s="78">
        <v>0</v>
      </c>
      <c r="I712" s="78">
        <v>6</v>
      </c>
      <c r="K712" s="78" t="s">
        <v>216</v>
      </c>
      <c r="L712" s="78" t="s">
        <v>1006</v>
      </c>
      <c r="M712" s="78" t="s">
        <v>16</v>
      </c>
      <c r="N712" s="78" t="s">
        <v>260</v>
      </c>
      <c r="O712" s="78">
        <v>22</v>
      </c>
    </row>
    <row r="713" spans="1:15" s="78" customFormat="1" x14ac:dyDescent="0.25">
      <c r="A713" s="78" t="s">
        <v>397</v>
      </c>
      <c r="B713" s="297" t="s">
        <v>952</v>
      </c>
      <c r="C713" s="78">
        <v>8</v>
      </c>
      <c r="D713" s="78">
        <v>3</v>
      </c>
      <c r="E713" s="78">
        <v>2</v>
      </c>
      <c r="F713" s="78">
        <v>6</v>
      </c>
      <c r="G713" s="78">
        <v>6</v>
      </c>
      <c r="H713" s="78">
        <v>0</v>
      </c>
      <c r="I713" s="78">
        <v>6</v>
      </c>
      <c r="K713" s="78" t="s">
        <v>216</v>
      </c>
      <c r="L713" s="78" t="s">
        <v>1006</v>
      </c>
      <c r="M713" s="78" t="s">
        <v>16</v>
      </c>
      <c r="N713" s="78" t="s">
        <v>260</v>
      </c>
      <c r="O713" s="78">
        <v>22</v>
      </c>
    </row>
    <row r="714" spans="1:15" s="78" customFormat="1" x14ac:dyDescent="0.25">
      <c r="A714" s="78" t="s">
        <v>397</v>
      </c>
      <c r="B714" s="297" t="s">
        <v>952</v>
      </c>
      <c r="C714" s="78">
        <v>9</v>
      </c>
      <c r="D714" s="78">
        <v>3</v>
      </c>
      <c r="E714" s="78">
        <v>2</v>
      </c>
      <c r="F714" s="78">
        <v>9</v>
      </c>
      <c r="G714" s="78">
        <v>9</v>
      </c>
      <c r="H714" s="78">
        <v>0</v>
      </c>
      <c r="I714" s="78">
        <v>6</v>
      </c>
      <c r="K714" s="78" t="s">
        <v>216</v>
      </c>
      <c r="L714" s="78" t="s">
        <v>1008</v>
      </c>
      <c r="M714" s="78" t="s">
        <v>16</v>
      </c>
      <c r="N714" s="78" t="s">
        <v>260</v>
      </c>
      <c r="O714" s="78">
        <v>22</v>
      </c>
    </row>
    <row r="715" spans="1:15" s="78" customFormat="1" x14ac:dyDescent="0.25">
      <c r="A715" s="78" t="s">
        <v>397</v>
      </c>
      <c r="B715" s="297" t="s">
        <v>952</v>
      </c>
      <c r="C715" s="78">
        <v>10</v>
      </c>
      <c r="D715" s="78">
        <v>4</v>
      </c>
      <c r="E715" s="78">
        <v>2</v>
      </c>
      <c r="F715" s="78">
        <v>8</v>
      </c>
      <c r="G715" s="78">
        <v>10</v>
      </c>
      <c r="H715" s="78">
        <v>0</v>
      </c>
      <c r="I715" s="78">
        <v>6</v>
      </c>
      <c r="K715" s="78" t="s">
        <v>216</v>
      </c>
      <c r="L715" s="78" t="s">
        <v>752</v>
      </c>
      <c r="M715" s="78" t="s">
        <v>16</v>
      </c>
      <c r="N715" s="78" t="s">
        <v>260</v>
      </c>
      <c r="O715" s="78">
        <v>22</v>
      </c>
    </row>
    <row r="716" spans="1:15" s="78" customFormat="1" x14ac:dyDescent="0.25">
      <c r="A716" s="78" t="s">
        <v>397</v>
      </c>
      <c r="B716" s="297" t="s">
        <v>952</v>
      </c>
      <c r="C716" s="78">
        <v>11</v>
      </c>
      <c r="D716" s="78">
        <v>3</v>
      </c>
      <c r="E716" s="78">
        <v>2</v>
      </c>
      <c r="F716" s="78">
        <v>9</v>
      </c>
      <c r="G716" s="78">
        <v>7</v>
      </c>
      <c r="H716" s="78">
        <v>0</v>
      </c>
      <c r="I716" s="78">
        <v>6</v>
      </c>
      <c r="K716" s="78" t="s">
        <v>216</v>
      </c>
      <c r="L716" s="78" t="s">
        <v>1008</v>
      </c>
      <c r="M716" s="78" t="s">
        <v>16</v>
      </c>
      <c r="N716" s="78" t="s">
        <v>260</v>
      </c>
      <c r="O716" s="78">
        <v>22</v>
      </c>
    </row>
    <row r="717" spans="1:15" s="78" customFormat="1" x14ac:dyDescent="0.25">
      <c r="A717" s="78" t="s">
        <v>397</v>
      </c>
      <c r="B717" s="297" t="s">
        <v>952</v>
      </c>
      <c r="C717" s="78">
        <v>12</v>
      </c>
      <c r="D717" s="78">
        <v>4</v>
      </c>
      <c r="E717" s="78">
        <v>2</v>
      </c>
      <c r="F717" s="78">
        <v>9</v>
      </c>
      <c r="G717" s="78">
        <v>9</v>
      </c>
      <c r="H717" s="78">
        <v>0</v>
      </c>
      <c r="I717" s="78">
        <v>6</v>
      </c>
      <c r="K717" s="78" t="s">
        <v>216</v>
      </c>
      <c r="L717" s="78" t="s">
        <v>1008</v>
      </c>
      <c r="M717" s="78" t="s">
        <v>16</v>
      </c>
      <c r="N717" s="78" t="s">
        <v>260</v>
      </c>
      <c r="O717" s="78">
        <v>22</v>
      </c>
    </row>
    <row r="718" spans="1:15" s="78" customFormat="1" x14ac:dyDescent="0.25">
      <c r="A718" s="78" t="s">
        <v>397</v>
      </c>
      <c r="B718" s="297" t="s">
        <v>952</v>
      </c>
      <c r="C718" s="78">
        <v>13</v>
      </c>
      <c r="D718" s="78">
        <v>3</v>
      </c>
      <c r="E718" s="78">
        <v>2</v>
      </c>
      <c r="F718" s="78">
        <v>6</v>
      </c>
      <c r="G718" s="78">
        <v>6</v>
      </c>
      <c r="H718" s="78">
        <v>0</v>
      </c>
      <c r="I718" s="78">
        <v>6</v>
      </c>
      <c r="K718" s="78" t="s">
        <v>216</v>
      </c>
      <c r="L718" s="78" t="s">
        <v>1006</v>
      </c>
      <c r="M718" s="78" t="s">
        <v>16</v>
      </c>
      <c r="N718" s="78" t="s">
        <v>260</v>
      </c>
      <c r="O718" s="78">
        <v>22</v>
      </c>
    </row>
    <row r="719" spans="1:15" s="78" customFormat="1" x14ac:dyDescent="0.25">
      <c r="A719" s="78" t="s">
        <v>397</v>
      </c>
      <c r="B719" s="297" t="s">
        <v>952</v>
      </c>
      <c r="C719" s="78">
        <v>14</v>
      </c>
      <c r="D719" s="78">
        <v>4</v>
      </c>
      <c r="E719" s="78">
        <v>2</v>
      </c>
      <c r="F719" s="78">
        <v>10</v>
      </c>
      <c r="G719" s="78">
        <v>11</v>
      </c>
      <c r="H719" s="78">
        <v>0</v>
      </c>
      <c r="I719" s="78">
        <v>6</v>
      </c>
      <c r="K719" s="78" t="s">
        <v>216</v>
      </c>
      <c r="L719" s="78" t="s">
        <v>1009</v>
      </c>
      <c r="M719" s="78" t="s">
        <v>16</v>
      </c>
      <c r="N719" s="78" t="s">
        <v>260</v>
      </c>
      <c r="O719" s="78">
        <v>22</v>
      </c>
    </row>
    <row r="720" spans="1:15" s="78" customFormat="1" x14ac:dyDescent="0.25">
      <c r="A720" s="78" t="s">
        <v>397</v>
      </c>
      <c r="B720" s="297" t="s">
        <v>952</v>
      </c>
      <c r="C720" s="78">
        <v>16</v>
      </c>
      <c r="D720" s="78" t="s">
        <v>56</v>
      </c>
      <c r="E720" s="78">
        <v>0</v>
      </c>
      <c r="F720" s="78">
        <v>0</v>
      </c>
      <c r="G720" s="78">
        <v>0</v>
      </c>
      <c r="H720" s="78">
        <v>0</v>
      </c>
      <c r="I720" s="78">
        <v>6</v>
      </c>
      <c r="K720" s="78" t="s">
        <v>216</v>
      </c>
      <c r="L720" s="78" t="s">
        <v>1010</v>
      </c>
      <c r="M720" s="78" t="s">
        <v>16</v>
      </c>
      <c r="N720" s="78" t="s">
        <v>260</v>
      </c>
      <c r="O720" s="78">
        <v>22</v>
      </c>
    </row>
    <row r="721" spans="1:15" s="78" customFormat="1" x14ac:dyDescent="0.25">
      <c r="A721" s="78" t="s">
        <v>397</v>
      </c>
      <c r="B721" s="297" t="s">
        <v>952</v>
      </c>
      <c r="C721" s="78">
        <v>17</v>
      </c>
      <c r="D721" s="78" t="s">
        <v>56</v>
      </c>
      <c r="E721" s="78">
        <v>0</v>
      </c>
      <c r="F721" s="78">
        <v>0</v>
      </c>
      <c r="G721" s="78">
        <v>0</v>
      </c>
      <c r="H721" s="78">
        <v>0</v>
      </c>
      <c r="I721" s="78">
        <v>6</v>
      </c>
      <c r="K721" s="78" t="s">
        <v>216</v>
      </c>
      <c r="L721" s="78" t="s">
        <v>1010</v>
      </c>
      <c r="M721" s="78" t="s">
        <v>16</v>
      </c>
      <c r="N721" s="78" t="s">
        <v>260</v>
      </c>
      <c r="O721" s="78">
        <v>22</v>
      </c>
    </row>
    <row r="722" spans="1:15" s="78" customFormat="1" x14ac:dyDescent="0.25">
      <c r="A722" s="78" t="s">
        <v>397</v>
      </c>
      <c r="B722" s="297" t="s">
        <v>952</v>
      </c>
      <c r="C722" s="78">
        <v>18</v>
      </c>
      <c r="D722" s="78" t="s">
        <v>56</v>
      </c>
      <c r="E722" s="78">
        <v>0</v>
      </c>
      <c r="F722" s="78">
        <v>0</v>
      </c>
      <c r="G722" s="78">
        <v>0</v>
      </c>
      <c r="H722" s="78">
        <v>0</v>
      </c>
      <c r="I722" s="78">
        <v>6</v>
      </c>
      <c r="K722" s="78" t="s">
        <v>216</v>
      </c>
      <c r="L722" s="78" t="s">
        <v>1010</v>
      </c>
      <c r="M722" s="78" t="s">
        <v>16</v>
      </c>
      <c r="N722" s="78" t="s">
        <v>260</v>
      </c>
      <c r="O722" s="78">
        <v>22</v>
      </c>
    </row>
    <row r="723" spans="1:15" s="78" customFormat="1" x14ac:dyDescent="0.25">
      <c r="A723" s="78" t="s">
        <v>397</v>
      </c>
      <c r="B723" s="297" t="s">
        <v>952</v>
      </c>
      <c r="C723" s="78">
        <v>19</v>
      </c>
      <c r="D723" s="78" t="s">
        <v>56</v>
      </c>
      <c r="E723" s="78">
        <v>0</v>
      </c>
      <c r="F723" s="78">
        <v>0</v>
      </c>
      <c r="G723" s="78">
        <v>0</v>
      </c>
      <c r="H723" s="78">
        <v>0</v>
      </c>
      <c r="I723" s="78">
        <v>6</v>
      </c>
      <c r="K723" s="78" t="s">
        <v>216</v>
      </c>
      <c r="L723" s="78" t="s">
        <v>1010</v>
      </c>
      <c r="M723" s="78" t="s">
        <v>16</v>
      </c>
      <c r="N723" s="78" t="s">
        <v>260</v>
      </c>
      <c r="O723" s="78">
        <v>22</v>
      </c>
    </row>
    <row r="724" spans="1:15" s="78" customFormat="1" x14ac:dyDescent="0.25">
      <c r="A724" s="78" t="s">
        <v>397</v>
      </c>
      <c r="B724" s="297" t="s">
        <v>952</v>
      </c>
      <c r="C724" s="78">
        <v>20</v>
      </c>
      <c r="D724" s="78" t="s">
        <v>56</v>
      </c>
      <c r="E724" s="78">
        <v>0</v>
      </c>
      <c r="F724" s="78">
        <v>0</v>
      </c>
      <c r="G724" s="78">
        <v>0</v>
      </c>
      <c r="H724" s="78">
        <v>0</v>
      </c>
      <c r="I724" s="78">
        <v>6</v>
      </c>
      <c r="K724" s="78" t="s">
        <v>216</v>
      </c>
      <c r="L724" s="78" t="s">
        <v>1010</v>
      </c>
      <c r="M724" s="78" t="s">
        <v>16</v>
      </c>
      <c r="N724" s="78" t="s">
        <v>260</v>
      </c>
      <c r="O724" s="78">
        <v>22</v>
      </c>
    </row>
    <row r="725" spans="1:15" s="78" customFormat="1" x14ac:dyDescent="0.25">
      <c r="A725" s="78" t="s">
        <v>397</v>
      </c>
      <c r="B725" s="297" t="s">
        <v>952</v>
      </c>
      <c r="C725" s="78">
        <v>21</v>
      </c>
      <c r="D725" s="78" t="s">
        <v>56</v>
      </c>
      <c r="E725" s="78">
        <v>0</v>
      </c>
      <c r="F725" s="78">
        <v>0</v>
      </c>
      <c r="G725" s="78">
        <v>0</v>
      </c>
      <c r="H725" s="78">
        <v>0</v>
      </c>
      <c r="I725" s="78">
        <v>6</v>
      </c>
      <c r="K725" s="78" t="s">
        <v>216</v>
      </c>
      <c r="L725" s="78" t="s">
        <v>1010</v>
      </c>
      <c r="M725" s="78" t="s">
        <v>16</v>
      </c>
      <c r="N725" s="78" t="s">
        <v>260</v>
      </c>
      <c r="O725" s="78">
        <v>22</v>
      </c>
    </row>
    <row r="726" spans="1:15" s="78" customFormat="1" x14ac:dyDescent="0.25">
      <c r="A726" s="78" t="s">
        <v>397</v>
      </c>
      <c r="B726" s="297" t="s">
        <v>952</v>
      </c>
      <c r="C726" s="78">
        <v>22</v>
      </c>
      <c r="D726" s="78" t="s">
        <v>56</v>
      </c>
      <c r="E726" s="78">
        <v>0</v>
      </c>
      <c r="F726" s="78">
        <v>0</v>
      </c>
      <c r="G726" s="78">
        <v>0</v>
      </c>
      <c r="H726" s="78">
        <v>0</v>
      </c>
      <c r="I726" s="78">
        <v>6</v>
      </c>
      <c r="K726" s="78" t="s">
        <v>216</v>
      </c>
      <c r="L726" s="78" t="s">
        <v>1010</v>
      </c>
      <c r="M726" s="78" t="s">
        <v>16</v>
      </c>
      <c r="N726" s="78" t="s">
        <v>260</v>
      </c>
      <c r="O726" s="78">
        <v>22</v>
      </c>
    </row>
    <row r="727" spans="1:15" s="78" customFormat="1" x14ac:dyDescent="0.25">
      <c r="A727" s="78" t="s">
        <v>397</v>
      </c>
      <c r="B727" s="297" t="s">
        <v>952</v>
      </c>
      <c r="C727" s="78">
        <v>23</v>
      </c>
      <c r="D727" s="78" t="s">
        <v>56</v>
      </c>
      <c r="E727" s="78">
        <v>0</v>
      </c>
      <c r="F727" s="78">
        <v>0</v>
      </c>
      <c r="G727" s="78">
        <v>0</v>
      </c>
      <c r="H727" s="78">
        <v>0</v>
      </c>
      <c r="I727" s="78">
        <v>6</v>
      </c>
      <c r="K727" s="78" t="s">
        <v>216</v>
      </c>
      <c r="L727" s="78" t="s">
        <v>1010</v>
      </c>
      <c r="M727" s="78" t="s">
        <v>16</v>
      </c>
      <c r="N727" s="78" t="s">
        <v>260</v>
      </c>
      <c r="O727" s="78">
        <v>22</v>
      </c>
    </row>
    <row r="728" spans="1:15" s="78" customFormat="1" x14ac:dyDescent="0.25">
      <c r="A728" s="78" t="s">
        <v>397</v>
      </c>
      <c r="B728" s="297" t="s">
        <v>952</v>
      </c>
      <c r="C728" s="78">
        <v>24</v>
      </c>
      <c r="D728" s="78" t="s">
        <v>56</v>
      </c>
      <c r="E728" s="78">
        <v>0</v>
      </c>
      <c r="F728" s="78">
        <v>0</v>
      </c>
      <c r="G728" s="78">
        <v>0</v>
      </c>
      <c r="H728" s="78">
        <v>0</v>
      </c>
      <c r="I728" s="78">
        <v>6</v>
      </c>
      <c r="K728" s="78" t="s">
        <v>216</v>
      </c>
      <c r="L728" s="78" t="s">
        <v>1010</v>
      </c>
      <c r="M728" s="78" t="s">
        <v>16</v>
      </c>
      <c r="N728" s="78" t="s">
        <v>260</v>
      </c>
      <c r="O728" s="78">
        <v>22</v>
      </c>
    </row>
    <row r="729" spans="1:15" s="78" customFormat="1" x14ac:dyDescent="0.25">
      <c r="A729" s="78" t="s">
        <v>397</v>
      </c>
      <c r="B729" s="297" t="s">
        <v>952</v>
      </c>
      <c r="C729" s="78">
        <v>25</v>
      </c>
      <c r="D729" s="78" t="s">
        <v>56</v>
      </c>
      <c r="E729" s="78">
        <v>0</v>
      </c>
      <c r="F729" s="78">
        <v>0</v>
      </c>
      <c r="G729" s="78">
        <v>0</v>
      </c>
      <c r="H729" s="78">
        <v>0</v>
      </c>
      <c r="I729" s="78">
        <v>6</v>
      </c>
      <c r="K729" s="78" t="s">
        <v>216</v>
      </c>
      <c r="L729" s="78" t="s">
        <v>1010</v>
      </c>
      <c r="M729" s="78" t="s">
        <v>16</v>
      </c>
      <c r="N729" s="78" t="s">
        <v>260</v>
      </c>
      <c r="O729" s="78">
        <v>22</v>
      </c>
    </row>
    <row r="730" spans="1:15" s="78" customFormat="1" x14ac:dyDescent="0.25">
      <c r="A730" s="78" t="s">
        <v>397</v>
      </c>
      <c r="B730" s="297" t="s">
        <v>952</v>
      </c>
      <c r="C730" s="78">
        <v>26</v>
      </c>
      <c r="D730" s="78" t="s">
        <v>56</v>
      </c>
      <c r="E730" s="78">
        <v>0</v>
      </c>
      <c r="F730" s="78">
        <v>0</v>
      </c>
      <c r="G730" s="78">
        <v>0</v>
      </c>
      <c r="H730" s="78">
        <v>0</v>
      </c>
      <c r="I730" s="78">
        <v>6</v>
      </c>
      <c r="K730" s="78" t="s">
        <v>216</v>
      </c>
      <c r="L730" s="78" t="s">
        <v>1010</v>
      </c>
      <c r="M730" s="78" t="s">
        <v>16</v>
      </c>
      <c r="N730" s="78" t="s">
        <v>260</v>
      </c>
      <c r="O730" s="78">
        <v>22</v>
      </c>
    </row>
    <row r="731" spans="1:15" s="78" customFormat="1" x14ac:dyDescent="0.25">
      <c r="A731" s="78" t="s">
        <v>397</v>
      </c>
      <c r="B731" s="297" t="s">
        <v>952</v>
      </c>
      <c r="C731" s="78">
        <v>27</v>
      </c>
      <c r="D731" s="78" t="s">
        <v>56</v>
      </c>
      <c r="E731" s="78">
        <v>0</v>
      </c>
      <c r="F731" s="78">
        <v>0</v>
      </c>
      <c r="G731" s="78">
        <v>0</v>
      </c>
      <c r="H731" s="78">
        <v>0</v>
      </c>
      <c r="I731" s="78">
        <v>6</v>
      </c>
      <c r="K731" s="78" t="s">
        <v>216</v>
      </c>
      <c r="L731" s="78" t="s">
        <v>1010</v>
      </c>
      <c r="M731" s="78" t="s">
        <v>16</v>
      </c>
      <c r="N731" s="78" t="s">
        <v>260</v>
      </c>
      <c r="O731" s="78">
        <v>22</v>
      </c>
    </row>
    <row r="732" spans="1:15" s="78" customFormat="1" ht="15" customHeight="1" x14ac:dyDescent="0.25">
      <c r="A732" s="78" t="s">
        <v>397</v>
      </c>
      <c r="B732" s="297" t="s">
        <v>953</v>
      </c>
      <c r="C732" s="78">
        <v>1</v>
      </c>
      <c r="D732" s="78">
        <v>3</v>
      </c>
      <c r="E732" s="78">
        <v>2</v>
      </c>
      <c r="F732" s="78">
        <v>6</v>
      </c>
      <c r="G732" s="78">
        <v>7</v>
      </c>
      <c r="H732" s="78">
        <v>0</v>
      </c>
      <c r="I732" s="78">
        <v>8</v>
      </c>
      <c r="K732" s="78" t="s">
        <v>219</v>
      </c>
      <c r="L732" s="78" t="s">
        <v>1006</v>
      </c>
      <c r="M732" s="78" t="s">
        <v>16</v>
      </c>
      <c r="N732" s="78" t="s">
        <v>260</v>
      </c>
      <c r="O732" s="78">
        <v>22</v>
      </c>
    </row>
    <row r="733" spans="1:15" s="78" customFormat="1" x14ac:dyDescent="0.25">
      <c r="A733" s="78" t="s">
        <v>397</v>
      </c>
      <c r="B733" s="297" t="s">
        <v>953</v>
      </c>
      <c r="C733" s="78">
        <v>2</v>
      </c>
      <c r="D733" s="78">
        <v>3</v>
      </c>
      <c r="E733" s="78">
        <v>2</v>
      </c>
      <c r="F733" s="78">
        <v>5</v>
      </c>
      <c r="G733" s="78">
        <v>4</v>
      </c>
      <c r="H733" s="78">
        <v>0</v>
      </c>
      <c r="I733" s="78">
        <v>8</v>
      </c>
      <c r="K733" s="78" t="s">
        <v>219</v>
      </c>
      <c r="L733" s="78" t="s">
        <v>1007</v>
      </c>
      <c r="M733" s="78" t="s">
        <v>16</v>
      </c>
      <c r="N733" s="78" t="s">
        <v>260</v>
      </c>
      <c r="O733" s="78">
        <v>22</v>
      </c>
    </row>
    <row r="734" spans="1:15" s="78" customFormat="1" x14ac:dyDescent="0.25">
      <c r="A734" s="78" t="s">
        <v>397</v>
      </c>
      <c r="B734" s="297" t="s">
        <v>953</v>
      </c>
      <c r="C734" s="78">
        <v>3</v>
      </c>
      <c r="D734" s="78">
        <v>4</v>
      </c>
      <c r="E734" s="78">
        <v>2</v>
      </c>
      <c r="F734" s="78">
        <v>7</v>
      </c>
      <c r="G734" s="78">
        <v>11</v>
      </c>
      <c r="H734" s="78">
        <v>0</v>
      </c>
      <c r="I734" s="78">
        <v>8</v>
      </c>
      <c r="K734" s="78" t="s">
        <v>219</v>
      </c>
      <c r="L734" s="78" t="s">
        <v>750</v>
      </c>
      <c r="M734" s="78" t="s">
        <v>16</v>
      </c>
      <c r="N734" s="78" t="s">
        <v>260</v>
      </c>
      <c r="O734" s="78">
        <v>22</v>
      </c>
    </row>
    <row r="735" spans="1:15" s="78" customFormat="1" x14ac:dyDescent="0.25">
      <c r="A735" s="78" t="s">
        <v>397</v>
      </c>
      <c r="B735" s="297" t="s">
        <v>953</v>
      </c>
      <c r="C735" s="78">
        <v>4</v>
      </c>
      <c r="D735" s="78">
        <v>3</v>
      </c>
      <c r="E735" s="78">
        <v>2</v>
      </c>
      <c r="F735" s="78">
        <v>7</v>
      </c>
      <c r="G735" s="78">
        <v>7</v>
      </c>
      <c r="H735" s="78">
        <v>0</v>
      </c>
      <c r="I735" s="78">
        <v>8</v>
      </c>
      <c r="K735" s="78" t="s">
        <v>219</v>
      </c>
      <c r="L735" s="78" t="s">
        <v>750</v>
      </c>
      <c r="M735" s="78" t="s">
        <v>16</v>
      </c>
      <c r="N735" s="78" t="s">
        <v>260</v>
      </c>
      <c r="O735" s="78">
        <v>22</v>
      </c>
    </row>
    <row r="736" spans="1:15" s="78" customFormat="1" x14ac:dyDescent="0.25">
      <c r="A736" s="78" t="s">
        <v>397</v>
      </c>
      <c r="B736" s="297" t="s">
        <v>953</v>
      </c>
      <c r="C736" s="78">
        <v>5</v>
      </c>
      <c r="D736" s="78">
        <v>3</v>
      </c>
      <c r="E736" s="78">
        <v>2</v>
      </c>
      <c r="F736" s="78">
        <v>7</v>
      </c>
      <c r="G736" s="78">
        <v>7</v>
      </c>
      <c r="H736" s="78">
        <v>0</v>
      </c>
      <c r="I736" s="78">
        <v>8</v>
      </c>
      <c r="K736" s="78" t="s">
        <v>219</v>
      </c>
      <c r="L736" s="78" t="s">
        <v>750</v>
      </c>
      <c r="M736" s="78" t="s">
        <v>16</v>
      </c>
      <c r="N736" s="78" t="s">
        <v>260</v>
      </c>
      <c r="O736" s="78">
        <v>22</v>
      </c>
    </row>
    <row r="737" spans="1:15" s="78" customFormat="1" x14ac:dyDescent="0.25">
      <c r="A737" s="78" t="s">
        <v>397</v>
      </c>
      <c r="B737" s="297" t="s">
        <v>953</v>
      </c>
      <c r="C737" s="78">
        <v>6</v>
      </c>
      <c r="D737" s="78">
        <v>4</v>
      </c>
      <c r="E737" s="78">
        <v>2</v>
      </c>
      <c r="F737" s="78">
        <v>8</v>
      </c>
      <c r="G737" s="78">
        <v>10</v>
      </c>
      <c r="H737" s="78">
        <v>0</v>
      </c>
      <c r="I737" s="78">
        <v>8</v>
      </c>
      <c r="K737" s="78" t="s">
        <v>219</v>
      </c>
      <c r="L737" s="78" t="s">
        <v>752</v>
      </c>
      <c r="M737" s="78" t="s">
        <v>16</v>
      </c>
      <c r="N737" s="78" t="s">
        <v>260</v>
      </c>
      <c r="O737" s="78">
        <v>22</v>
      </c>
    </row>
    <row r="738" spans="1:15" s="78" customFormat="1" x14ac:dyDescent="0.25">
      <c r="A738" s="78" t="s">
        <v>397</v>
      </c>
      <c r="B738" s="297" t="s">
        <v>953</v>
      </c>
      <c r="C738" s="78" t="s">
        <v>679</v>
      </c>
      <c r="D738" s="78">
        <v>3</v>
      </c>
      <c r="E738" s="78">
        <v>2</v>
      </c>
      <c r="F738" s="78">
        <v>7</v>
      </c>
      <c r="G738" s="78">
        <v>6</v>
      </c>
      <c r="H738" s="78">
        <v>0</v>
      </c>
      <c r="I738" s="78">
        <v>8</v>
      </c>
      <c r="K738" s="78" t="s">
        <v>219</v>
      </c>
      <c r="L738" s="78" t="s">
        <v>750</v>
      </c>
      <c r="M738" s="78" t="s">
        <v>16</v>
      </c>
      <c r="N738" s="78" t="s">
        <v>260</v>
      </c>
      <c r="O738" s="78">
        <v>22</v>
      </c>
    </row>
    <row r="739" spans="1:15" s="78" customFormat="1" x14ac:dyDescent="0.25">
      <c r="A739" s="78" t="s">
        <v>397</v>
      </c>
      <c r="B739" s="297" t="s">
        <v>953</v>
      </c>
      <c r="C739" s="78">
        <v>7</v>
      </c>
      <c r="D739" s="78">
        <v>3</v>
      </c>
      <c r="E739" s="78">
        <v>2</v>
      </c>
      <c r="F739" s="78">
        <v>6</v>
      </c>
      <c r="G739" s="78">
        <v>7</v>
      </c>
      <c r="H739" s="78">
        <v>0</v>
      </c>
      <c r="I739" s="78">
        <v>8</v>
      </c>
      <c r="K739" s="78" t="s">
        <v>219</v>
      </c>
      <c r="L739" s="78" t="s">
        <v>1006</v>
      </c>
      <c r="M739" s="78" t="s">
        <v>16</v>
      </c>
      <c r="N739" s="78" t="s">
        <v>260</v>
      </c>
      <c r="O739" s="78">
        <v>22</v>
      </c>
    </row>
    <row r="740" spans="1:15" s="78" customFormat="1" x14ac:dyDescent="0.25">
      <c r="A740" s="78" t="s">
        <v>397</v>
      </c>
      <c r="B740" s="297" t="s">
        <v>953</v>
      </c>
      <c r="C740" s="78">
        <v>8</v>
      </c>
      <c r="D740" s="78">
        <v>3</v>
      </c>
      <c r="E740" s="78">
        <v>2</v>
      </c>
      <c r="F740" s="78">
        <v>6</v>
      </c>
      <c r="G740" s="78">
        <v>7</v>
      </c>
      <c r="H740" s="78">
        <v>0</v>
      </c>
      <c r="I740" s="78">
        <v>8</v>
      </c>
      <c r="K740" s="78" t="s">
        <v>219</v>
      </c>
      <c r="L740" s="78" t="s">
        <v>1006</v>
      </c>
      <c r="M740" s="78" t="s">
        <v>16</v>
      </c>
      <c r="N740" s="78" t="s">
        <v>260</v>
      </c>
      <c r="O740" s="78">
        <v>22</v>
      </c>
    </row>
    <row r="741" spans="1:15" s="78" customFormat="1" x14ac:dyDescent="0.25">
      <c r="A741" s="78" t="s">
        <v>397</v>
      </c>
      <c r="B741" s="297" t="s">
        <v>953</v>
      </c>
      <c r="C741" s="78">
        <v>9</v>
      </c>
      <c r="D741" s="78">
        <v>3</v>
      </c>
      <c r="E741" s="78">
        <v>2</v>
      </c>
      <c r="F741" s="78">
        <v>9</v>
      </c>
      <c r="G741" s="78">
        <v>7</v>
      </c>
      <c r="H741" s="78">
        <v>0</v>
      </c>
      <c r="I741" s="78">
        <v>8</v>
      </c>
      <c r="K741" s="78" t="s">
        <v>219</v>
      </c>
      <c r="L741" s="78" t="s">
        <v>1008</v>
      </c>
      <c r="M741" s="78" t="s">
        <v>16</v>
      </c>
      <c r="N741" s="78" t="s">
        <v>260</v>
      </c>
      <c r="O741" s="78">
        <v>22</v>
      </c>
    </row>
    <row r="742" spans="1:15" s="78" customFormat="1" x14ac:dyDescent="0.25">
      <c r="A742" s="78" t="s">
        <v>397</v>
      </c>
      <c r="B742" s="297" t="s">
        <v>953</v>
      </c>
      <c r="C742" s="78">
        <v>10</v>
      </c>
      <c r="D742" s="78">
        <v>4</v>
      </c>
      <c r="E742" s="78">
        <v>2</v>
      </c>
      <c r="F742" s="78">
        <v>8</v>
      </c>
      <c r="G742" s="78">
        <v>11</v>
      </c>
      <c r="H742" s="78">
        <v>0</v>
      </c>
      <c r="I742" s="78">
        <v>8</v>
      </c>
      <c r="K742" s="78" t="s">
        <v>219</v>
      </c>
      <c r="L742" s="78" t="s">
        <v>752</v>
      </c>
      <c r="M742" s="78" t="s">
        <v>16</v>
      </c>
      <c r="N742" s="78" t="s">
        <v>260</v>
      </c>
      <c r="O742" s="78">
        <v>22</v>
      </c>
    </row>
    <row r="743" spans="1:15" s="78" customFormat="1" x14ac:dyDescent="0.25">
      <c r="A743" s="78" t="s">
        <v>397</v>
      </c>
      <c r="B743" s="297" t="s">
        <v>953</v>
      </c>
      <c r="C743" s="78">
        <v>11</v>
      </c>
      <c r="D743" s="78">
        <v>3</v>
      </c>
      <c r="E743" s="78">
        <v>2</v>
      </c>
      <c r="F743" s="78">
        <v>9</v>
      </c>
      <c r="G743" s="78">
        <v>7</v>
      </c>
      <c r="H743" s="78">
        <v>0</v>
      </c>
      <c r="I743" s="78">
        <v>8</v>
      </c>
      <c r="K743" s="78" t="s">
        <v>219</v>
      </c>
      <c r="L743" s="78" t="s">
        <v>1008</v>
      </c>
      <c r="M743" s="78" t="s">
        <v>16</v>
      </c>
      <c r="N743" s="78" t="s">
        <v>260</v>
      </c>
      <c r="O743" s="78">
        <v>22</v>
      </c>
    </row>
    <row r="744" spans="1:15" s="78" customFormat="1" x14ac:dyDescent="0.25">
      <c r="A744" s="78" t="s">
        <v>397</v>
      </c>
      <c r="B744" s="297" t="s">
        <v>953</v>
      </c>
      <c r="C744" s="78">
        <v>12</v>
      </c>
      <c r="D744" s="78">
        <v>4</v>
      </c>
      <c r="E744" s="78">
        <v>2</v>
      </c>
      <c r="F744" s="78">
        <v>9</v>
      </c>
      <c r="G744" s="78">
        <v>9</v>
      </c>
      <c r="H744" s="78">
        <v>0</v>
      </c>
      <c r="I744" s="78">
        <v>8</v>
      </c>
      <c r="K744" s="78" t="s">
        <v>219</v>
      </c>
      <c r="L744" s="78" t="s">
        <v>1008</v>
      </c>
      <c r="M744" s="78" t="s">
        <v>16</v>
      </c>
      <c r="N744" s="78" t="s">
        <v>260</v>
      </c>
      <c r="O744" s="78">
        <v>22</v>
      </c>
    </row>
    <row r="745" spans="1:15" s="78" customFormat="1" x14ac:dyDescent="0.25">
      <c r="A745" s="78" t="s">
        <v>397</v>
      </c>
      <c r="B745" s="297" t="s">
        <v>953</v>
      </c>
      <c r="C745" s="78">
        <v>13</v>
      </c>
      <c r="D745" s="78">
        <v>3</v>
      </c>
      <c r="E745" s="78">
        <v>2</v>
      </c>
      <c r="F745" s="78">
        <v>6</v>
      </c>
      <c r="G745" s="78">
        <v>6</v>
      </c>
      <c r="H745" s="78">
        <v>0</v>
      </c>
      <c r="I745" s="78">
        <v>8</v>
      </c>
      <c r="K745" s="78" t="s">
        <v>219</v>
      </c>
      <c r="L745" s="78" t="s">
        <v>1006</v>
      </c>
      <c r="M745" s="78" t="s">
        <v>16</v>
      </c>
      <c r="N745" s="78" t="s">
        <v>260</v>
      </c>
      <c r="O745" s="78">
        <v>22</v>
      </c>
    </row>
    <row r="746" spans="1:15" s="78" customFormat="1" x14ac:dyDescent="0.25">
      <c r="A746" s="78" t="s">
        <v>397</v>
      </c>
      <c r="B746" s="297" t="s">
        <v>953</v>
      </c>
      <c r="C746" s="78">
        <v>14</v>
      </c>
      <c r="D746" s="78">
        <v>4</v>
      </c>
      <c r="E746" s="78">
        <v>2</v>
      </c>
      <c r="F746" s="78">
        <v>10</v>
      </c>
      <c r="G746" s="78">
        <v>12</v>
      </c>
      <c r="H746" s="78">
        <v>0</v>
      </c>
      <c r="I746" s="78">
        <v>8</v>
      </c>
      <c r="K746" s="78" t="s">
        <v>219</v>
      </c>
      <c r="L746" s="78" t="s">
        <v>1009</v>
      </c>
      <c r="M746" s="78" t="s">
        <v>16</v>
      </c>
      <c r="N746" s="78" t="s">
        <v>260</v>
      </c>
      <c r="O746" s="78">
        <v>22</v>
      </c>
    </row>
    <row r="747" spans="1:15" s="78" customFormat="1" x14ac:dyDescent="0.25">
      <c r="A747" s="78" t="s">
        <v>397</v>
      </c>
      <c r="B747" s="297" t="s">
        <v>953</v>
      </c>
      <c r="C747" s="78">
        <v>16</v>
      </c>
      <c r="D747" s="78" t="s">
        <v>56</v>
      </c>
      <c r="E747" s="78">
        <v>0</v>
      </c>
      <c r="F747" s="78">
        <v>0</v>
      </c>
      <c r="G747" s="78">
        <v>0</v>
      </c>
      <c r="H747" s="78">
        <v>0</v>
      </c>
      <c r="I747" s="78">
        <v>8</v>
      </c>
      <c r="K747" s="78" t="s">
        <v>219</v>
      </c>
      <c r="L747" s="78" t="s">
        <v>1010</v>
      </c>
      <c r="M747" s="78" t="s">
        <v>16</v>
      </c>
      <c r="N747" s="78" t="s">
        <v>260</v>
      </c>
      <c r="O747" s="78">
        <v>22</v>
      </c>
    </row>
    <row r="748" spans="1:15" s="78" customFormat="1" x14ac:dyDescent="0.25">
      <c r="A748" s="78" t="s">
        <v>397</v>
      </c>
      <c r="B748" s="297" t="s">
        <v>953</v>
      </c>
      <c r="C748" s="78">
        <v>17</v>
      </c>
      <c r="D748" s="78" t="s">
        <v>56</v>
      </c>
      <c r="E748" s="78">
        <v>0</v>
      </c>
      <c r="F748" s="78">
        <v>0</v>
      </c>
      <c r="G748" s="78">
        <v>0</v>
      </c>
      <c r="H748" s="78">
        <v>0</v>
      </c>
      <c r="I748" s="78">
        <v>8</v>
      </c>
      <c r="K748" s="78" t="s">
        <v>219</v>
      </c>
      <c r="L748" s="78" t="s">
        <v>1010</v>
      </c>
      <c r="M748" s="78" t="s">
        <v>16</v>
      </c>
      <c r="N748" s="78" t="s">
        <v>260</v>
      </c>
      <c r="O748" s="78">
        <v>22</v>
      </c>
    </row>
    <row r="749" spans="1:15" s="78" customFormat="1" x14ac:dyDescent="0.25">
      <c r="A749" s="78" t="s">
        <v>397</v>
      </c>
      <c r="B749" s="297" t="s">
        <v>953</v>
      </c>
      <c r="C749" s="78">
        <v>18</v>
      </c>
      <c r="D749" s="78" t="s">
        <v>56</v>
      </c>
      <c r="E749" s="78">
        <v>0</v>
      </c>
      <c r="F749" s="78">
        <v>0</v>
      </c>
      <c r="G749" s="78">
        <v>0</v>
      </c>
      <c r="H749" s="78">
        <v>0</v>
      </c>
      <c r="I749" s="78">
        <v>8</v>
      </c>
      <c r="K749" s="78" t="s">
        <v>219</v>
      </c>
      <c r="L749" s="78" t="s">
        <v>1010</v>
      </c>
      <c r="M749" s="78" t="s">
        <v>16</v>
      </c>
      <c r="N749" s="78" t="s">
        <v>260</v>
      </c>
      <c r="O749" s="78">
        <v>22</v>
      </c>
    </row>
    <row r="750" spans="1:15" s="78" customFormat="1" x14ac:dyDescent="0.25">
      <c r="A750" s="78" t="s">
        <v>397</v>
      </c>
      <c r="B750" s="297" t="s">
        <v>953</v>
      </c>
      <c r="C750" s="78">
        <v>19</v>
      </c>
      <c r="D750" s="78" t="s">
        <v>56</v>
      </c>
      <c r="E750" s="78">
        <v>0</v>
      </c>
      <c r="F750" s="78">
        <v>0</v>
      </c>
      <c r="G750" s="78">
        <v>0</v>
      </c>
      <c r="H750" s="78">
        <v>0</v>
      </c>
      <c r="I750" s="78">
        <v>8</v>
      </c>
      <c r="K750" s="78" t="s">
        <v>219</v>
      </c>
      <c r="L750" s="78" t="s">
        <v>1010</v>
      </c>
      <c r="M750" s="78" t="s">
        <v>16</v>
      </c>
      <c r="N750" s="78" t="s">
        <v>260</v>
      </c>
      <c r="O750" s="78">
        <v>22</v>
      </c>
    </row>
    <row r="751" spans="1:15" s="78" customFormat="1" x14ac:dyDescent="0.25">
      <c r="A751" s="78" t="s">
        <v>397</v>
      </c>
      <c r="B751" s="297" t="s">
        <v>953</v>
      </c>
      <c r="C751" s="78">
        <v>20</v>
      </c>
      <c r="D751" s="78" t="s">
        <v>56</v>
      </c>
      <c r="E751" s="78">
        <v>0</v>
      </c>
      <c r="F751" s="78">
        <v>0</v>
      </c>
      <c r="G751" s="78">
        <v>0</v>
      </c>
      <c r="H751" s="78">
        <v>0</v>
      </c>
      <c r="I751" s="78">
        <v>8</v>
      </c>
      <c r="K751" s="78" t="s">
        <v>219</v>
      </c>
      <c r="L751" s="78" t="s">
        <v>1010</v>
      </c>
      <c r="M751" s="78" t="s">
        <v>16</v>
      </c>
      <c r="N751" s="78" t="s">
        <v>260</v>
      </c>
      <c r="O751" s="78">
        <v>22</v>
      </c>
    </row>
    <row r="752" spans="1:15" s="78" customFormat="1" x14ac:dyDescent="0.25">
      <c r="A752" s="78" t="s">
        <v>397</v>
      </c>
      <c r="B752" s="297" t="s">
        <v>953</v>
      </c>
      <c r="C752" s="78">
        <v>21</v>
      </c>
      <c r="D752" s="78" t="s">
        <v>56</v>
      </c>
      <c r="E752" s="78">
        <v>0</v>
      </c>
      <c r="F752" s="78">
        <v>0</v>
      </c>
      <c r="G752" s="78">
        <v>0</v>
      </c>
      <c r="H752" s="78">
        <v>0</v>
      </c>
      <c r="I752" s="78">
        <v>8</v>
      </c>
      <c r="K752" s="78" t="s">
        <v>219</v>
      </c>
      <c r="L752" s="78" t="s">
        <v>1010</v>
      </c>
      <c r="M752" s="78" t="s">
        <v>16</v>
      </c>
      <c r="N752" s="78" t="s">
        <v>260</v>
      </c>
      <c r="O752" s="78">
        <v>22</v>
      </c>
    </row>
    <row r="753" spans="1:15" s="78" customFormat="1" x14ac:dyDescent="0.25">
      <c r="A753" s="78" t="s">
        <v>397</v>
      </c>
      <c r="B753" s="297" t="s">
        <v>953</v>
      </c>
      <c r="C753" s="78">
        <v>22</v>
      </c>
      <c r="D753" s="78" t="s">
        <v>56</v>
      </c>
      <c r="E753" s="78">
        <v>0</v>
      </c>
      <c r="F753" s="78">
        <v>0</v>
      </c>
      <c r="G753" s="78">
        <v>0</v>
      </c>
      <c r="H753" s="78">
        <v>0</v>
      </c>
      <c r="I753" s="78">
        <v>8</v>
      </c>
      <c r="K753" s="78" t="s">
        <v>219</v>
      </c>
      <c r="L753" s="78" t="s">
        <v>1010</v>
      </c>
      <c r="M753" s="78" t="s">
        <v>16</v>
      </c>
      <c r="N753" s="78" t="s">
        <v>260</v>
      </c>
      <c r="O753" s="78">
        <v>22</v>
      </c>
    </row>
    <row r="754" spans="1:15" s="78" customFormat="1" x14ac:dyDescent="0.25">
      <c r="A754" s="78" t="s">
        <v>397</v>
      </c>
      <c r="B754" s="297" t="s">
        <v>953</v>
      </c>
      <c r="C754" s="78">
        <v>23</v>
      </c>
      <c r="D754" s="78" t="s">
        <v>56</v>
      </c>
      <c r="E754" s="78">
        <v>0</v>
      </c>
      <c r="F754" s="78">
        <v>0</v>
      </c>
      <c r="G754" s="78">
        <v>0</v>
      </c>
      <c r="H754" s="78">
        <v>0</v>
      </c>
      <c r="I754" s="78">
        <v>8</v>
      </c>
      <c r="K754" s="78" t="s">
        <v>219</v>
      </c>
      <c r="L754" s="78" t="s">
        <v>1010</v>
      </c>
      <c r="M754" s="78" t="s">
        <v>16</v>
      </c>
      <c r="N754" s="78" t="s">
        <v>260</v>
      </c>
      <c r="O754" s="78">
        <v>22</v>
      </c>
    </row>
    <row r="755" spans="1:15" s="78" customFormat="1" x14ac:dyDescent="0.25">
      <c r="A755" s="78" t="s">
        <v>397</v>
      </c>
      <c r="B755" s="297" t="s">
        <v>953</v>
      </c>
      <c r="C755" s="78">
        <v>24</v>
      </c>
      <c r="D755" s="78" t="s">
        <v>56</v>
      </c>
      <c r="E755" s="78">
        <v>0</v>
      </c>
      <c r="F755" s="78">
        <v>0</v>
      </c>
      <c r="G755" s="78">
        <v>0</v>
      </c>
      <c r="H755" s="78">
        <v>0</v>
      </c>
      <c r="I755" s="78">
        <v>8</v>
      </c>
      <c r="K755" s="78" t="s">
        <v>219</v>
      </c>
      <c r="L755" s="78" t="s">
        <v>1010</v>
      </c>
      <c r="M755" s="78" t="s">
        <v>16</v>
      </c>
      <c r="N755" s="78" t="s">
        <v>260</v>
      </c>
      <c r="O755" s="78">
        <v>22</v>
      </c>
    </row>
    <row r="756" spans="1:15" s="78" customFormat="1" x14ac:dyDescent="0.25">
      <c r="A756" s="78" t="s">
        <v>397</v>
      </c>
      <c r="B756" s="297" t="s">
        <v>953</v>
      </c>
      <c r="C756" s="78">
        <v>25</v>
      </c>
      <c r="D756" s="78" t="s">
        <v>56</v>
      </c>
      <c r="E756" s="78">
        <v>0</v>
      </c>
      <c r="F756" s="78">
        <v>0</v>
      </c>
      <c r="G756" s="78">
        <v>0</v>
      </c>
      <c r="H756" s="78">
        <v>0</v>
      </c>
      <c r="I756" s="78">
        <v>8</v>
      </c>
      <c r="K756" s="78" t="s">
        <v>219</v>
      </c>
      <c r="L756" s="78" t="s">
        <v>1010</v>
      </c>
      <c r="M756" s="78" t="s">
        <v>16</v>
      </c>
      <c r="N756" s="78" t="s">
        <v>260</v>
      </c>
      <c r="O756" s="78">
        <v>22</v>
      </c>
    </row>
    <row r="757" spans="1:15" s="78" customFormat="1" x14ac:dyDescent="0.25">
      <c r="A757" s="78" t="s">
        <v>397</v>
      </c>
      <c r="B757" s="297" t="s">
        <v>953</v>
      </c>
      <c r="C757" s="78">
        <v>26</v>
      </c>
      <c r="D757" s="78" t="s">
        <v>56</v>
      </c>
      <c r="E757" s="78">
        <v>0</v>
      </c>
      <c r="F757" s="78">
        <v>0</v>
      </c>
      <c r="G757" s="78">
        <v>0</v>
      </c>
      <c r="H757" s="78">
        <v>0</v>
      </c>
      <c r="I757" s="78">
        <v>8</v>
      </c>
      <c r="K757" s="78" t="s">
        <v>219</v>
      </c>
      <c r="L757" s="78" t="s">
        <v>1010</v>
      </c>
      <c r="M757" s="78" t="s">
        <v>16</v>
      </c>
      <c r="N757" s="78" t="s">
        <v>260</v>
      </c>
      <c r="O757" s="78">
        <v>22</v>
      </c>
    </row>
    <row r="758" spans="1:15" s="78" customFormat="1" x14ac:dyDescent="0.25">
      <c r="A758" s="78" t="s">
        <v>397</v>
      </c>
      <c r="B758" s="297" t="s">
        <v>953</v>
      </c>
      <c r="C758" s="78">
        <v>27</v>
      </c>
      <c r="D758" s="78" t="s">
        <v>56</v>
      </c>
      <c r="E758" s="78">
        <v>0</v>
      </c>
      <c r="F758" s="78">
        <v>0</v>
      </c>
      <c r="G758" s="78">
        <v>0</v>
      </c>
      <c r="H758" s="78">
        <v>0</v>
      </c>
      <c r="I758" s="78">
        <v>8</v>
      </c>
      <c r="K758" s="78" t="s">
        <v>219</v>
      </c>
      <c r="L758" s="78" t="s">
        <v>1010</v>
      </c>
      <c r="M758" s="78" t="s">
        <v>16</v>
      </c>
      <c r="N758" s="78" t="s">
        <v>260</v>
      </c>
      <c r="O758" s="78">
        <v>22</v>
      </c>
    </row>
    <row r="759" spans="1:15" s="78" customFormat="1" ht="15" customHeight="1" x14ac:dyDescent="0.25">
      <c r="A759" s="78" t="s">
        <v>397</v>
      </c>
      <c r="B759" s="297" t="s">
        <v>954</v>
      </c>
      <c r="C759" s="78">
        <v>1</v>
      </c>
      <c r="D759" s="78">
        <v>3</v>
      </c>
      <c r="E759" s="78">
        <v>2</v>
      </c>
      <c r="F759" s="78">
        <v>6</v>
      </c>
      <c r="G759" s="78">
        <v>8</v>
      </c>
      <c r="H759" s="78">
        <v>0</v>
      </c>
      <c r="I759" s="78">
        <v>17</v>
      </c>
      <c r="K759" s="78" t="s">
        <v>693</v>
      </c>
      <c r="L759" s="78" t="s">
        <v>1006</v>
      </c>
      <c r="M759" s="78" t="s">
        <v>16</v>
      </c>
      <c r="N759" s="78" t="s">
        <v>260</v>
      </c>
      <c r="O759" s="78">
        <v>22</v>
      </c>
    </row>
    <row r="760" spans="1:15" s="78" customFormat="1" x14ac:dyDescent="0.25">
      <c r="A760" s="78" t="s">
        <v>397</v>
      </c>
      <c r="B760" s="297" t="s">
        <v>954</v>
      </c>
      <c r="C760" s="78">
        <v>2</v>
      </c>
      <c r="D760" s="78">
        <v>3</v>
      </c>
      <c r="E760" s="78">
        <v>2</v>
      </c>
      <c r="F760" s="78">
        <v>5</v>
      </c>
      <c r="G760" s="78">
        <v>6</v>
      </c>
      <c r="H760" s="78">
        <v>0</v>
      </c>
      <c r="I760" s="78">
        <v>17</v>
      </c>
      <c r="K760" s="78" t="s">
        <v>693</v>
      </c>
      <c r="L760" s="78" t="s">
        <v>1007</v>
      </c>
      <c r="M760" s="78" t="s">
        <v>16</v>
      </c>
      <c r="N760" s="78" t="s">
        <v>260</v>
      </c>
      <c r="O760" s="78">
        <v>22</v>
      </c>
    </row>
    <row r="761" spans="1:15" s="78" customFormat="1" x14ac:dyDescent="0.25">
      <c r="A761" s="78" t="s">
        <v>397</v>
      </c>
      <c r="B761" s="297" t="s">
        <v>954</v>
      </c>
      <c r="C761" s="78">
        <v>3</v>
      </c>
      <c r="D761" s="78">
        <v>4</v>
      </c>
      <c r="E761" s="78">
        <v>2</v>
      </c>
      <c r="F761" s="78">
        <v>7</v>
      </c>
      <c r="G761" s="78">
        <v>10</v>
      </c>
      <c r="H761" s="78">
        <v>0</v>
      </c>
      <c r="I761" s="78">
        <v>17</v>
      </c>
      <c r="K761" s="78" t="s">
        <v>693</v>
      </c>
      <c r="L761" s="78" t="s">
        <v>750</v>
      </c>
      <c r="M761" s="78" t="s">
        <v>16</v>
      </c>
      <c r="N761" s="78" t="s">
        <v>260</v>
      </c>
      <c r="O761" s="78">
        <v>22</v>
      </c>
    </row>
    <row r="762" spans="1:15" s="78" customFormat="1" x14ac:dyDescent="0.25">
      <c r="A762" s="78" t="s">
        <v>397</v>
      </c>
      <c r="B762" s="297" t="s">
        <v>954</v>
      </c>
      <c r="C762" s="78">
        <v>4</v>
      </c>
      <c r="D762" s="78">
        <v>3</v>
      </c>
      <c r="E762" s="78">
        <v>2</v>
      </c>
      <c r="F762" s="78">
        <v>7</v>
      </c>
      <c r="G762" s="78">
        <v>8</v>
      </c>
      <c r="H762" s="78">
        <v>0</v>
      </c>
      <c r="I762" s="78">
        <v>17</v>
      </c>
      <c r="K762" s="78" t="s">
        <v>693</v>
      </c>
      <c r="L762" s="78" t="s">
        <v>750</v>
      </c>
      <c r="M762" s="78" t="s">
        <v>16</v>
      </c>
      <c r="N762" s="78" t="s">
        <v>260</v>
      </c>
      <c r="O762" s="78">
        <v>22</v>
      </c>
    </row>
    <row r="763" spans="1:15" s="78" customFormat="1" x14ac:dyDescent="0.25">
      <c r="A763" s="78" t="s">
        <v>397</v>
      </c>
      <c r="B763" s="297" t="s">
        <v>954</v>
      </c>
      <c r="C763" s="78">
        <v>5</v>
      </c>
      <c r="D763" s="78">
        <v>3</v>
      </c>
      <c r="E763" s="78">
        <v>2</v>
      </c>
      <c r="F763" s="78">
        <v>7</v>
      </c>
      <c r="G763" s="78">
        <v>8</v>
      </c>
      <c r="H763" s="78">
        <v>0</v>
      </c>
      <c r="I763" s="78">
        <v>17</v>
      </c>
      <c r="K763" s="78" t="s">
        <v>693</v>
      </c>
      <c r="L763" s="78" t="s">
        <v>750</v>
      </c>
      <c r="M763" s="78" t="s">
        <v>16</v>
      </c>
      <c r="N763" s="78" t="s">
        <v>260</v>
      </c>
      <c r="O763" s="78">
        <v>22</v>
      </c>
    </row>
    <row r="764" spans="1:15" s="78" customFormat="1" x14ac:dyDescent="0.25">
      <c r="A764" s="78" t="s">
        <v>397</v>
      </c>
      <c r="B764" s="297" t="s">
        <v>954</v>
      </c>
      <c r="C764" s="78">
        <v>6</v>
      </c>
      <c r="D764" s="78">
        <v>4</v>
      </c>
      <c r="E764" s="78">
        <v>2</v>
      </c>
      <c r="F764" s="78">
        <v>8</v>
      </c>
      <c r="G764" s="78">
        <v>9</v>
      </c>
      <c r="H764" s="78">
        <v>0</v>
      </c>
      <c r="I764" s="78">
        <v>17</v>
      </c>
      <c r="K764" s="78" t="s">
        <v>693</v>
      </c>
      <c r="L764" s="78" t="s">
        <v>752</v>
      </c>
      <c r="M764" s="78" t="s">
        <v>16</v>
      </c>
      <c r="N764" s="78" t="s">
        <v>260</v>
      </c>
      <c r="O764" s="78">
        <v>22</v>
      </c>
    </row>
    <row r="765" spans="1:15" s="78" customFormat="1" x14ac:dyDescent="0.25">
      <c r="A765" s="78" t="s">
        <v>397</v>
      </c>
      <c r="B765" s="297" t="s">
        <v>954</v>
      </c>
      <c r="C765" s="78" t="s">
        <v>679</v>
      </c>
      <c r="D765" s="78">
        <v>3</v>
      </c>
      <c r="E765" s="78">
        <v>2</v>
      </c>
      <c r="F765" s="78">
        <v>7</v>
      </c>
      <c r="G765" s="78">
        <v>9</v>
      </c>
      <c r="H765" s="78">
        <v>0</v>
      </c>
      <c r="I765" s="78">
        <v>17</v>
      </c>
      <c r="K765" s="78" t="s">
        <v>693</v>
      </c>
      <c r="L765" s="78" t="s">
        <v>750</v>
      </c>
      <c r="M765" s="78" t="s">
        <v>16</v>
      </c>
      <c r="N765" s="78" t="s">
        <v>260</v>
      </c>
      <c r="O765" s="78">
        <v>22</v>
      </c>
    </row>
    <row r="766" spans="1:15" s="78" customFormat="1" x14ac:dyDescent="0.25">
      <c r="A766" s="78" t="s">
        <v>397</v>
      </c>
      <c r="B766" s="297" t="s">
        <v>954</v>
      </c>
      <c r="C766" s="78">
        <v>7</v>
      </c>
      <c r="D766" s="78">
        <v>3</v>
      </c>
      <c r="E766" s="78">
        <v>2</v>
      </c>
      <c r="F766" s="78">
        <v>6</v>
      </c>
      <c r="G766" s="78">
        <v>7</v>
      </c>
      <c r="H766" s="78">
        <v>0</v>
      </c>
      <c r="I766" s="78">
        <v>17</v>
      </c>
      <c r="K766" s="78" t="s">
        <v>693</v>
      </c>
      <c r="L766" s="78" t="s">
        <v>1006</v>
      </c>
      <c r="M766" s="78" t="s">
        <v>16</v>
      </c>
      <c r="N766" s="78" t="s">
        <v>260</v>
      </c>
      <c r="O766" s="78">
        <v>22</v>
      </c>
    </row>
    <row r="767" spans="1:15" s="78" customFormat="1" x14ac:dyDescent="0.25">
      <c r="A767" s="78" t="s">
        <v>397</v>
      </c>
      <c r="B767" s="297" t="s">
        <v>954</v>
      </c>
      <c r="C767" s="78">
        <v>8</v>
      </c>
      <c r="D767" s="78">
        <v>3</v>
      </c>
      <c r="E767" s="78">
        <v>2</v>
      </c>
      <c r="F767" s="78">
        <v>6</v>
      </c>
      <c r="G767" s="78">
        <v>8</v>
      </c>
      <c r="H767" s="78">
        <v>0</v>
      </c>
      <c r="I767" s="78">
        <v>17</v>
      </c>
      <c r="K767" s="78" t="s">
        <v>693</v>
      </c>
      <c r="L767" s="78" t="s">
        <v>1006</v>
      </c>
      <c r="M767" s="78" t="s">
        <v>16</v>
      </c>
      <c r="N767" s="78" t="s">
        <v>260</v>
      </c>
      <c r="O767" s="78">
        <v>22</v>
      </c>
    </row>
    <row r="768" spans="1:15" s="78" customFormat="1" x14ac:dyDescent="0.25">
      <c r="A768" s="78" t="s">
        <v>397</v>
      </c>
      <c r="B768" s="297" t="s">
        <v>954</v>
      </c>
      <c r="C768" s="78">
        <v>9</v>
      </c>
      <c r="D768" s="78">
        <v>3</v>
      </c>
      <c r="E768" s="78">
        <v>2</v>
      </c>
      <c r="F768" s="78">
        <v>9</v>
      </c>
      <c r="G768" s="78">
        <v>8</v>
      </c>
      <c r="H768" s="78">
        <v>0</v>
      </c>
      <c r="I768" s="78">
        <v>17</v>
      </c>
      <c r="K768" s="78" t="s">
        <v>693</v>
      </c>
      <c r="L768" s="78" t="s">
        <v>1008</v>
      </c>
      <c r="M768" s="78" t="s">
        <v>16</v>
      </c>
      <c r="N768" s="78" t="s">
        <v>260</v>
      </c>
      <c r="O768" s="78">
        <v>22</v>
      </c>
    </row>
    <row r="769" spans="1:15" s="78" customFormat="1" x14ac:dyDescent="0.25">
      <c r="A769" s="78" t="s">
        <v>397</v>
      </c>
      <c r="B769" s="297" t="s">
        <v>954</v>
      </c>
      <c r="C769" s="78">
        <v>10</v>
      </c>
      <c r="D769" s="78">
        <v>4</v>
      </c>
      <c r="E769" s="78">
        <v>2</v>
      </c>
      <c r="F769" s="78">
        <v>8</v>
      </c>
      <c r="G769" s="78">
        <v>10</v>
      </c>
      <c r="H769" s="78">
        <v>0</v>
      </c>
      <c r="I769" s="78">
        <v>17</v>
      </c>
      <c r="K769" s="78" t="s">
        <v>693</v>
      </c>
      <c r="L769" s="78" t="s">
        <v>752</v>
      </c>
      <c r="M769" s="78" t="s">
        <v>16</v>
      </c>
      <c r="N769" s="78" t="s">
        <v>260</v>
      </c>
      <c r="O769" s="78">
        <v>22</v>
      </c>
    </row>
    <row r="770" spans="1:15" s="78" customFormat="1" x14ac:dyDescent="0.25">
      <c r="A770" s="78" t="s">
        <v>397</v>
      </c>
      <c r="B770" s="297" t="s">
        <v>954</v>
      </c>
      <c r="C770" s="78">
        <v>11</v>
      </c>
      <c r="D770" s="78">
        <v>3</v>
      </c>
      <c r="E770" s="78">
        <v>2</v>
      </c>
      <c r="F770" s="78">
        <v>9</v>
      </c>
      <c r="G770" s="78">
        <v>6</v>
      </c>
      <c r="H770" s="78">
        <v>0</v>
      </c>
      <c r="I770" s="78">
        <v>17</v>
      </c>
      <c r="K770" s="78" t="s">
        <v>693</v>
      </c>
      <c r="L770" s="78" t="s">
        <v>1008</v>
      </c>
      <c r="M770" s="78" t="s">
        <v>16</v>
      </c>
      <c r="N770" s="78" t="s">
        <v>260</v>
      </c>
      <c r="O770" s="78">
        <v>22</v>
      </c>
    </row>
    <row r="771" spans="1:15" s="78" customFormat="1" x14ac:dyDescent="0.25">
      <c r="A771" s="78" t="s">
        <v>397</v>
      </c>
      <c r="B771" s="297" t="s">
        <v>954</v>
      </c>
      <c r="C771" s="78">
        <v>12</v>
      </c>
      <c r="D771" s="78">
        <v>4</v>
      </c>
      <c r="E771" s="78">
        <v>2</v>
      </c>
      <c r="F771" s="78">
        <v>9</v>
      </c>
      <c r="G771" s="78">
        <v>11</v>
      </c>
      <c r="H771" s="78">
        <v>0</v>
      </c>
      <c r="I771" s="78">
        <v>17</v>
      </c>
      <c r="K771" s="78" t="s">
        <v>693</v>
      </c>
      <c r="L771" s="78" t="s">
        <v>1008</v>
      </c>
      <c r="M771" s="78" t="s">
        <v>16</v>
      </c>
      <c r="N771" s="78" t="s">
        <v>260</v>
      </c>
      <c r="O771" s="78">
        <v>22</v>
      </c>
    </row>
    <row r="772" spans="1:15" s="78" customFormat="1" x14ac:dyDescent="0.25">
      <c r="A772" s="78" t="s">
        <v>397</v>
      </c>
      <c r="B772" s="297" t="s">
        <v>954</v>
      </c>
      <c r="C772" s="78">
        <v>13</v>
      </c>
      <c r="D772" s="78">
        <v>3</v>
      </c>
      <c r="E772" s="78">
        <v>2</v>
      </c>
      <c r="F772" s="78">
        <v>6</v>
      </c>
      <c r="G772" s="78">
        <v>7</v>
      </c>
      <c r="H772" s="78">
        <v>0</v>
      </c>
      <c r="I772" s="78">
        <v>17</v>
      </c>
      <c r="K772" s="78" t="s">
        <v>693</v>
      </c>
      <c r="L772" s="78" t="s">
        <v>1006</v>
      </c>
      <c r="M772" s="78" t="s">
        <v>16</v>
      </c>
      <c r="N772" s="78" t="s">
        <v>260</v>
      </c>
      <c r="O772" s="78">
        <v>22</v>
      </c>
    </row>
    <row r="773" spans="1:15" s="78" customFormat="1" x14ac:dyDescent="0.25">
      <c r="A773" s="78" t="s">
        <v>397</v>
      </c>
      <c r="B773" s="297" t="s">
        <v>954</v>
      </c>
      <c r="C773" s="78">
        <v>14</v>
      </c>
      <c r="D773" s="78">
        <v>4</v>
      </c>
      <c r="E773" s="78">
        <v>2</v>
      </c>
      <c r="F773" s="78">
        <v>10</v>
      </c>
      <c r="G773" s="78">
        <v>12</v>
      </c>
      <c r="H773" s="78">
        <v>0</v>
      </c>
      <c r="I773" s="78">
        <v>17</v>
      </c>
      <c r="K773" s="78" t="s">
        <v>693</v>
      </c>
      <c r="L773" s="78" t="s">
        <v>1009</v>
      </c>
      <c r="M773" s="78" t="s">
        <v>16</v>
      </c>
      <c r="N773" s="78" t="s">
        <v>260</v>
      </c>
      <c r="O773" s="78">
        <v>22</v>
      </c>
    </row>
    <row r="774" spans="1:15" s="78" customFormat="1" x14ac:dyDescent="0.25">
      <c r="A774" s="78" t="s">
        <v>397</v>
      </c>
      <c r="B774" s="297" t="s">
        <v>954</v>
      </c>
      <c r="C774" s="78">
        <v>16</v>
      </c>
      <c r="D774" s="78" t="s">
        <v>56</v>
      </c>
      <c r="E774" s="78">
        <v>0</v>
      </c>
      <c r="F774" s="78">
        <v>0</v>
      </c>
      <c r="G774" s="78">
        <v>0</v>
      </c>
      <c r="H774" s="78">
        <v>0</v>
      </c>
      <c r="I774" s="78">
        <v>17</v>
      </c>
      <c r="K774" s="78" t="s">
        <v>693</v>
      </c>
      <c r="L774" s="78" t="s">
        <v>1010</v>
      </c>
      <c r="M774" s="78" t="s">
        <v>16</v>
      </c>
      <c r="N774" s="78" t="s">
        <v>260</v>
      </c>
      <c r="O774" s="78">
        <v>22</v>
      </c>
    </row>
    <row r="775" spans="1:15" s="78" customFormat="1" x14ac:dyDescent="0.25">
      <c r="A775" s="78" t="s">
        <v>397</v>
      </c>
      <c r="B775" s="297" t="s">
        <v>954</v>
      </c>
      <c r="C775" s="78">
        <v>17</v>
      </c>
      <c r="D775" s="78" t="s">
        <v>56</v>
      </c>
      <c r="E775" s="78">
        <v>0</v>
      </c>
      <c r="F775" s="78">
        <v>0</v>
      </c>
      <c r="G775" s="78">
        <v>0</v>
      </c>
      <c r="H775" s="78">
        <v>0</v>
      </c>
      <c r="I775" s="78">
        <v>17</v>
      </c>
      <c r="K775" s="78" t="s">
        <v>693</v>
      </c>
      <c r="L775" s="78" t="s">
        <v>1010</v>
      </c>
      <c r="M775" s="78" t="s">
        <v>16</v>
      </c>
      <c r="N775" s="78" t="s">
        <v>260</v>
      </c>
      <c r="O775" s="78">
        <v>22</v>
      </c>
    </row>
    <row r="776" spans="1:15" s="78" customFormat="1" x14ac:dyDescent="0.25">
      <c r="A776" s="78" t="s">
        <v>397</v>
      </c>
      <c r="B776" s="297" t="s">
        <v>954</v>
      </c>
      <c r="C776" s="78">
        <v>18</v>
      </c>
      <c r="D776" s="78" t="s">
        <v>56</v>
      </c>
      <c r="E776" s="78">
        <v>0</v>
      </c>
      <c r="F776" s="78">
        <v>0</v>
      </c>
      <c r="G776" s="78">
        <v>0</v>
      </c>
      <c r="H776" s="78">
        <v>0</v>
      </c>
      <c r="I776" s="78">
        <v>17</v>
      </c>
      <c r="K776" s="78" t="s">
        <v>693</v>
      </c>
      <c r="L776" s="78" t="s">
        <v>1010</v>
      </c>
      <c r="M776" s="78" t="s">
        <v>16</v>
      </c>
      <c r="N776" s="78" t="s">
        <v>260</v>
      </c>
      <c r="O776" s="78">
        <v>22</v>
      </c>
    </row>
    <row r="777" spans="1:15" s="78" customFormat="1" x14ac:dyDescent="0.25">
      <c r="A777" s="78" t="s">
        <v>397</v>
      </c>
      <c r="B777" s="297" t="s">
        <v>954</v>
      </c>
      <c r="C777" s="78">
        <v>19</v>
      </c>
      <c r="D777" s="78" t="s">
        <v>56</v>
      </c>
      <c r="E777" s="78">
        <v>0</v>
      </c>
      <c r="F777" s="78">
        <v>0</v>
      </c>
      <c r="G777" s="78">
        <v>0</v>
      </c>
      <c r="H777" s="78">
        <v>0</v>
      </c>
      <c r="I777" s="78">
        <v>17</v>
      </c>
      <c r="K777" s="78" t="s">
        <v>693</v>
      </c>
      <c r="L777" s="78" t="s">
        <v>1010</v>
      </c>
      <c r="M777" s="78" t="s">
        <v>16</v>
      </c>
      <c r="N777" s="78" t="s">
        <v>260</v>
      </c>
      <c r="O777" s="78">
        <v>22</v>
      </c>
    </row>
    <row r="778" spans="1:15" s="78" customFormat="1" x14ac:dyDescent="0.25">
      <c r="A778" s="78" t="s">
        <v>397</v>
      </c>
      <c r="B778" s="297" t="s">
        <v>954</v>
      </c>
      <c r="C778" s="78">
        <v>20</v>
      </c>
      <c r="D778" s="78" t="s">
        <v>56</v>
      </c>
      <c r="E778" s="78">
        <v>0</v>
      </c>
      <c r="F778" s="78">
        <v>0</v>
      </c>
      <c r="G778" s="78">
        <v>0</v>
      </c>
      <c r="H778" s="78">
        <v>0</v>
      </c>
      <c r="I778" s="78">
        <v>17</v>
      </c>
      <c r="K778" s="78" t="s">
        <v>693</v>
      </c>
      <c r="L778" s="78" t="s">
        <v>1010</v>
      </c>
      <c r="M778" s="78" t="s">
        <v>16</v>
      </c>
      <c r="N778" s="78" t="s">
        <v>260</v>
      </c>
      <c r="O778" s="78">
        <v>22</v>
      </c>
    </row>
    <row r="779" spans="1:15" s="78" customFormat="1" x14ac:dyDescent="0.25">
      <c r="A779" s="78" t="s">
        <v>397</v>
      </c>
      <c r="B779" s="297" t="s">
        <v>954</v>
      </c>
      <c r="C779" s="78">
        <v>21</v>
      </c>
      <c r="D779" s="78" t="s">
        <v>56</v>
      </c>
      <c r="E779" s="78">
        <v>0</v>
      </c>
      <c r="F779" s="78">
        <v>0</v>
      </c>
      <c r="G779" s="78">
        <v>0</v>
      </c>
      <c r="H779" s="78">
        <v>0</v>
      </c>
      <c r="I779" s="78">
        <v>17</v>
      </c>
      <c r="K779" s="78" t="s">
        <v>693</v>
      </c>
      <c r="L779" s="78" t="s">
        <v>1010</v>
      </c>
      <c r="M779" s="78" t="s">
        <v>16</v>
      </c>
      <c r="N779" s="78" t="s">
        <v>260</v>
      </c>
      <c r="O779" s="78">
        <v>22</v>
      </c>
    </row>
    <row r="780" spans="1:15" s="78" customFormat="1" x14ac:dyDescent="0.25">
      <c r="A780" s="78" t="s">
        <v>397</v>
      </c>
      <c r="B780" s="297" t="s">
        <v>954</v>
      </c>
      <c r="C780" s="78">
        <v>22</v>
      </c>
      <c r="D780" s="78" t="s">
        <v>56</v>
      </c>
      <c r="E780" s="78">
        <v>0</v>
      </c>
      <c r="F780" s="78">
        <v>0</v>
      </c>
      <c r="G780" s="78">
        <v>0</v>
      </c>
      <c r="H780" s="78">
        <v>0</v>
      </c>
      <c r="I780" s="78">
        <v>17</v>
      </c>
      <c r="K780" s="78" t="s">
        <v>693</v>
      </c>
      <c r="L780" s="78" t="s">
        <v>1010</v>
      </c>
      <c r="M780" s="78" t="s">
        <v>16</v>
      </c>
      <c r="N780" s="78" t="s">
        <v>260</v>
      </c>
      <c r="O780" s="78">
        <v>22</v>
      </c>
    </row>
    <row r="781" spans="1:15" s="78" customFormat="1" x14ac:dyDescent="0.25">
      <c r="A781" s="78" t="s">
        <v>397</v>
      </c>
      <c r="B781" s="297" t="s">
        <v>954</v>
      </c>
      <c r="C781" s="78">
        <v>23</v>
      </c>
      <c r="D781" s="78" t="s">
        <v>56</v>
      </c>
      <c r="E781" s="78">
        <v>0</v>
      </c>
      <c r="F781" s="78">
        <v>0</v>
      </c>
      <c r="G781" s="78">
        <v>0</v>
      </c>
      <c r="H781" s="78">
        <v>0</v>
      </c>
      <c r="I781" s="78">
        <v>17</v>
      </c>
      <c r="K781" s="78" t="s">
        <v>693</v>
      </c>
      <c r="L781" s="78" t="s">
        <v>1010</v>
      </c>
      <c r="M781" s="78" t="s">
        <v>16</v>
      </c>
      <c r="N781" s="78" t="s">
        <v>260</v>
      </c>
      <c r="O781" s="78">
        <v>22</v>
      </c>
    </row>
    <row r="782" spans="1:15" s="78" customFormat="1" x14ac:dyDescent="0.25">
      <c r="A782" s="78" t="s">
        <v>397</v>
      </c>
      <c r="B782" s="297" t="s">
        <v>954</v>
      </c>
      <c r="C782" s="78">
        <v>24</v>
      </c>
      <c r="D782" s="78" t="s">
        <v>56</v>
      </c>
      <c r="E782" s="78">
        <v>0</v>
      </c>
      <c r="F782" s="78">
        <v>0</v>
      </c>
      <c r="G782" s="78">
        <v>0</v>
      </c>
      <c r="H782" s="78">
        <v>0</v>
      </c>
      <c r="I782" s="78">
        <v>17</v>
      </c>
      <c r="K782" s="78" t="s">
        <v>693</v>
      </c>
      <c r="L782" s="78" t="s">
        <v>1010</v>
      </c>
      <c r="M782" s="78" t="s">
        <v>16</v>
      </c>
      <c r="N782" s="78" t="s">
        <v>260</v>
      </c>
      <c r="O782" s="78">
        <v>22</v>
      </c>
    </row>
    <row r="783" spans="1:15" s="78" customFormat="1" x14ac:dyDescent="0.25">
      <c r="A783" s="78" t="s">
        <v>397</v>
      </c>
      <c r="B783" s="297" t="s">
        <v>954</v>
      </c>
      <c r="C783" s="78">
        <v>25</v>
      </c>
      <c r="D783" s="78" t="s">
        <v>56</v>
      </c>
      <c r="E783" s="78">
        <v>0</v>
      </c>
      <c r="F783" s="78">
        <v>0</v>
      </c>
      <c r="G783" s="78">
        <v>0</v>
      </c>
      <c r="H783" s="78">
        <v>0</v>
      </c>
      <c r="I783" s="78">
        <v>17</v>
      </c>
      <c r="K783" s="78" t="s">
        <v>693</v>
      </c>
      <c r="L783" s="78" t="s">
        <v>1010</v>
      </c>
      <c r="M783" s="78" t="s">
        <v>16</v>
      </c>
      <c r="N783" s="78" t="s">
        <v>260</v>
      </c>
      <c r="O783" s="78">
        <v>22</v>
      </c>
    </row>
    <row r="784" spans="1:15" s="78" customFormat="1" x14ac:dyDescent="0.25">
      <c r="A784" s="78" t="s">
        <v>397</v>
      </c>
      <c r="B784" s="297" t="s">
        <v>954</v>
      </c>
      <c r="C784" s="78">
        <v>26</v>
      </c>
      <c r="D784" s="78" t="s">
        <v>56</v>
      </c>
      <c r="E784" s="78">
        <v>0</v>
      </c>
      <c r="F784" s="78">
        <v>0</v>
      </c>
      <c r="G784" s="78">
        <v>0</v>
      </c>
      <c r="H784" s="78">
        <v>0</v>
      </c>
      <c r="I784" s="78">
        <v>17</v>
      </c>
      <c r="K784" s="78" t="s">
        <v>693</v>
      </c>
      <c r="L784" s="78" t="s">
        <v>1010</v>
      </c>
      <c r="M784" s="78" t="s">
        <v>16</v>
      </c>
      <c r="N784" s="78" t="s">
        <v>260</v>
      </c>
      <c r="O784" s="78">
        <v>22</v>
      </c>
    </row>
    <row r="785" spans="1:16" s="78" customFormat="1" x14ac:dyDescent="0.25">
      <c r="A785" s="78" t="s">
        <v>397</v>
      </c>
      <c r="B785" s="297" t="s">
        <v>954</v>
      </c>
      <c r="C785" s="78">
        <v>27</v>
      </c>
      <c r="D785" s="78" t="s">
        <v>56</v>
      </c>
      <c r="E785" s="78">
        <v>0</v>
      </c>
      <c r="F785" s="78">
        <v>0</v>
      </c>
      <c r="G785" s="78">
        <v>0</v>
      </c>
      <c r="H785" s="78">
        <v>0</v>
      </c>
      <c r="I785" s="78">
        <v>17</v>
      </c>
      <c r="K785" s="78" t="s">
        <v>693</v>
      </c>
      <c r="L785" s="78" t="s">
        <v>1010</v>
      </c>
      <c r="M785" s="78" t="s">
        <v>16</v>
      </c>
      <c r="N785" s="78" t="s">
        <v>260</v>
      </c>
      <c r="O785" s="78">
        <v>22</v>
      </c>
    </row>
    <row r="786" spans="1:16" s="65" customFormat="1" ht="15" customHeight="1" x14ac:dyDescent="0.25">
      <c r="A786" s="65" t="s">
        <v>393</v>
      </c>
      <c r="B786" s="295"/>
      <c r="C786" s="65">
        <v>1</v>
      </c>
      <c r="D786" s="65">
        <v>3</v>
      </c>
      <c r="E786" s="65">
        <v>2</v>
      </c>
      <c r="F786" s="65">
        <v>6</v>
      </c>
      <c r="G786" s="65">
        <v>6</v>
      </c>
      <c r="H786" s="65">
        <v>0</v>
      </c>
      <c r="K786" s="65" t="s">
        <v>993</v>
      </c>
      <c r="L786" s="65" t="s">
        <v>1011</v>
      </c>
      <c r="M786" s="65" t="s">
        <v>16</v>
      </c>
      <c r="N786" s="65" t="s">
        <v>260</v>
      </c>
      <c r="O786" s="65">
        <v>22</v>
      </c>
    </row>
    <row r="787" spans="1:16" s="65" customFormat="1" x14ac:dyDescent="0.25">
      <c r="A787" s="65" t="s">
        <v>393</v>
      </c>
      <c r="B787" s="295"/>
      <c r="C787" s="65">
        <v>2</v>
      </c>
      <c r="D787" s="65">
        <v>3</v>
      </c>
      <c r="E787" s="65">
        <v>2</v>
      </c>
      <c r="F787" s="65">
        <v>5</v>
      </c>
      <c r="G787" s="65">
        <v>4</v>
      </c>
      <c r="H787" s="65">
        <v>0</v>
      </c>
      <c r="K787" s="65" t="s">
        <v>993</v>
      </c>
      <c r="L787" s="65" t="s">
        <v>1012</v>
      </c>
      <c r="M787" s="65" t="s">
        <v>16</v>
      </c>
      <c r="N787" s="65" t="s">
        <v>260</v>
      </c>
      <c r="O787" s="65">
        <v>22</v>
      </c>
    </row>
    <row r="788" spans="1:16" s="65" customFormat="1" x14ac:dyDescent="0.25">
      <c r="A788" s="65" t="s">
        <v>393</v>
      </c>
      <c r="B788" s="295"/>
      <c r="C788" s="65">
        <v>3</v>
      </c>
      <c r="D788" s="65">
        <v>4</v>
      </c>
      <c r="E788" s="65">
        <v>2</v>
      </c>
      <c r="F788" s="65">
        <v>7</v>
      </c>
      <c r="G788" s="65">
        <v>7</v>
      </c>
      <c r="H788" s="65">
        <v>0</v>
      </c>
      <c r="K788" s="65" t="s">
        <v>993</v>
      </c>
      <c r="L788" s="65" t="s">
        <v>738</v>
      </c>
      <c r="M788" s="65" t="s">
        <v>16</v>
      </c>
      <c r="N788" s="65" t="s">
        <v>260</v>
      </c>
      <c r="O788" s="65">
        <v>22</v>
      </c>
    </row>
    <row r="789" spans="1:16" s="65" customFormat="1" x14ac:dyDescent="0.25">
      <c r="A789" s="65" t="s">
        <v>393</v>
      </c>
      <c r="B789" s="295"/>
      <c r="C789" s="65">
        <v>4</v>
      </c>
      <c r="D789" s="65">
        <v>3</v>
      </c>
      <c r="E789" s="65">
        <v>2</v>
      </c>
      <c r="F789" s="65">
        <v>7</v>
      </c>
      <c r="G789" s="65">
        <v>6</v>
      </c>
      <c r="H789" s="65">
        <v>0</v>
      </c>
      <c r="K789" s="65" t="s">
        <v>993</v>
      </c>
      <c r="L789" s="65" t="s">
        <v>738</v>
      </c>
      <c r="M789" s="65" t="s">
        <v>16</v>
      </c>
      <c r="N789" s="65" t="s">
        <v>260</v>
      </c>
      <c r="O789" s="65">
        <v>22</v>
      </c>
    </row>
    <row r="790" spans="1:16" s="65" customFormat="1" x14ac:dyDescent="0.25">
      <c r="A790" s="65" t="s">
        <v>393</v>
      </c>
      <c r="B790" s="295"/>
      <c r="C790" s="65">
        <v>5</v>
      </c>
      <c r="D790" s="65">
        <v>3</v>
      </c>
      <c r="E790" s="65">
        <v>2</v>
      </c>
      <c r="F790" s="65">
        <v>7</v>
      </c>
      <c r="G790" s="65">
        <v>4</v>
      </c>
      <c r="H790" s="65">
        <v>1</v>
      </c>
      <c r="K790" s="65" t="s">
        <v>356</v>
      </c>
      <c r="L790" s="65" t="s">
        <v>738</v>
      </c>
      <c r="M790" s="65" t="s">
        <v>16</v>
      </c>
      <c r="N790" s="65" t="s">
        <v>260</v>
      </c>
      <c r="O790" s="65">
        <v>23</v>
      </c>
      <c r="P790" s="65" t="s">
        <v>737</v>
      </c>
    </row>
    <row r="791" spans="1:16" s="65" customFormat="1" x14ac:dyDescent="0.25">
      <c r="A791" s="65" t="s">
        <v>393</v>
      </c>
      <c r="B791" s="295"/>
      <c r="C791" s="65">
        <v>6</v>
      </c>
      <c r="D791" s="65">
        <v>4</v>
      </c>
      <c r="E791" s="65">
        <v>2</v>
      </c>
      <c r="F791" s="65">
        <v>8</v>
      </c>
      <c r="G791" s="65">
        <v>8</v>
      </c>
      <c r="H791" s="65">
        <v>0</v>
      </c>
      <c r="K791" s="65" t="s">
        <v>993</v>
      </c>
      <c r="L791" s="65" t="s">
        <v>1013</v>
      </c>
      <c r="M791" s="65" t="s">
        <v>16</v>
      </c>
      <c r="N791" s="65" t="s">
        <v>260</v>
      </c>
      <c r="O791" s="65">
        <v>23</v>
      </c>
    </row>
    <row r="792" spans="1:16" s="65" customFormat="1" x14ac:dyDescent="0.25">
      <c r="A792" s="65" t="s">
        <v>393</v>
      </c>
      <c r="B792" s="295"/>
      <c r="C792" s="65" t="s">
        <v>679</v>
      </c>
      <c r="D792" s="65">
        <v>3</v>
      </c>
      <c r="E792" s="65">
        <v>2</v>
      </c>
      <c r="F792" s="65">
        <v>7</v>
      </c>
      <c r="G792" s="65">
        <v>6</v>
      </c>
      <c r="H792" s="65">
        <v>0</v>
      </c>
      <c r="K792" s="65" t="s">
        <v>993</v>
      </c>
      <c r="L792" s="65" t="s">
        <v>738</v>
      </c>
      <c r="M792" s="65" t="s">
        <v>16</v>
      </c>
      <c r="N792" s="65" t="s">
        <v>260</v>
      </c>
      <c r="O792" s="65">
        <v>23</v>
      </c>
    </row>
    <row r="793" spans="1:16" s="65" customFormat="1" x14ac:dyDescent="0.25">
      <c r="A793" s="65" t="s">
        <v>393</v>
      </c>
      <c r="B793" s="295"/>
      <c r="C793" s="65">
        <v>7</v>
      </c>
      <c r="D793" s="65">
        <v>3</v>
      </c>
      <c r="E793" s="65">
        <v>2</v>
      </c>
      <c r="F793" s="65">
        <v>6</v>
      </c>
      <c r="G793" s="65">
        <v>6</v>
      </c>
      <c r="H793" s="65">
        <v>0</v>
      </c>
      <c r="K793" s="65" t="s">
        <v>993</v>
      </c>
      <c r="L793" s="65" t="s">
        <v>1011</v>
      </c>
      <c r="M793" s="65" t="s">
        <v>16</v>
      </c>
      <c r="N793" s="65" t="s">
        <v>260</v>
      </c>
      <c r="O793" s="65">
        <v>23</v>
      </c>
    </row>
    <row r="794" spans="1:16" s="65" customFormat="1" x14ac:dyDescent="0.25">
      <c r="A794" s="65" t="s">
        <v>393</v>
      </c>
      <c r="B794" s="295"/>
      <c r="C794" s="65">
        <v>8</v>
      </c>
      <c r="D794" s="65">
        <v>3</v>
      </c>
      <c r="E794" s="65">
        <v>2</v>
      </c>
      <c r="F794" s="65">
        <v>6</v>
      </c>
      <c r="G794" s="65">
        <v>6</v>
      </c>
      <c r="H794" s="65">
        <v>0</v>
      </c>
      <c r="K794" s="65" t="s">
        <v>993</v>
      </c>
      <c r="L794" s="65" t="s">
        <v>1011</v>
      </c>
      <c r="M794" s="65" t="s">
        <v>16</v>
      </c>
      <c r="N794" s="65" t="s">
        <v>260</v>
      </c>
      <c r="O794" s="65">
        <v>23</v>
      </c>
    </row>
    <row r="795" spans="1:16" s="65" customFormat="1" x14ac:dyDescent="0.25">
      <c r="A795" s="65" t="s">
        <v>393</v>
      </c>
      <c r="B795" s="295"/>
      <c r="C795" s="65">
        <v>9</v>
      </c>
      <c r="D795" s="65">
        <v>3</v>
      </c>
      <c r="E795" s="65">
        <v>2</v>
      </c>
      <c r="F795" s="65">
        <v>9</v>
      </c>
      <c r="G795" s="65">
        <v>7</v>
      </c>
      <c r="H795" s="65">
        <v>1</v>
      </c>
      <c r="K795" s="65" t="s">
        <v>219</v>
      </c>
      <c r="L795" s="65" t="s">
        <v>740</v>
      </c>
      <c r="M795" s="65" t="s">
        <v>16</v>
      </c>
      <c r="N795" s="65" t="s">
        <v>260</v>
      </c>
      <c r="O795" s="65">
        <v>24</v>
      </c>
      <c r="P795" s="65" t="s">
        <v>739</v>
      </c>
    </row>
    <row r="796" spans="1:16" s="65" customFormat="1" x14ac:dyDescent="0.25">
      <c r="A796" s="65" t="s">
        <v>393</v>
      </c>
      <c r="B796" s="295"/>
      <c r="C796" s="65">
        <v>10</v>
      </c>
      <c r="D796" s="65">
        <v>4</v>
      </c>
      <c r="E796" s="65">
        <v>2</v>
      </c>
      <c r="F796" s="65">
        <v>8</v>
      </c>
      <c r="G796" s="65">
        <v>8</v>
      </c>
      <c r="H796" s="65">
        <v>0</v>
      </c>
      <c r="K796" s="65" t="s">
        <v>993</v>
      </c>
      <c r="L796" s="65" t="s">
        <v>1013</v>
      </c>
      <c r="M796" s="65" t="s">
        <v>16</v>
      </c>
      <c r="N796" s="65" t="s">
        <v>260</v>
      </c>
      <c r="O796" s="65">
        <v>24</v>
      </c>
    </row>
    <row r="797" spans="1:16" s="65" customFormat="1" x14ac:dyDescent="0.25">
      <c r="A797" s="65" t="s">
        <v>393</v>
      </c>
      <c r="B797" s="295"/>
      <c r="C797" s="65">
        <v>11</v>
      </c>
      <c r="D797" s="65">
        <v>3</v>
      </c>
      <c r="E797" s="65">
        <v>2</v>
      </c>
      <c r="F797" s="65">
        <v>9</v>
      </c>
      <c r="G797" s="65">
        <v>6</v>
      </c>
      <c r="H797" s="65">
        <v>1</v>
      </c>
      <c r="K797" s="65" t="s">
        <v>693</v>
      </c>
      <c r="L797" s="65" t="s">
        <v>740</v>
      </c>
      <c r="M797" s="65" t="s">
        <v>16</v>
      </c>
      <c r="N797" s="65" t="s">
        <v>260</v>
      </c>
      <c r="O797" s="65">
        <v>25</v>
      </c>
      <c r="P797" s="65" t="s">
        <v>741</v>
      </c>
    </row>
    <row r="798" spans="1:16" s="65" customFormat="1" x14ac:dyDescent="0.25">
      <c r="A798" s="65" t="s">
        <v>393</v>
      </c>
      <c r="B798" s="295"/>
      <c r="C798" s="65">
        <v>12</v>
      </c>
      <c r="D798" s="65">
        <v>4</v>
      </c>
      <c r="E798" s="65">
        <v>2</v>
      </c>
      <c r="F798" s="65">
        <v>9</v>
      </c>
      <c r="G798" s="65">
        <v>9</v>
      </c>
      <c r="H798" s="65">
        <v>0</v>
      </c>
      <c r="K798" s="65" t="s">
        <v>993</v>
      </c>
      <c r="L798" s="65" t="s">
        <v>740</v>
      </c>
      <c r="M798" s="65" t="s">
        <v>16</v>
      </c>
      <c r="N798" s="65" t="s">
        <v>260</v>
      </c>
      <c r="O798" s="65">
        <v>25</v>
      </c>
    </row>
    <row r="799" spans="1:16" s="65" customFormat="1" x14ac:dyDescent="0.25">
      <c r="A799" s="65" t="s">
        <v>393</v>
      </c>
      <c r="B799" s="295"/>
      <c r="C799" s="65">
        <v>13</v>
      </c>
      <c r="D799" s="65">
        <v>3</v>
      </c>
      <c r="E799" s="65">
        <v>2</v>
      </c>
      <c r="F799" s="65">
        <v>6</v>
      </c>
      <c r="G799" s="65">
        <v>6</v>
      </c>
      <c r="H799" s="65">
        <v>0</v>
      </c>
      <c r="K799" s="65" t="s">
        <v>993</v>
      </c>
      <c r="L799" s="65" t="s">
        <v>1011</v>
      </c>
      <c r="M799" s="65" t="s">
        <v>16</v>
      </c>
      <c r="N799" s="65" t="s">
        <v>260</v>
      </c>
      <c r="O799" s="65">
        <v>25</v>
      </c>
    </row>
    <row r="800" spans="1:16" s="65" customFormat="1" x14ac:dyDescent="0.25">
      <c r="A800" s="65" t="s">
        <v>393</v>
      </c>
      <c r="B800" s="295"/>
      <c r="C800" s="65">
        <v>14</v>
      </c>
      <c r="D800" s="65">
        <v>4</v>
      </c>
      <c r="E800" s="65">
        <v>2</v>
      </c>
      <c r="F800" s="65">
        <v>10</v>
      </c>
      <c r="G800" s="65">
        <v>10</v>
      </c>
      <c r="H800" s="65">
        <v>0</v>
      </c>
      <c r="K800" s="65" t="s">
        <v>993</v>
      </c>
      <c r="L800" s="65" t="s">
        <v>1014</v>
      </c>
      <c r="M800" s="65" t="s">
        <v>16</v>
      </c>
      <c r="N800" s="65" t="s">
        <v>260</v>
      </c>
      <c r="O800" s="65">
        <v>25</v>
      </c>
    </row>
    <row r="801" spans="1:16" s="65" customFormat="1" x14ac:dyDescent="0.25">
      <c r="A801" s="65" t="s">
        <v>393</v>
      </c>
      <c r="B801" s="295"/>
      <c r="C801" s="65">
        <v>16</v>
      </c>
      <c r="D801" s="65" t="s">
        <v>56</v>
      </c>
      <c r="E801" s="65">
        <v>0</v>
      </c>
      <c r="F801" s="65">
        <v>0</v>
      </c>
      <c r="G801" s="65">
        <v>0</v>
      </c>
      <c r="H801" s="65">
        <v>0</v>
      </c>
      <c r="K801" s="65" t="s">
        <v>993</v>
      </c>
      <c r="L801" s="65" t="s">
        <v>1015</v>
      </c>
      <c r="M801" s="65" t="s">
        <v>16</v>
      </c>
      <c r="N801" s="65" t="s">
        <v>260</v>
      </c>
      <c r="O801" s="65">
        <v>25</v>
      </c>
    </row>
    <row r="802" spans="1:16" s="65" customFormat="1" x14ac:dyDescent="0.25">
      <c r="A802" s="65" t="s">
        <v>393</v>
      </c>
      <c r="B802" s="295"/>
      <c r="C802" s="65">
        <v>17</v>
      </c>
      <c r="D802" s="65" t="s">
        <v>56</v>
      </c>
      <c r="E802" s="65">
        <v>0</v>
      </c>
      <c r="F802" s="65">
        <v>0</v>
      </c>
      <c r="G802" s="65">
        <v>0</v>
      </c>
      <c r="H802" s="65">
        <v>0</v>
      </c>
      <c r="K802" s="65" t="s">
        <v>993</v>
      </c>
      <c r="L802" s="65" t="s">
        <v>1015</v>
      </c>
      <c r="M802" s="65" t="s">
        <v>16</v>
      </c>
      <c r="N802" s="65" t="s">
        <v>260</v>
      </c>
      <c r="O802" s="65">
        <v>25</v>
      </c>
    </row>
    <row r="803" spans="1:16" s="65" customFormat="1" x14ac:dyDescent="0.25">
      <c r="A803" s="65" t="s">
        <v>393</v>
      </c>
      <c r="B803" s="295"/>
      <c r="C803" s="65">
        <v>18</v>
      </c>
      <c r="D803" s="65" t="s">
        <v>56</v>
      </c>
      <c r="E803" s="65">
        <v>0</v>
      </c>
      <c r="F803" s="65">
        <v>0</v>
      </c>
      <c r="G803" s="65">
        <v>0</v>
      </c>
      <c r="H803" s="65">
        <v>0</v>
      </c>
      <c r="K803" s="65" t="s">
        <v>993</v>
      </c>
      <c r="L803" s="65" t="s">
        <v>1015</v>
      </c>
      <c r="M803" s="65" t="s">
        <v>16</v>
      </c>
      <c r="N803" s="65" t="s">
        <v>260</v>
      </c>
      <c r="O803" s="65">
        <v>25</v>
      </c>
    </row>
    <row r="804" spans="1:16" s="65" customFormat="1" x14ac:dyDescent="0.25">
      <c r="A804" s="65" t="s">
        <v>393</v>
      </c>
      <c r="B804" s="295"/>
      <c r="C804" s="65">
        <v>19</v>
      </c>
      <c r="D804" s="65" t="s">
        <v>56</v>
      </c>
      <c r="E804" s="65">
        <v>0</v>
      </c>
      <c r="F804" s="65">
        <v>0</v>
      </c>
      <c r="G804" s="65">
        <v>0</v>
      </c>
      <c r="H804" s="65">
        <v>0</v>
      </c>
      <c r="K804" s="65" t="s">
        <v>993</v>
      </c>
      <c r="L804" s="65" t="s">
        <v>1015</v>
      </c>
      <c r="M804" s="65" t="s">
        <v>16</v>
      </c>
      <c r="N804" s="65" t="s">
        <v>260</v>
      </c>
      <c r="O804" s="65">
        <v>25</v>
      </c>
    </row>
    <row r="805" spans="1:16" s="65" customFormat="1" x14ac:dyDescent="0.25">
      <c r="A805" s="65" t="s">
        <v>393</v>
      </c>
      <c r="B805" s="295"/>
      <c r="C805" s="65">
        <v>20</v>
      </c>
      <c r="D805" s="65" t="s">
        <v>56</v>
      </c>
      <c r="E805" s="65">
        <v>0</v>
      </c>
      <c r="F805" s="65">
        <v>0</v>
      </c>
      <c r="G805" s="65">
        <v>0</v>
      </c>
      <c r="H805" s="65">
        <v>0</v>
      </c>
      <c r="K805" s="65" t="s">
        <v>993</v>
      </c>
      <c r="L805" s="65" t="s">
        <v>1015</v>
      </c>
      <c r="M805" s="65" t="s">
        <v>16</v>
      </c>
      <c r="N805" s="65" t="s">
        <v>260</v>
      </c>
      <c r="O805" s="65">
        <v>25</v>
      </c>
    </row>
    <row r="806" spans="1:16" s="65" customFormat="1" x14ac:dyDescent="0.25">
      <c r="A806" s="65" t="s">
        <v>393</v>
      </c>
      <c r="B806" s="295"/>
      <c r="C806" s="65">
        <v>21</v>
      </c>
      <c r="D806" s="65" t="s">
        <v>56</v>
      </c>
      <c r="E806" s="65">
        <v>0</v>
      </c>
      <c r="F806" s="65">
        <v>0</v>
      </c>
      <c r="G806" s="65">
        <v>0</v>
      </c>
      <c r="H806" s="65">
        <v>0</v>
      </c>
      <c r="K806" s="65" t="s">
        <v>993</v>
      </c>
      <c r="L806" s="65" t="s">
        <v>1015</v>
      </c>
      <c r="M806" s="65" t="s">
        <v>16</v>
      </c>
      <c r="N806" s="65" t="s">
        <v>260</v>
      </c>
      <c r="O806" s="65">
        <v>25</v>
      </c>
    </row>
    <row r="807" spans="1:16" s="65" customFormat="1" x14ac:dyDescent="0.25">
      <c r="A807" s="65" t="s">
        <v>393</v>
      </c>
      <c r="B807" s="295"/>
      <c r="C807" s="65">
        <v>22</v>
      </c>
      <c r="D807" s="65" t="s">
        <v>56</v>
      </c>
      <c r="E807" s="65">
        <v>0</v>
      </c>
      <c r="F807" s="65">
        <v>0</v>
      </c>
      <c r="G807" s="65">
        <v>0</v>
      </c>
      <c r="H807" s="65">
        <v>0</v>
      </c>
      <c r="K807" s="65" t="s">
        <v>993</v>
      </c>
      <c r="L807" s="65" t="s">
        <v>1015</v>
      </c>
      <c r="M807" s="65" t="s">
        <v>16</v>
      </c>
      <c r="N807" s="65" t="s">
        <v>260</v>
      </c>
      <c r="O807" s="65">
        <v>25</v>
      </c>
    </row>
    <row r="808" spans="1:16" s="65" customFormat="1" x14ac:dyDescent="0.25">
      <c r="A808" s="65" t="s">
        <v>393</v>
      </c>
      <c r="B808" s="295"/>
      <c r="C808" s="65">
        <v>23</v>
      </c>
      <c r="D808" s="65" t="s">
        <v>56</v>
      </c>
      <c r="E808" s="65">
        <v>0</v>
      </c>
      <c r="F808" s="65">
        <v>0</v>
      </c>
      <c r="G808" s="65">
        <v>0</v>
      </c>
      <c r="H808" s="65">
        <v>0</v>
      </c>
      <c r="K808" s="65" t="s">
        <v>993</v>
      </c>
      <c r="L808" s="65" t="s">
        <v>1015</v>
      </c>
      <c r="M808" s="65" t="s">
        <v>16</v>
      </c>
      <c r="N808" s="65" t="s">
        <v>260</v>
      </c>
      <c r="O808" s="65">
        <v>25</v>
      </c>
    </row>
    <row r="809" spans="1:16" s="65" customFormat="1" x14ac:dyDescent="0.25">
      <c r="A809" s="65" t="s">
        <v>393</v>
      </c>
      <c r="B809" s="295"/>
      <c r="C809" s="65">
        <v>24</v>
      </c>
      <c r="D809" s="65" t="s">
        <v>56</v>
      </c>
      <c r="E809" s="65">
        <v>0</v>
      </c>
      <c r="F809" s="65">
        <v>0</v>
      </c>
      <c r="G809" s="65">
        <v>0</v>
      </c>
      <c r="H809" s="65">
        <v>0</v>
      </c>
      <c r="K809" s="65" t="s">
        <v>993</v>
      </c>
      <c r="L809" s="65" t="s">
        <v>1015</v>
      </c>
      <c r="M809" s="65" t="s">
        <v>16</v>
      </c>
      <c r="N809" s="65" t="s">
        <v>260</v>
      </c>
      <c r="O809" s="65">
        <v>25</v>
      </c>
    </row>
    <row r="810" spans="1:16" s="65" customFormat="1" x14ac:dyDescent="0.25">
      <c r="A810" s="65" t="s">
        <v>393</v>
      </c>
      <c r="B810" s="295"/>
      <c r="C810" s="65">
        <v>25</v>
      </c>
      <c r="D810" s="65" t="s">
        <v>56</v>
      </c>
      <c r="E810" s="65">
        <v>0</v>
      </c>
      <c r="F810" s="65">
        <v>0</v>
      </c>
      <c r="G810" s="65">
        <v>0</v>
      </c>
      <c r="H810" s="65">
        <v>0</v>
      </c>
      <c r="K810" s="65" t="s">
        <v>993</v>
      </c>
      <c r="L810" s="65" t="s">
        <v>1015</v>
      </c>
      <c r="M810" s="65" t="s">
        <v>16</v>
      </c>
      <c r="N810" s="65" t="s">
        <v>260</v>
      </c>
      <c r="O810" s="65">
        <v>25</v>
      </c>
    </row>
    <row r="811" spans="1:16" s="65" customFormat="1" x14ac:dyDescent="0.25">
      <c r="A811" s="65" t="s">
        <v>393</v>
      </c>
      <c r="B811" s="295"/>
      <c r="C811" s="65">
        <v>26</v>
      </c>
      <c r="D811" s="65" t="s">
        <v>56</v>
      </c>
      <c r="E811" s="65">
        <v>0</v>
      </c>
      <c r="F811" s="65">
        <v>0</v>
      </c>
      <c r="G811" s="65">
        <v>0</v>
      </c>
      <c r="H811" s="65">
        <v>0</v>
      </c>
      <c r="K811" s="65" t="s">
        <v>993</v>
      </c>
      <c r="L811" s="65" t="s">
        <v>1015</v>
      </c>
      <c r="M811" s="65" t="s">
        <v>16</v>
      </c>
      <c r="N811" s="65" t="s">
        <v>260</v>
      </c>
      <c r="O811" s="65">
        <v>25</v>
      </c>
    </row>
    <row r="812" spans="1:16" s="65" customFormat="1" x14ac:dyDescent="0.25">
      <c r="A812" s="65" t="s">
        <v>393</v>
      </c>
      <c r="B812" s="295"/>
      <c r="C812" s="65">
        <v>27</v>
      </c>
      <c r="D812" s="65" t="s">
        <v>56</v>
      </c>
      <c r="E812" s="65">
        <v>0</v>
      </c>
      <c r="F812" s="65">
        <v>0</v>
      </c>
      <c r="G812" s="65">
        <v>0</v>
      </c>
      <c r="H812" s="65">
        <v>0</v>
      </c>
      <c r="K812" s="65" t="s">
        <v>993</v>
      </c>
      <c r="L812" s="65" t="s">
        <v>1015</v>
      </c>
      <c r="M812" s="65" t="s">
        <v>16</v>
      </c>
      <c r="N812" s="65" t="s">
        <v>260</v>
      </c>
      <c r="O812" s="65">
        <v>25</v>
      </c>
    </row>
    <row r="813" spans="1:16" s="78" customFormat="1" ht="15" customHeight="1" x14ac:dyDescent="0.25">
      <c r="A813" s="318" t="s">
        <v>742</v>
      </c>
      <c r="B813" s="298">
        <v>15</v>
      </c>
      <c r="C813" s="78">
        <v>1</v>
      </c>
      <c r="D813" s="78">
        <v>3</v>
      </c>
      <c r="H813" s="78">
        <v>0</v>
      </c>
      <c r="M813" s="78" t="s">
        <v>16</v>
      </c>
      <c r="N813" s="78" t="s">
        <v>260</v>
      </c>
      <c r="O813" s="78">
        <v>25</v>
      </c>
    </row>
    <row r="814" spans="1:16" s="78" customFormat="1" x14ac:dyDescent="0.25">
      <c r="A814" s="318" t="s">
        <v>742</v>
      </c>
      <c r="B814" s="298">
        <v>15</v>
      </c>
      <c r="C814" s="78">
        <v>2</v>
      </c>
      <c r="D814" s="78">
        <v>3</v>
      </c>
      <c r="H814" s="78">
        <v>0</v>
      </c>
      <c r="M814" s="78" t="s">
        <v>16</v>
      </c>
      <c r="N814" s="78" t="s">
        <v>260</v>
      </c>
      <c r="O814" s="78">
        <v>25</v>
      </c>
    </row>
    <row r="815" spans="1:16" s="78" customFormat="1" x14ac:dyDescent="0.25">
      <c r="A815" s="318" t="s">
        <v>742</v>
      </c>
      <c r="B815" s="298">
        <v>15</v>
      </c>
      <c r="C815" s="78">
        <v>3</v>
      </c>
      <c r="D815" s="78">
        <v>4</v>
      </c>
      <c r="H815" s="78">
        <v>1</v>
      </c>
      <c r="I815" s="78">
        <v>7</v>
      </c>
      <c r="J815" s="78">
        <v>18</v>
      </c>
      <c r="K815" s="78">
        <v>57</v>
      </c>
      <c r="L815" s="78" t="s">
        <v>743</v>
      </c>
      <c r="M815" s="78" t="s">
        <v>16</v>
      </c>
      <c r="N815" s="78" t="s">
        <v>260</v>
      </c>
      <c r="O815" s="78">
        <v>26</v>
      </c>
      <c r="P815" s="78" t="s">
        <v>718</v>
      </c>
    </row>
    <row r="816" spans="1:16" s="78" customFormat="1" x14ac:dyDescent="0.25">
      <c r="A816" s="318" t="s">
        <v>742</v>
      </c>
      <c r="B816" s="298">
        <v>15</v>
      </c>
      <c r="C816" s="78">
        <v>4</v>
      </c>
      <c r="D816" s="78">
        <v>3</v>
      </c>
      <c r="H816" s="78">
        <v>0</v>
      </c>
      <c r="M816" s="78" t="s">
        <v>16</v>
      </c>
      <c r="N816" s="78" t="s">
        <v>260</v>
      </c>
      <c r="O816" s="78">
        <v>26</v>
      </c>
    </row>
    <row r="817" spans="1:16" s="78" customFormat="1" x14ac:dyDescent="0.25">
      <c r="A817" s="318" t="s">
        <v>742</v>
      </c>
      <c r="B817" s="298">
        <v>15</v>
      </c>
      <c r="C817" s="78">
        <v>5</v>
      </c>
      <c r="D817" s="78">
        <v>3</v>
      </c>
      <c r="H817" s="78">
        <v>0</v>
      </c>
      <c r="M817" s="78" t="s">
        <v>16</v>
      </c>
      <c r="N817" s="78" t="s">
        <v>260</v>
      </c>
      <c r="O817" s="78">
        <v>26</v>
      </c>
    </row>
    <row r="818" spans="1:16" s="78" customFormat="1" x14ac:dyDescent="0.25">
      <c r="A818" s="318" t="s">
        <v>742</v>
      </c>
      <c r="B818" s="298">
        <v>15</v>
      </c>
      <c r="C818" s="78">
        <v>6</v>
      </c>
      <c r="D818" s="78">
        <v>4</v>
      </c>
      <c r="H818" s="78">
        <v>0</v>
      </c>
      <c r="M818" s="78" t="s">
        <v>16</v>
      </c>
      <c r="N818" s="78" t="s">
        <v>260</v>
      </c>
      <c r="O818" s="78">
        <v>26</v>
      </c>
    </row>
    <row r="819" spans="1:16" s="78" customFormat="1" x14ac:dyDescent="0.25">
      <c r="A819" s="318" t="s">
        <v>742</v>
      </c>
      <c r="B819" s="298">
        <v>15</v>
      </c>
      <c r="C819" s="78" t="s">
        <v>679</v>
      </c>
      <c r="D819" s="78">
        <v>3</v>
      </c>
      <c r="H819" s="78">
        <v>0</v>
      </c>
      <c r="M819" s="78" t="s">
        <v>16</v>
      </c>
      <c r="N819" s="78" t="s">
        <v>260</v>
      </c>
      <c r="O819" s="78">
        <v>26</v>
      </c>
    </row>
    <row r="820" spans="1:16" s="78" customFormat="1" x14ac:dyDescent="0.25">
      <c r="A820" s="318" t="s">
        <v>742</v>
      </c>
      <c r="B820" s="298">
        <v>15</v>
      </c>
      <c r="C820" s="78">
        <v>7</v>
      </c>
      <c r="D820" s="78">
        <v>3</v>
      </c>
      <c r="H820" s="78">
        <v>0</v>
      </c>
      <c r="M820" s="78" t="s">
        <v>16</v>
      </c>
      <c r="N820" s="78" t="s">
        <v>260</v>
      </c>
      <c r="O820" s="78">
        <v>26</v>
      </c>
    </row>
    <row r="821" spans="1:16" s="78" customFormat="1" x14ac:dyDescent="0.25">
      <c r="A821" s="318" t="s">
        <v>742</v>
      </c>
      <c r="B821" s="298">
        <v>15</v>
      </c>
      <c r="C821" s="78">
        <v>8</v>
      </c>
      <c r="D821" s="78">
        <v>3</v>
      </c>
      <c r="H821" s="78">
        <v>0</v>
      </c>
      <c r="M821" s="78" t="s">
        <v>16</v>
      </c>
      <c r="N821" s="78" t="s">
        <v>260</v>
      </c>
      <c r="O821" s="78">
        <v>26</v>
      </c>
    </row>
    <row r="822" spans="1:16" s="78" customFormat="1" x14ac:dyDescent="0.25">
      <c r="A822" s="318" t="s">
        <v>742</v>
      </c>
      <c r="B822" s="298">
        <v>15</v>
      </c>
      <c r="C822" s="78">
        <v>9</v>
      </c>
      <c r="D822" s="78">
        <v>3</v>
      </c>
      <c r="H822" s="78">
        <v>3</v>
      </c>
      <c r="M822" s="78" t="s">
        <v>16</v>
      </c>
      <c r="N822" s="78" t="s">
        <v>260</v>
      </c>
      <c r="O822" s="78">
        <v>26</v>
      </c>
    </row>
    <row r="823" spans="1:16" s="78" customFormat="1" x14ac:dyDescent="0.25">
      <c r="A823" s="318" t="s">
        <v>742</v>
      </c>
      <c r="B823" s="298">
        <v>15</v>
      </c>
      <c r="C823" s="78">
        <v>10</v>
      </c>
      <c r="D823" s="78">
        <v>4</v>
      </c>
      <c r="H823" s="78">
        <v>1</v>
      </c>
      <c r="I823" s="78">
        <v>7</v>
      </c>
      <c r="J823" s="78">
        <v>26</v>
      </c>
      <c r="K823" s="78">
        <v>54</v>
      </c>
      <c r="L823" s="78" t="s">
        <v>745</v>
      </c>
      <c r="M823" s="78" t="s">
        <v>16</v>
      </c>
      <c r="N823" s="78" t="s">
        <v>260</v>
      </c>
      <c r="O823" s="78">
        <v>27</v>
      </c>
      <c r="P823" s="78" t="s">
        <v>744</v>
      </c>
    </row>
    <row r="824" spans="1:16" s="78" customFormat="1" x14ac:dyDescent="0.25">
      <c r="A824" s="318" t="s">
        <v>742</v>
      </c>
      <c r="B824" s="298">
        <v>15</v>
      </c>
      <c r="C824" s="78">
        <v>11</v>
      </c>
      <c r="D824" s="78">
        <v>3</v>
      </c>
      <c r="H824" s="78">
        <v>0</v>
      </c>
      <c r="M824" s="78" t="s">
        <v>16</v>
      </c>
      <c r="N824" s="78" t="s">
        <v>260</v>
      </c>
      <c r="O824" s="78">
        <v>27</v>
      </c>
    </row>
    <row r="825" spans="1:16" s="78" customFormat="1" x14ac:dyDescent="0.25">
      <c r="A825" s="318" t="s">
        <v>742</v>
      </c>
      <c r="B825" s="298">
        <v>15</v>
      </c>
      <c r="C825" s="78">
        <v>12</v>
      </c>
      <c r="D825" s="78">
        <v>4</v>
      </c>
      <c r="H825" s="78">
        <v>1</v>
      </c>
      <c r="I825" s="78">
        <v>7</v>
      </c>
      <c r="J825" s="78">
        <v>13</v>
      </c>
      <c r="K825" s="78">
        <v>57</v>
      </c>
      <c r="L825" s="78" t="s">
        <v>747</v>
      </c>
      <c r="M825" s="78" t="s">
        <v>16</v>
      </c>
      <c r="N825" s="78" t="s">
        <v>260</v>
      </c>
      <c r="O825" s="78">
        <v>28</v>
      </c>
      <c r="P825" s="78" t="s">
        <v>746</v>
      </c>
    </row>
    <row r="826" spans="1:16" s="78" customFormat="1" x14ac:dyDescent="0.25">
      <c r="A826" s="318" t="s">
        <v>742</v>
      </c>
      <c r="B826" s="298">
        <v>15</v>
      </c>
      <c r="C826" s="78">
        <v>13</v>
      </c>
      <c r="D826" s="78">
        <v>3</v>
      </c>
      <c r="H826" s="78">
        <v>0</v>
      </c>
      <c r="M826" s="78" t="s">
        <v>16</v>
      </c>
      <c r="N826" s="78" t="s">
        <v>260</v>
      </c>
      <c r="O826" s="78">
        <v>28</v>
      </c>
    </row>
    <row r="827" spans="1:16" s="78" customFormat="1" x14ac:dyDescent="0.25">
      <c r="A827" s="318" t="s">
        <v>742</v>
      </c>
      <c r="B827" s="298">
        <v>15</v>
      </c>
      <c r="C827" s="78">
        <v>14</v>
      </c>
      <c r="D827" s="78">
        <v>4</v>
      </c>
      <c r="H827" s="78">
        <v>0</v>
      </c>
      <c r="M827" s="78" t="s">
        <v>16</v>
      </c>
      <c r="N827" s="78" t="s">
        <v>260</v>
      </c>
      <c r="O827" s="78">
        <v>28</v>
      </c>
    </row>
    <row r="828" spans="1:16" s="78" customFormat="1" x14ac:dyDescent="0.25">
      <c r="A828" s="318" t="s">
        <v>742</v>
      </c>
      <c r="B828" s="298">
        <v>15</v>
      </c>
      <c r="C828" s="78">
        <v>16</v>
      </c>
      <c r="D828" s="78" t="s">
        <v>56</v>
      </c>
      <c r="H828" s="78">
        <v>0</v>
      </c>
      <c r="M828" s="78" t="s">
        <v>16</v>
      </c>
      <c r="N828" s="78" t="s">
        <v>260</v>
      </c>
      <c r="O828" s="78">
        <v>28</v>
      </c>
    </row>
    <row r="829" spans="1:16" s="78" customFormat="1" x14ac:dyDescent="0.25">
      <c r="A829" s="318" t="s">
        <v>742</v>
      </c>
      <c r="B829" s="298">
        <v>15</v>
      </c>
      <c r="C829" s="78">
        <v>17</v>
      </c>
      <c r="D829" s="78" t="s">
        <v>56</v>
      </c>
      <c r="H829" s="78">
        <v>0</v>
      </c>
      <c r="M829" s="78" t="s">
        <v>16</v>
      </c>
      <c r="N829" s="78" t="s">
        <v>260</v>
      </c>
      <c r="O829" s="78">
        <v>28</v>
      </c>
    </row>
    <row r="830" spans="1:16" s="78" customFormat="1" x14ac:dyDescent="0.25">
      <c r="A830" s="318" t="s">
        <v>742</v>
      </c>
      <c r="B830" s="298">
        <v>15</v>
      </c>
      <c r="C830" s="78">
        <v>18</v>
      </c>
      <c r="D830" s="78" t="s">
        <v>56</v>
      </c>
      <c r="H830" s="78">
        <v>0</v>
      </c>
      <c r="M830" s="78" t="s">
        <v>16</v>
      </c>
      <c r="N830" s="78" t="s">
        <v>260</v>
      </c>
      <c r="O830" s="78">
        <v>28</v>
      </c>
    </row>
    <row r="831" spans="1:16" s="78" customFormat="1" x14ac:dyDescent="0.25">
      <c r="A831" s="318" t="s">
        <v>742</v>
      </c>
      <c r="B831" s="298">
        <v>15</v>
      </c>
      <c r="C831" s="78">
        <v>19</v>
      </c>
      <c r="D831" s="78" t="s">
        <v>56</v>
      </c>
      <c r="H831" s="78">
        <v>0</v>
      </c>
      <c r="M831" s="78" t="s">
        <v>16</v>
      </c>
      <c r="N831" s="78" t="s">
        <v>260</v>
      </c>
      <c r="O831" s="78">
        <v>28</v>
      </c>
    </row>
    <row r="832" spans="1:16" s="78" customFormat="1" x14ac:dyDescent="0.25">
      <c r="A832" s="318" t="s">
        <v>742</v>
      </c>
      <c r="B832" s="298">
        <v>15</v>
      </c>
      <c r="C832" s="78">
        <v>20</v>
      </c>
      <c r="D832" s="78" t="s">
        <v>56</v>
      </c>
      <c r="H832" s="78">
        <v>0</v>
      </c>
      <c r="M832" s="78" t="s">
        <v>16</v>
      </c>
      <c r="N832" s="78" t="s">
        <v>260</v>
      </c>
      <c r="O832" s="78">
        <v>28</v>
      </c>
    </row>
    <row r="833" spans="1:15" s="78" customFormat="1" x14ac:dyDescent="0.25">
      <c r="A833" s="318" t="s">
        <v>742</v>
      </c>
      <c r="B833" s="298">
        <v>15</v>
      </c>
      <c r="C833" s="78">
        <v>21</v>
      </c>
      <c r="D833" s="78" t="s">
        <v>56</v>
      </c>
      <c r="H833" s="78">
        <v>0</v>
      </c>
      <c r="M833" s="78" t="s">
        <v>16</v>
      </c>
      <c r="N833" s="78" t="s">
        <v>260</v>
      </c>
      <c r="O833" s="78">
        <v>28</v>
      </c>
    </row>
    <row r="834" spans="1:15" s="78" customFormat="1" x14ac:dyDescent="0.25">
      <c r="A834" s="318" t="s">
        <v>742</v>
      </c>
      <c r="B834" s="298">
        <v>15</v>
      </c>
      <c r="C834" s="78">
        <v>22</v>
      </c>
      <c r="D834" s="78" t="s">
        <v>56</v>
      </c>
      <c r="H834" s="78">
        <v>0</v>
      </c>
      <c r="M834" s="78" t="s">
        <v>16</v>
      </c>
      <c r="N834" s="78" t="s">
        <v>260</v>
      </c>
      <c r="O834" s="78">
        <v>28</v>
      </c>
    </row>
    <row r="835" spans="1:15" s="78" customFormat="1" x14ac:dyDescent="0.25">
      <c r="A835" s="318" t="s">
        <v>742</v>
      </c>
      <c r="B835" s="298">
        <v>15</v>
      </c>
      <c r="C835" s="78">
        <v>23</v>
      </c>
      <c r="D835" s="78" t="s">
        <v>56</v>
      </c>
      <c r="H835" s="78">
        <v>0</v>
      </c>
      <c r="M835" s="78" t="s">
        <v>16</v>
      </c>
      <c r="N835" s="78" t="s">
        <v>260</v>
      </c>
      <c r="O835" s="78">
        <v>28</v>
      </c>
    </row>
    <row r="836" spans="1:15" s="78" customFormat="1" x14ac:dyDescent="0.25">
      <c r="A836" s="318" t="s">
        <v>742</v>
      </c>
      <c r="B836" s="298">
        <v>15</v>
      </c>
      <c r="C836" s="78">
        <v>24</v>
      </c>
      <c r="D836" s="78" t="s">
        <v>56</v>
      </c>
      <c r="H836" s="78">
        <v>0</v>
      </c>
      <c r="M836" s="78" t="s">
        <v>16</v>
      </c>
      <c r="N836" s="78" t="s">
        <v>260</v>
      </c>
      <c r="O836" s="78">
        <v>28</v>
      </c>
    </row>
    <row r="837" spans="1:15" s="78" customFormat="1" x14ac:dyDescent="0.25">
      <c r="A837" s="318" t="s">
        <v>742</v>
      </c>
      <c r="B837" s="298">
        <v>15</v>
      </c>
      <c r="C837" s="78">
        <v>25</v>
      </c>
      <c r="D837" s="78" t="s">
        <v>56</v>
      </c>
      <c r="H837" s="78">
        <v>0</v>
      </c>
      <c r="M837" s="78" t="s">
        <v>16</v>
      </c>
      <c r="N837" s="78" t="s">
        <v>260</v>
      </c>
      <c r="O837" s="78">
        <v>28</v>
      </c>
    </row>
    <row r="838" spans="1:15" s="78" customFormat="1" x14ac:dyDescent="0.25">
      <c r="A838" s="318" t="s">
        <v>742</v>
      </c>
      <c r="B838" s="298">
        <v>15</v>
      </c>
      <c r="C838" s="78">
        <v>26</v>
      </c>
      <c r="D838" s="78" t="s">
        <v>56</v>
      </c>
      <c r="H838" s="78">
        <v>0</v>
      </c>
      <c r="M838" s="78" t="s">
        <v>16</v>
      </c>
      <c r="N838" s="78" t="s">
        <v>260</v>
      </c>
      <c r="O838" s="78">
        <v>28</v>
      </c>
    </row>
    <row r="839" spans="1:15" s="78" customFormat="1" x14ac:dyDescent="0.25">
      <c r="A839" s="318" t="s">
        <v>742</v>
      </c>
      <c r="B839" s="298">
        <v>15</v>
      </c>
      <c r="C839" s="78">
        <v>27</v>
      </c>
      <c r="D839" s="78" t="s">
        <v>56</v>
      </c>
      <c r="H839" s="78">
        <v>0</v>
      </c>
      <c r="M839" s="78" t="s">
        <v>16</v>
      </c>
      <c r="N839" s="78" t="s">
        <v>260</v>
      </c>
      <c r="O839" s="78">
        <v>28</v>
      </c>
    </row>
    <row r="840" spans="1:15" s="65" customFormat="1" ht="15" customHeight="1" x14ac:dyDescent="0.25">
      <c r="A840" s="290" t="s">
        <v>897</v>
      </c>
      <c r="B840" s="295">
        <v>18</v>
      </c>
      <c r="C840" s="65">
        <v>1</v>
      </c>
      <c r="D840" s="65">
        <v>3</v>
      </c>
      <c r="H840" s="65">
        <v>0</v>
      </c>
      <c r="M840" s="65" t="s">
        <v>16</v>
      </c>
      <c r="N840" s="65" t="s">
        <v>260</v>
      </c>
      <c r="O840" s="65">
        <v>28</v>
      </c>
    </row>
    <row r="841" spans="1:15" s="65" customFormat="1" x14ac:dyDescent="0.25">
      <c r="A841" s="290" t="s">
        <v>897</v>
      </c>
      <c r="B841" s="295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260</v>
      </c>
      <c r="O841" s="65">
        <v>28</v>
      </c>
    </row>
    <row r="842" spans="1:15" s="65" customFormat="1" x14ac:dyDescent="0.25">
      <c r="A842" s="290" t="s">
        <v>897</v>
      </c>
      <c r="B842" s="295">
        <v>18</v>
      </c>
      <c r="C842" s="65">
        <v>3</v>
      </c>
      <c r="D842" s="65">
        <v>4</v>
      </c>
      <c r="H842" s="65">
        <v>0</v>
      </c>
      <c r="M842" s="65" t="s">
        <v>16</v>
      </c>
      <c r="N842" s="65" t="s">
        <v>260</v>
      </c>
      <c r="O842" s="65">
        <v>28</v>
      </c>
    </row>
    <row r="843" spans="1:15" s="65" customFormat="1" x14ac:dyDescent="0.25">
      <c r="A843" s="290" t="s">
        <v>897</v>
      </c>
      <c r="B843" s="295">
        <v>18</v>
      </c>
      <c r="C843" s="65">
        <v>4</v>
      </c>
      <c r="D843" s="65">
        <v>3</v>
      </c>
      <c r="H843" s="65">
        <v>0</v>
      </c>
      <c r="M843" s="65" t="s">
        <v>16</v>
      </c>
      <c r="N843" s="65" t="s">
        <v>260</v>
      </c>
      <c r="O843" s="65">
        <v>28</v>
      </c>
    </row>
    <row r="844" spans="1:15" s="65" customFormat="1" x14ac:dyDescent="0.25">
      <c r="A844" s="290" t="s">
        <v>897</v>
      </c>
      <c r="B844" s="295">
        <v>18</v>
      </c>
      <c r="C844" s="65">
        <v>5</v>
      </c>
      <c r="D844" s="65">
        <v>3</v>
      </c>
      <c r="H844" s="65">
        <v>0</v>
      </c>
      <c r="M844" s="65" t="s">
        <v>16</v>
      </c>
      <c r="N844" s="65" t="s">
        <v>260</v>
      </c>
      <c r="O844" s="65">
        <v>28</v>
      </c>
    </row>
    <row r="845" spans="1:15" s="65" customFormat="1" x14ac:dyDescent="0.25">
      <c r="A845" s="290" t="s">
        <v>897</v>
      </c>
      <c r="B845" s="295">
        <v>18</v>
      </c>
      <c r="C845" s="65">
        <v>6</v>
      </c>
      <c r="D845" s="65">
        <v>4</v>
      </c>
      <c r="H845" s="65">
        <v>0</v>
      </c>
      <c r="M845" s="65" t="s">
        <v>16</v>
      </c>
      <c r="N845" s="65" t="s">
        <v>260</v>
      </c>
      <c r="O845" s="65">
        <v>28</v>
      </c>
    </row>
    <row r="846" spans="1:15" s="65" customFormat="1" x14ac:dyDescent="0.25">
      <c r="A846" s="290" t="s">
        <v>897</v>
      </c>
      <c r="B846" s="295">
        <v>18</v>
      </c>
      <c r="C846" s="65" t="s">
        <v>679</v>
      </c>
      <c r="D846" s="65">
        <v>3</v>
      </c>
      <c r="H846" s="65">
        <v>0</v>
      </c>
      <c r="M846" s="65" t="s">
        <v>16</v>
      </c>
      <c r="N846" s="65" t="s">
        <v>260</v>
      </c>
      <c r="O846" s="65">
        <v>28</v>
      </c>
    </row>
    <row r="847" spans="1:15" s="65" customFormat="1" x14ac:dyDescent="0.25">
      <c r="A847" s="290" t="s">
        <v>897</v>
      </c>
      <c r="B847" s="295">
        <v>18</v>
      </c>
      <c r="C847" s="65">
        <v>7</v>
      </c>
      <c r="D847" s="65">
        <v>3</v>
      </c>
      <c r="H847" s="65">
        <v>0</v>
      </c>
      <c r="M847" s="65" t="s">
        <v>16</v>
      </c>
      <c r="N847" s="65" t="s">
        <v>260</v>
      </c>
      <c r="O847" s="65">
        <v>28</v>
      </c>
    </row>
    <row r="848" spans="1:15" s="65" customFormat="1" x14ac:dyDescent="0.25">
      <c r="A848" s="290" t="s">
        <v>897</v>
      </c>
      <c r="B848" s="295">
        <v>18</v>
      </c>
      <c r="C848" s="65">
        <v>8</v>
      </c>
      <c r="D848" s="65">
        <v>3</v>
      </c>
      <c r="H848" s="65">
        <v>0</v>
      </c>
      <c r="M848" s="65" t="s">
        <v>16</v>
      </c>
      <c r="N848" s="65" t="s">
        <v>260</v>
      </c>
      <c r="O848" s="65">
        <v>28</v>
      </c>
    </row>
    <row r="849" spans="1:15" s="65" customFormat="1" x14ac:dyDescent="0.25">
      <c r="A849" s="290" t="s">
        <v>897</v>
      </c>
      <c r="B849" s="295">
        <v>18</v>
      </c>
      <c r="C849" s="65">
        <v>9</v>
      </c>
      <c r="D849" s="65">
        <v>3</v>
      </c>
      <c r="H849" s="65">
        <v>0</v>
      </c>
      <c r="M849" s="65" t="s">
        <v>16</v>
      </c>
      <c r="N849" s="65" t="s">
        <v>260</v>
      </c>
      <c r="O849" s="65">
        <v>28</v>
      </c>
    </row>
    <row r="850" spans="1:15" s="65" customFormat="1" x14ac:dyDescent="0.25">
      <c r="A850" s="290" t="s">
        <v>897</v>
      </c>
      <c r="B850" s="295">
        <v>18</v>
      </c>
      <c r="C850" s="65">
        <v>10</v>
      </c>
      <c r="D850" s="65">
        <v>4</v>
      </c>
      <c r="H850" s="65">
        <v>0</v>
      </c>
      <c r="M850" s="65" t="s">
        <v>16</v>
      </c>
      <c r="N850" s="65" t="s">
        <v>260</v>
      </c>
      <c r="O850" s="65">
        <v>28</v>
      </c>
    </row>
    <row r="851" spans="1:15" s="65" customFormat="1" x14ac:dyDescent="0.25">
      <c r="A851" s="290" t="s">
        <v>897</v>
      </c>
      <c r="B851" s="295">
        <v>18</v>
      </c>
      <c r="C851" s="65">
        <v>11</v>
      </c>
      <c r="D851" s="65">
        <v>3</v>
      </c>
      <c r="H851" s="65">
        <v>0</v>
      </c>
      <c r="M851" s="65" t="s">
        <v>16</v>
      </c>
      <c r="N851" s="65" t="s">
        <v>260</v>
      </c>
      <c r="O851" s="65">
        <v>28</v>
      </c>
    </row>
    <row r="852" spans="1:15" s="65" customFormat="1" x14ac:dyDescent="0.25">
      <c r="A852" s="290" t="s">
        <v>897</v>
      </c>
      <c r="B852" s="295">
        <v>18</v>
      </c>
      <c r="C852" s="65">
        <v>12</v>
      </c>
      <c r="D852" s="65">
        <v>4</v>
      </c>
      <c r="H852" s="65">
        <v>0</v>
      </c>
      <c r="M852" s="65" t="s">
        <v>16</v>
      </c>
      <c r="N852" s="65" t="s">
        <v>260</v>
      </c>
      <c r="O852" s="65">
        <v>28</v>
      </c>
    </row>
    <row r="853" spans="1:15" s="65" customFormat="1" x14ac:dyDescent="0.25">
      <c r="A853" s="290" t="s">
        <v>897</v>
      </c>
      <c r="B853" s="295">
        <v>18</v>
      </c>
      <c r="C853" s="65">
        <v>13</v>
      </c>
      <c r="D853" s="65">
        <v>3</v>
      </c>
      <c r="H853" s="65">
        <v>0</v>
      </c>
      <c r="M853" s="65" t="s">
        <v>16</v>
      </c>
      <c r="N853" s="65" t="s">
        <v>260</v>
      </c>
      <c r="O853" s="65">
        <v>28</v>
      </c>
    </row>
    <row r="854" spans="1:15" s="65" customFormat="1" x14ac:dyDescent="0.25">
      <c r="A854" s="290" t="s">
        <v>897</v>
      </c>
      <c r="B854" s="295">
        <v>18</v>
      </c>
      <c r="C854" s="65">
        <v>14</v>
      </c>
      <c r="D854" s="65">
        <v>4</v>
      </c>
      <c r="H854" s="65">
        <v>0</v>
      </c>
      <c r="M854" s="65" t="s">
        <v>16</v>
      </c>
      <c r="N854" s="65" t="s">
        <v>260</v>
      </c>
      <c r="O854" s="65">
        <v>28</v>
      </c>
    </row>
    <row r="855" spans="1:15" s="65" customFormat="1" x14ac:dyDescent="0.25">
      <c r="A855" s="290" t="s">
        <v>897</v>
      </c>
      <c r="B855" s="295">
        <v>18</v>
      </c>
      <c r="C855" s="65">
        <v>16</v>
      </c>
      <c r="D855" s="65" t="s">
        <v>56</v>
      </c>
      <c r="H855" s="65">
        <v>0</v>
      </c>
      <c r="M855" s="65" t="s">
        <v>16</v>
      </c>
      <c r="N855" s="65" t="s">
        <v>260</v>
      </c>
      <c r="O855" s="65">
        <v>28</v>
      </c>
    </row>
    <row r="856" spans="1:15" s="65" customFormat="1" x14ac:dyDescent="0.25">
      <c r="A856" s="290" t="s">
        <v>897</v>
      </c>
      <c r="B856" s="295">
        <v>18</v>
      </c>
      <c r="C856" s="65">
        <v>17</v>
      </c>
      <c r="D856" s="65" t="s">
        <v>56</v>
      </c>
      <c r="H856" s="65">
        <v>0</v>
      </c>
      <c r="M856" s="65" t="s">
        <v>16</v>
      </c>
      <c r="N856" s="65" t="s">
        <v>260</v>
      </c>
      <c r="O856" s="65">
        <v>28</v>
      </c>
    </row>
    <row r="857" spans="1:15" s="65" customFormat="1" x14ac:dyDescent="0.25">
      <c r="A857" s="290" t="s">
        <v>897</v>
      </c>
      <c r="B857" s="295">
        <v>18</v>
      </c>
      <c r="C857" s="65">
        <v>18</v>
      </c>
      <c r="D857" s="65" t="s">
        <v>56</v>
      </c>
      <c r="H857" s="65">
        <v>0</v>
      </c>
      <c r="M857" s="65" t="s">
        <v>16</v>
      </c>
      <c r="N857" s="65" t="s">
        <v>260</v>
      </c>
      <c r="O857" s="65">
        <v>28</v>
      </c>
    </row>
    <row r="858" spans="1:15" s="65" customFormat="1" x14ac:dyDescent="0.25">
      <c r="A858" s="290" t="s">
        <v>897</v>
      </c>
      <c r="B858" s="295">
        <v>18</v>
      </c>
      <c r="C858" s="65">
        <v>19</v>
      </c>
      <c r="D858" s="65" t="s">
        <v>56</v>
      </c>
      <c r="H858" s="65">
        <v>0</v>
      </c>
      <c r="M858" s="65" t="s">
        <v>16</v>
      </c>
      <c r="N858" s="65" t="s">
        <v>260</v>
      </c>
      <c r="O858" s="65">
        <v>28</v>
      </c>
    </row>
    <row r="859" spans="1:15" s="65" customFormat="1" x14ac:dyDescent="0.25">
      <c r="A859" s="290" t="s">
        <v>897</v>
      </c>
      <c r="B859" s="295">
        <v>18</v>
      </c>
      <c r="C859" s="65">
        <v>20</v>
      </c>
      <c r="D859" s="65" t="s">
        <v>56</v>
      </c>
      <c r="H859" s="65">
        <v>0</v>
      </c>
      <c r="M859" s="65" t="s">
        <v>16</v>
      </c>
      <c r="N859" s="65" t="s">
        <v>260</v>
      </c>
      <c r="O859" s="65">
        <v>28</v>
      </c>
    </row>
    <row r="860" spans="1:15" s="65" customFormat="1" x14ac:dyDescent="0.25">
      <c r="A860" s="290" t="s">
        <v>897</v>
      </c>
      <c r="B860" s="295">
        <v>18</v>
      </c>
      <c r="C860" s="65">
        <v>21</v>
      </c>
      <c r="D860" s="65" t="s">
        <v>56</v>
      </c>
      <c r="H860" s="65">
        <v>0</v>
      </c>
      <c r="M860" s="65" t="s">
        <v>16</v>
      </c>
      <c r="N860" s="65" t="s">
        <v>260</v>
      </c>
      <c r="O860" s="65">
        <v>28</v>
      </c>
    </row>
    <row r="861" spans="1:15" s="65" customFormat="1" x14ac:dyDescent="0.25">
      <c r="A861" s="290" t="s">
        <v>897</v>
      </c>
      <c r="B861" s="295">
        <v>18</v>
      </c>
      <c r="C861" s="65">
        <v>22</v>
      </c>
      <c r="D861" s="65" t="s">
        <v>56</v>
      </c>
      <c r="H861" s="65">
        <v>0</v>
      </c>
      <c r="M861" s="65" t="s">
        <v>16</v>
      </c>
      <c r="N861" s="65" t="s">
        <v>260</v>
      </c>
      <c r="O861" s="65">
        <v>28</v>
      </c>
    </row>
    <row r="862" spans="1:15" s="65" customFormat="1" x14ac:dyDescent="0.25">
      <c r="A862" s="290" t="s">
        <v>897</v>
      </c>
      <c r="B862" s="295">
        <v>18</v>
      </c>
      <c r="C862" s="65">
        <v>23</v>
      </c>
      <c r="D862" s="65" t="s">
        <v>56</v>
      </c>
      <c r="H862" s="65">
        <v>0</v>
      </c>
      <c r="M862" s="65" t="s">
        <v>16</v>
      </c>
      <c r="N862" s="65" t="s">
        <v>260</v>
      </c>
      <c r="O862" s="65">
        <v>28</v>
      </c>
    </row>
    <row r="863" spans="1:15" s="65" customFormat="1" x14ac:dyDescent="0.25">
      <c r="A863" s="290" t="s">
        <v>897</v>
      </c>
      <c r="B863" s="295">
        <v>18</v>
      </c>
      <c r="C863" s="65">
        <v>24</v>
      </c>
      <c r="D863" s="65" t="s">
        <v>56</v>
      </c>
      <c r="H863" s="65">
        <v>0</v>
      </c>
      <c r="M863" s="65" t="s">
        <v>16</v>
      </c>
      <c r="N863" s="65" t="s">
        <v>260</v>
      </c>
      <c r="O863" s="65">
        <v>28</v>
      </c>
    </row>
    <row r="864" spans="1:15" s="65" customFormat="1" x14ac:dyDescent="0.25">
      <c r="A864" s="290" t="s">
        <v>897</v>
      </c>
      <c r="B864" s="295">
        <v>18</v>
      </c>
      <c r="C864" s="65">
        <v>25</v>
      </c>
      <c r="D864" s="65" t="s">
        <v>56</v>
      </c>
      <c r="H864" s="65">
        <v>0</v>
      </c>
      <c r="M864" s="65" t="s">
        <v>16</v>
      </c>
      <c r="N864" s="65" t="s">
        <v>260</v>
      </c>
      <c r="O864" s="65">
        <v>28</v>
      </c>
    </row>
    <row r="865" spans="1:15" s="65" customFormat="1" x14ac:dyDescent="0.25">
      <c r="A865" s="290" t="s">
        <v>897</v>
      </c>
      <c r="B865" s="295">
        <v>18</v>
      </c>
      <c r="C865" s="65">
        <v>26</v>
      </c>
      <c r="D865" s="65" t="s">
        <v>56</v>
      </c>
      <c r="H865" s="65">
        <v>0</v>
      </c>
      <c r="M865" s="65" t="s">
        <v>16</v>
      </c>
      <c r="N865" s="65" t="s">
        <v>260</v>
      </c>
      <c r="O865" s="65">
        <v>28</v>
      </c>
    </row>
    <row r="866" spans="1:15" s="65" customFormat="1" x14ac:dyDescent="0.25">
      <c r="A866" s="290" t="s">
        <v>897</v>
      </c>
      <c r="B866" s="295">
        <v>18</v>
      </c>
      <c r="C866" s="65">
        <v>27</v>
      </c>
      <c r="D866" s="65" t="s">
        <v>56</v>
      </c>
      <c r="H866" s="65">
        <v>0</v>
      </c>
      <c r="M866" s="65" t="s">
        <v>16</v>
      </c>
      <c r="N866" s="65" t="s">
        <v>260</v>
      </c>
      <c r="O866" s="65">
        <v>28</v>
      </c>
    </row>
    <row r="867" spans="1:15" s="65" customFormat="1" ht="15" customHeight="1" x14ac:dyDescent="0.25">
      <c r="A867" s="290" t="s">
        <v>897</v>
      </c>
      <c r="B867" s="295">
        <v>18</v>
      </c>
      <c r="C867" s="65">
        <v>1</v>
      </c>
      <c r="D867" s="65">
        <v>3</v>
      </c>
      <c r="H867" s="65">
        <v>0</v>
      </c>
      <c r="M867" s="65" t="s">
        <v>16</v>
      </c>
      <c r="N867" s="65" t="s">
        <v>260</v>
      </c>
      <c r="O867" s="65">
        <v>28</v>
      </c>
    </row>
    <row r="868" spans="1:15" s="65" customFormat="1" x14ac:dyDescent="0.25">
      <c r="A868" s="290" t="s">
        <v>897</v>
      </c>
      <c r="B868" s="295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260</v>
      </c>
      <c r="O868" s="65">
        <v>28</v>
      </c>
    </row>
    <row r="869" spans="1:15" s="65" customFormat="1" x14ac:dyDescent="0.25">
      <c r="A869" s="290" t="s">
        <v>897</v>
      </c>
      <c r="B869" s="295">
        <v>18</v>
      </c>
      <c r="C869" s="65">
        <v>3</v>
      </c>
      <c r="D869" s="65">
        <v>4</v>
      </c>
      <c r="H869" s="65">
        <v>0</v>
      </c>
      <c r="M869" s="65" t="s">
        <v>16</v>
      </c>
      <c r="N869" s="65" t="s">
        <v>260</v>
      </c>
      <c r="O869" s="65">
        <v>28</v>
      </c>
    </row>
    <row r="870" spans="1:15" s="65" customFormat="1" x14ac:dyDescent="0.25">
      <c r="A870" s="290" t="s">
        <v>897</v>
      </c>
      <c r="B870" s="295">
        <v>18</v>
      </c>
      <c r="C870" s="65">
        <v>4</v>
      </c>
      <c r="D870" s="65">
        <v>3</v>
      </c>
      <c r="H870" s="65">
        <v>0</v>
      </c>
      <c r="M870" s="65" t="s">
        <v>16</v>
      </c>
      <c r="N870" s="65" t="s">
        <v>260</v>
      </c>
      <c r="O870" s="65">
        <v>28</v>
      </c>
    </row>
    <row r="871" spans="1:15" s="65" customFormat="1" x14ac:dyDescent="0.25">
      <c r="A871" s="290" t="s">
        <v>897</v>
      </c>
      <c r="B871" s="295">
        <v>18</v>
      </c>
      <c r="C871" s="65">
        <v>5</v>
      </c>
      <c r="D871" s="65">
        <v>3</v>
      </c>
      <c r="H871" s="65">
        <v>0</v>
      </c>
      <c r="M871" s="65" t="s">
        <v>16</v>
      </c>
      <c r="N871" s="65" t="s">
        <v>260</v>
      </c>
      <c r="O871" s="65">
        <v>28</v>
      </c>
    </row>
    <row r="872" spans="1:15" s="65" customFormat="1" x14ac:dyDescent="0.25">
      <c r="A872" s="290" t="s">
        <v>897</v>
      </c>
      <c r="B872" s="295">
        <v>18</v>
      </c>
      <c r="C872" s="65">
        <v>6</v>
      </c>
      <c r="D872" s="65">
        <v>4</v>
      </c>
      <c r="H872" s="65">
        <v>0</v>
      </c>
      <c r="M872" s="65" t="s">
        <v>16</v>
      </c>
      <c r="N872" s="65" t="s">
        <v>260</v>
      </c>
      <c r="O872" s="65">
        <v>28</v>
      </c>
    </row>
    <row r="873" spans="1:15" s="65" customFormat="1" x14ac:dyDescent="0.25">
      <c r="A873" s="290" t="s">
        <v>897</v>
      </c>
      <c r="B873" s="295">
        <v>18</v>
      </c>
      <c r="C873" s="65" t="s">
        <v>679</v>
      </c>
      <c r="D873" s="65">
        <v>3</v>
      </c>
      <c r="H873" s="65">
        <v>0</v>
      </c>
      <c r="M873" s="65" t="s">
        <v>16</v>
      </c>
      <c r="N873" s="65" t="s">
        <v>260</v>
      </c>
      <c r="O873" s="65">
        <v>28</v>
      </c>
    </row>
    <row r="874" spans="1:15" s="65" customFormat="1" x14ac:dyDescent="0.25">
      <c r="A874" s="290" t="s">
        <v>897</v>
      </c>
      <c r="B874" s="295">
        <v>18</v>
      </c>
      <c r="C874" s="65">
        <v>7</v>
      </c>
      <c r="D874" s="65">
        <v>3</v>
      </c>
      <c r="H874" s="65">
        <v>0</v>
      </c>
      <c r="M874" s="65" t="s">
        <v>16</v>
      </c>
      <c r="N874" s="65" t="s">
        <v>260</v>
      </c>
      <c r="O874" s="65">
        <v>28</v>
      </c>
    </row>
    <row r="875" spans="1:15" s="65" customFormat="1" x14ac:dyDescent="0.25">
      <c r="A875" s="290" t="s">
        <v>897</v>
      </c>
      <c r="B875" s="295">
        <v>18</v>
      </c>
      <c r="C875" s="65">
        <v>8</v>
      </c>
      <c r="D875" s="65">
        <v>3</v>
      </c>
      <c r="H875" s="65">
        <v>0</v>
      </c>
      <c r="M875" s="65" t="s">
        <v>16</v>
      </c>
      <c r="N875" s="65" t="s">
        <v>260</v>
      </c>
      <c r="O875" s="65">
        <v>28</v>
      </c>
    </row>
    <row r="876" spans="1:15" s="65" customFormat="1" x14ac:dyDescent="0.25">
      <c r="A876" s="290" t="s">
        <v>897</v>
      </c>
      <c r="B876" s="295">
        <v>18</v>
      </c>
      <c r="C876" s="65">
        <v>9</v>
      </c>
      <c r="D876" s="65">
        <v>3</v>
      </c>
      <c r="H876" s="65">
        <v>0</v>
      </c>
      <c r="M876" s="65" t="s">
        <v>16</v>
      </c>
      <c r="N876" s="65" t="s">
        <v>260</v>
      </c>
      <c r="O876" s="65">
        <v>28</v>
      </c>
    </row>
    <row r="877" spans="1:15" s="65" customFormat="1" x14ac:dyDescent="0.25">
      <c r="A877" s="290" t="s">
        <v>897</v>
      </c>
      <c r="B877" s="295">
        <v>18</v>
      </c>
      <c r="C877" s="65">
        <v>10</v>
      </c>
      <c r="D877" s="65">
        <v>4</v>
      </c>
      <c r="H877" s="65">
        <v>0</v>
      </c>
      <c r="M877" s="65" t="s">
        <v>16</v>
      </c>
      <c r="N877" s="65" t="s">
        <v>260</v>
      </c>
      <c r="O877" s="65">
        <v>28</v>
      </c>
    </row>
    <row r="878" spans="1:15" s="65" customFormat="1" x14ac:dyDescent="0.25">
      <c r="A878" s="290" t="s">
        <v>897</v>
      </c>
      <c r="B878" s="295">
        <v>18</v>
      </c>
      <c r="C878" s="65">
        <v>11</v>
      </c>
      <c r="D878" s="65">
        <v>3</v>
      </c>
      <c r="H878" s="65">
        <v>0</v>
      </c>
      <c r="M878" s="65" t="s">
        <v>16</v>
      </c>
      <c r="N878" s="65" t="s">
        <v>260</v>
      </c>
      <c r="O878" s="65">
        <v>28</v>
      </c>
    </row>
    <row r="879" spans="1:15" s="65" customFormat="1" x14ac:dyDescent="0.25">
      <c r="A879" s="290" t="s">
        <v>897</v>
      </c>
      <c r="B879" s="295">
        <v>18</v>
      </c>
      <c r="C879" s="65">
        <v>12</v>
      </c>
      <c r="D879" s="65">
        <v>4</v>
      </c>
      <c r="H879" s="65">
        <v>0</v>
      </c>
      <c r="M879" s="65" t="s">
        <v>16</v>
      </c>
      <c r="N879" s="65" t="s">
        <v>260</v>
      </c>
      <c r="O879" s="65">
        <v>28</v>
      </c>
    </row>
    <row r="880" spans="1:15" s="65" customFormat="1" x14ac:dyDescent="0.25">
      <c r="A880" s="290" t="s">
        <v>897</v>
      </c>
      <c r="B880" s="295">
        <v>18</v>
      </c>
      <c r="C880" s="65">
        <v>13</v>
      </c>
      <c r="D880" s="65">
        <v>3</v>
      </c>
      <c r="H880" s="65">
        <v>0</v>
      </c>
      <c r="M880" s="65" t="s">
        <v>16</v>
      </c>
      <c r="N880" s="65" t="s">
        <v>260</v>
      </c>
      <c r="O880" s="65">
        <v>28</v>
      </c>
    </row>
    <row r="881" spans="1:15" s="65" customFormat="1" x14ac:dyDescent="0.25">
      <c r="A881" s="290" t="s">
        <v>897</v>
      </c>
      <c r="B881" s="295">
        <v>18</v>
      </c>
      <c r="C881" s="65">
        <v>14</v>
      </c>
      <c r="D881" s="65">
        <v>4</v>
      </c>
      <c r="H881" s="65">
        <v>0</v>
      </c>
      <c r="M881" s="65" t="s">
        <v>16</v>
      </c>
      <c r="N881" s="65" t="s">
        <v>260</v>
      </c>
      <c r="O881" s="65">
        <v>28</v>
      </c>
    </row>
    <row r="882" spans="1:15" s="65" customFormat="1" x14ac:dyDescent="0.25">
      <c r="A882" s="290" t="s">
        <v>897</v>
      </c>
      <c r="B882" s="295">
        <v>18</v>
      </c>
      <c r="C882" s="65">
        <v>16</v>
      </c>
      <c r="D882" s="65" t="s">
        <v>56</v>
      </c>
      <c r="H882" s="65">
        <v>0</v>
      </c>
      <c r="M882" s="65" t="s">
        <v>16</v>
      </c>
      <c r="N882" s="65" t="s">
        <v>260</v>
      </c>
      <c r="O882" s="65">
        <v>28</v>
      </c>
    </row>
    <row r="883" spans="1:15" s="65" customFormat="1" x14ac:dyDescent="0.25">
      <c r="A883" s="290" t="s">
        <v>897</v>
      </c>
      <c r="B883" s="295">
        <v>18</v>
      </c>
      <c r="C883" s="65">
        <v>17</v>
      </c>
      <c r="D883" s="65" t="s">
        <v>56</v>
      </c>
      <c r="H883" s="65">
        <v>0</v>
      </c>
      <c r="M883" s="65" t="s">
        <v>16</v>
      </c>
      <c r="N883" s="65" t="s">
        <v>260</v>
      </c>
      <c r="O883" s="65">
        <v>28</v>
      </c>
    </row>
    <row r="884" spans="1:15" s="65" customFormat="1" x14ac:dyDescent="0.25">
      <c r="A884" s="290" t="s">
        <v>897</v>
      </c>
      <c r="B884" s="295">
        <v>18</v>
      </c>
      <c r="C884" s="65">
        <v>18</v>
      </c>
      <c r="D884" s="65" t="s">
        <v>56</v>
      </c>
      <c r="H884" s="65">
        <v>0</v>
      </c>
      <c r="M884" s="65" t="s">
        <v>16</v>
      </c>
      <c r="N884" s="65" t="s">
        <v>260</v>
      </c>
      <c r="O884" s="65">
        <v>28</v>
      </c>
    </row>
    <row r="885" spans="1:15" s="65" customFormat="1" x14ac:dyDescent="0.25">
      <c r="A885" s="290" t="s">
        <v>897</v>
      </c>
      <c r="B885" s="295">
        <v>18</v>
      </c>
      <c r="C885" s="65">
        <v>19</v>
      </c>
      <c r="D885" s="65" t="s">
        <v>56</v>
      </c>
      <c r="H885" s="65">
        <v>0</v>
      </c>
      <c r="M885" s="65" t="s">
        <v>16</v>
      </c>
      <c r="N885" s="65" t="s">
        <v>260</v>
      </c>
      <c r="O885" s="65">
        <v>28</v>
      </c>
    </row>
    <row r="886" spans="1:15" s="65" customFormat="1" x14ac:dyDescent="0.25">
      <c r="A886" s="290" t="s">
        <v>897</v>
      </c>
      <c r="B886" s="295">
        <v>18</v>
      </c>
      <c r="C886" s="65">
        <v>20</v>
      </c>
      <c r="D886" s="65" t="s">
        <v>56</v>
      </c>
      <c r="H886" s="65">
        <v>0</v>
      </c>
      <c r="M886" s="65" t="s">
        <v>16</v>
      </c>
      <c r="N886" s="65" t="s">
        <v>260</v>
      </c>
      <c r="O886" s="65">
        <v>28</v>
      </c>
    </row>
    <row r="887" spans="1:15" s="65" customFormat="1" x14ac:dyDescent="0.25">
      <c r="A887" s="290" t="s">
        <v>897</v>
      </c>
      <c r="B887" s="295">
        <v>18</v>
      </c>
      <c r="C887" s="65">
        <v>21</v>
      </c>
      <c r="D887" s="65" t="s">
        <v>56</v>
      </c>
      <c r="H887" s="65">
        <v>0</v>
      </c>
      <c r="M887" s="65" t="s">
        <v>16</v>
      </c>
      <c r="N887" s="65" t="s">
        <v>260</v>
      </c>
      <c r="O887" s="65">
        <v>28</v>
      </c>
    </row>
    <row r="888" spans="1:15" s="65" customFormat="1" x14ac:dyDescent="0.25">
      <c r="A888" s="290" t="s">
        <v>897</v>
      </c>
      <c r="B888" s="295">
        <v>18</v>
      </c>
      <c r="C888" s="65">
        <v>22</v>
      </c>
      <c r="D888" s="65" t="s">
        <v>56</v>
      </c>
      <c r="H888" s="65">
        <v>0</v>
      </c>
      <c r="M888" s="65" t="s">
        <v>16</v>
      </c>
      <c r="N888" s="65" t="s">
        <v>260</v>
      </c>
      <c r="O888" s="65">
        <v>28</v>
      </c>
    </row>
    <row r="889" spans="1:15" s="65" customFormat="1" x14ac:dyDescent="0.25">
      <c r="A889" s="290" t="s">
        <v>897</v>
      </c>
      <c r="B889" s="295">
        <v>18</v>
      </c>
      <c r="C889" s="65">
        <v>23</v>
      </c>
      <c r="D889" s="65" t="s">
        <v>56</v>
      </c>
      <c r="H889" s="65">
        <v>0</v>
      </c>
      <c r="M889" s="65" t="s">
        <v>16</v>
      </c>
      <c r="N889" s="65" t="s">
        <v>260</v>
      </c>
      <c r="O889" s="65">
        <v>28</v>
      </c>
    </row>
    <row r="890" spans="1:15" s="65" customFormat="1" x14ac:dyDescent="0.25">
      <c r="A890" s="290" t="s">
        <v>897</v>
      </c>
      <c r="B890" s="295">
        <v>18</v>
      </c>
      <c r="C890" s="65">
        <v>24</v>
      </c>
      <c r="D890" s="65" t="s">
        <v>56</v>
      </c>
      <c r="H890" s="65">
        <v>0</v>
      </c>
      <c r="M890" s="65" t="s">
        <v>16</v>
      </c>
      <c r="N890" s="65" t="s">
        <v>260</v>
      </c>
      <c r="O890" s="65">
        <v>28</v>
      </c>
    </row>
    <row r="891" spans="1:15" s="65" customFormat="1" x14ac:dyDescent="0.25">
      <c r="A891" s="290" t="s">
        <v>897</v>
      </c>
      <c r="B891" s="295">
        <v>18</v>
      </c>
      <c r="C891" s="65">
        <v>25</v>
      </c>
      <c r="D891" s="65" t="s">
        <v>56</v>
      </c>
      <c r="H891" s="65">
        <v>0</v>
      </c>
      <c r="M891" s="65" t="s">
        <v>16</v>
      </c>
      <c r="N891" s="65" t="s">
        <v>260</v>
      </c>
      <c r="O891" s="65">
        <v>28</v>
      </c>
    </row>
    <row r="892" spans="1:15" s="65" customFormat="1" x14ac:dyDescent="0.25">
      <c r="A892" s="290" t="s">
        <v>897</v>
      </c>
      <c r="B892" s="295">
        <v>18</v>
      </c>
      <c r="C892" s="65">
        <v>26</v>
      </c>
      <c r="D892" s="65" t="s">
        <v>56</v>
      </c>
      <c r="H892" s="65">
        <v>0</v>
      </c>
      <c r="M892" s="65" t="s">
        <v>16</v>
      </c>
      <c r="N892" s="65" t="s">
        <v>260</v>
      </c>
      <c r="O892" s="65">
        <v>28</v>
      </c>
    </row>
    <row r="893" spans="1:15" s="65" customFormat="1" x14ac:dyDescent="0.25">
      <c r="A893" s="290" t="s">
        <v>897</v>
      </c>
      <c r="B893" s="295">
        <v>18</v>
      </c>
      <c r="C893" s="65">
        <v>27</v>
      </c>
      <c r="D893" s="65" t="s">
        <v>56</v>
      </c>
      <c r="H893" s="65">
        <v>0</v>
      </c>
      <c r="M893" s="65" t="s">
        <v>16</v>
      </c>
      <c r="N893" s="65" t="s">
        <v>260</v>
      </c>
      <c r="O893" s="65">
        <v>28</v>
      </c>
    </row>
    <row r="894" spans="1:15" s="65" customFormat="1" ht="15" customHeight="1" x14ac:dyDescent="0.25">
      <c r="A894" s="290" t="s">
        <v>897</v>
      </c>
      <c r="B894" s="295">
        <v>18</v>
      </c>
      <c r="C894" s="65">
        <v>1</v>
      </c>
      <c r="D894" s="65">
        <v>3</v>
      </c>
      <c r="H894" s="65">
        <v>0</v>
      </c>
      <c r="M894" s="65" t="s">
        <v>16</v>
      </c>
      <c r="N894" s="65" t="s">
        <v>260</v>
      </c>
      <c r="O894" s="65">
        <v>28</v>
      </c>
    </row>
    <row r="895" spans="1:15" s="65" customFormat="1" x14ac:dyDescent="0.25">
      <c r="A895" s="290" t="s">
        <v>897</v>
      </c>
      <c r="B895" s="295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260</v>
      </c>
      <c r="O895" s="65">
        <v>28</v>
      </c>
    </row>
    <row r="896" spans="1:15" s="65" customFormat="1" x14ac:dyDescent="0.25">
      <c r="A896" s="290" t="s">
        <v>897</v>
      </c>
      <c r="B896" s="295">
        <v>18</v>
      </c>
      <c r="C896" s="65">
        <v>3</v>
      </c>
      <c r="D896" s="65">
        <v>4</v>
      </c>
      <c r="H896" s="65">
        <v>0</v>
      </c>
      <c r="M896" s="65" t="s">
        <v>16</v>
      </c>
      <c r="N896" s="65" t="s">
        <v>260</v>
      </c>
      <c r="O896" s="65">
        <v>28</v>
      </c>
    </row>
    <row r="897" spans="1:15" s="65" customFormat="1" x14ac:dyDescent="0.25">
      <c r="A897" s="290" t="s">
        <v>897</v>
      </c>
      <c r="B897" s="295">
        <v>18</v>
      </c>
      <c r="C897" s="65">
        <v>4</v>
      </c>
      <c r="D897" s="65">
        <v>3</v>
      </c>
      <c r="H897" s="65">
        <v>0</v>
      </c>
      <c r="M897" s="65" t="s">
        <v>16</v>
      </c>
      <c r="N897" s="65" t="s">
        <v>260</v>
      </c>
      <c r="O897" s="65">
        <v>28</v>
      </c>
    </row>
    <row r="898" spans="1:15" s="65" customFormat="1" x14ac:dyDescent="0.25">
      <c r="A898" s="290" t="s">
        <v>897</v>
      </c>
      <c r="B898" s="295">
        <v>18</v>
      </c>
      <c r="C898" s="65">
        <v>5</v>
      </c>
      <c r="D898" s="65">
        <v>3</v>
      </c>
      <c r="H898" s="65">
        <v>0</v>
      </c>
      <c r="M898" s="65" t="s">
        <v>16</v>
      </c>
      <c r="N898" s="65" t="s">
        <v>260</v>
      </c>
      <c r="O898" s="65">
        <v>28</v>
      </c>
    </row>
    <row r="899" spans="1:15" s="65" customFormat="1" x14ac:dyDescent="0.25">
      <c r="A899" s="290" t="s">
        <v>897</v>
      </c>
      <c r="B899" s="295">
        <v>18</v>
      </c>
      <c r="C899" s="65">
        <v>6</v>
      </c>
      <c r="D899" s="65">
        <v>4</v>
      </c>
      <c r="H899" s="65">
        <v>0</v>
      </c>
      <c r="M899" s="65" t="s">
        <v>16</v>
      </c>
      <c r="N899" s="65" t="s">
        <v>260</v>
      </c>
      <c r="O899" s="65">
        <v>28</v>
      </c>
    </row>
    <row r="900" spans="1:15" s="65" customFormat="1" x14ac:dyDescent="0.25">
      <c r="A900" s="290" t="s">
        <v>897</v>
      </c>
      <c r="B900" s="295">
        <v>18</v>
      </c>
      <c r="C900" s="65" t="s">
        <v>679</v>
      </c>
      <c r="D900" s="65">
        <v>3</v>
      </c>
      <c r="H900" s="65">
        <v>0</v>
      </c>
      <c r="M900" s="65" t="s">
        <v>16</v>
      </c>
      <c r="N900" s="65" t="s">
        <v>260</v>
      </c>
      <c r="O900" s="65">
        <v>28</v>
      </c>
    </row>
    <row r="901" spans="1:15" s="65" customFormat="1" x14ac:dyDescent="0.25">
      <c r="A901" s="290" t="s">
        <v>897</v>
      </c>
      <c r="B901" s="295">
        <v>18</v>
      </c>
      <c r="C901" s="65">
        <v>7</v>
      </c>
      <c r="D901" s="65">
        <v>3</v>
      </c>
      <c r="H901" s="65">
        <v>0</v>
      </c>
      <c r="M901" s="65" t="s">
        <v>16</v>
      </c>
      <c r="N901" s="65" t="s">
        <v>260</v>
      </c>
      <c r="O901" s="65">
        <v>28</v>
      </c>
    </row>
    <row r="902" spans="1:15" s="65" customFormat="1" x14ac:dyDescent="0.25">
      <c r="A902" s="290" t="s">
        <v>897</v>
      </c>
      <c r="B902" s="295">
        <v>18</v>
      </c>
      <c r="C902" s="65">
        <v>8</v>
      </c>
      <c r="D902" s="65">
        <v>3</v>
      </c>
      <c r="H902" s="65">
        <v>0</v>
      </c>
      <c r="M902" s="65" t="s">
        <v>16</v>
      </c>
      <c r="N902" s="65" t="s">
        <v>260</v>
      </c>
      <c r="O902" s="65">
        <v>28</v>
      </c>
    </row>
    <row r="903" spans="1:15" s="65" customFormat="1" x14ac:dyDescent="0.25">
      <c r="A903" s="290" t="s">
        <v>897</v>
      </c>
      <c r="B903" s="295">
        <v>18</v>
      </c>
      <c r="C903" s="65">
        <v>9</v>
      </c>
      <c r="D903" s="65">
        <v>3</v>
      </c>
      <c r="H903" s="65">
        <v>0</v>
      </c>
      <c r="M903" s="65" t="s">
        <v>16</v>
      </c>
      <c r="N903" s="65" t="s">
        <v>260</v>
      </c>
      <c r="O903" s="65">
        <v>28</v>
      </c>
    </row>
    <row r="904" spans="1:15" s="65" customFormat="1" x14ac:dyDescent="0.25">
      <c r="A904" s="290" t="s">
        <v>897</v>
      </c>
      <c r="B904" s="295">
        <v>18</v>
      </c>
      <c r="C904" s="65">
        <v>10</v>
      </c>
      <c r="D904" s="65">
        <v>4</v>
      </c>
      <c r="H904" s="65">
        <v>0</v>
      </c>
      <c r="M904" s="65" t="s">
        <v>16</v>
      </c>
      <c r="N904" s="65" t="s">
        <v>260</v>
      </c>
      <c r="O904" s="65">
        <v>28</v>
      </c>
    </row>
    <row r="905" spans="1:15" s="65" customFormat="1" x14ac:dyDescent="0.25">
      <c r="A905" s="290" t="s">
        <v>897</v>
      </c>
      <c r="B905" s="295">
        <v>18</v>
      </c>
      <c r="C905" s="65">
        <v>11</v>
      </c>
      <c r="D905" s="65">
        <v>3</v>
      </c>
      <c r="H905" s="65">
        <v>0</v>
      </c>
      <c r="M905" s="65" t="s">
        <v>16</v>
      </c>
      <c r="N905" s="65" t="s">
        <v>260</v>
      </c>
      <c r="O905" s="65">
        <v>28</v>
      </c>
    </row>
    <row r="906" spans="1:15" s="65" customFormat="1" x14ac:dyDescent="0.25">
      <c r="A906" s="290" t="s">
        <v>897</v>
      </c>
      <c r="B906" s="295">
        <v>18</v>
      </c>
      <c r="C906" s="65">
        <v>12</v>
      </c>
      <c r="D906" s="65">
        <v>4</v>
      </c>
      <c r="H906" s="65">
        <v>0</v>
      </c>
      <c r="M906" s="65" t="s">
        <v>16</v>
      </c>
      <c r="N906" s="65" t="s">
        <v>260</v>
      </c>
      <c r="O906" s="65">
        <v>28</v>
      </c>
    </row>
    <row r="907" spans="1:15" s="65" customFormat="1" x14ac:dyDescent="0.25">
      <c r="A907" s="290" t="s">
        <v>897</v>
      </c>
      <c r="B907" s="295">
        <v>18</v>
      </c>
      <c r="C907" s="65">
        <v>13</v>
      </c>
      <c r="D907" s="65">
        <v>3</v>
      </c>
      <c r="H907" s="65">
        <v>0</v>
      </c>
      <c r="M907" s="65" t="s">
        <v>16</v>
      </c>
      <c r="N907" s="65" t="s">
        <v>260</v>
      </c>
      <c r="O907" s="65">
        <v>28</v>
      </c>
    </row>
    <row r="908" spans="1:15" s="65" customFormat="1" x14ac:dyDescent="0.25">
      <c r="A908" s="290" t="s">
        <v>897</v>
      </c>
      <c r="B908" s="295">
        <v>18</v>
      </c>
      <c r="C908" s="65">
        <v>14</v>
      </c>
      <c r="D908" s="65">
        <v>4</v>
      </c>
      <c r="H908" s="65">
        <v>0</v>
      </c>
      <c r="M908" s="65" t="s">
        <v>16</v>
      </c>
      <c r="N908" s="65" t="s">
        <v>260</v>
      </c>
      <c r="O908" s="65">
        <v>28</v>
      </c>
    </row>
    <row r="909" spans="1:15" s="65" customFormat="1" x14ac:dyDescent="0.25">
      <c r="A909" s="290" t="s">
        <v>897</v>
      </c>
      <c r="B909" s="295">
        <v>18</v>
      </c>
      <c r="C909" s="65">
        <v>16</v>
      </c>
      <c r="D909" s="65" t="s">
        <v>56</v>
      </c>
      <c r="H909" s="65">
        <v>0</v>
      </c>
      <c r="M909" s="65" t="s">
        <v>16</v>
      </c>
      <c r="N909" s="65" t="s">
        <v>260</v>
      </c>
      <c r="O909" s="65">
        <v>28</v>
      </c>
    </row>
    <row r="910" spans="1:15" s="65" customFormat="1" x14ac:dyDescent="0.25">
      <c r="A910" s="290" t="s">
        <v>897</v>
      </c>
      <c r="B910" s="295">
        <v>18</v>
      </c>
      <c r="C910" s="65">
        <v>17</v>
      </c>
      <c r="D910" s="65" t="s">
        <v>56</v>
      </c>
      <c r="H910" s="65">
        <v>0</v>
      </c>
      <c r="M910" s="65" t="s">
        <v>16</v>
      </c>
      <c r="N910" s="65" t="s">
        <v>260</v>
      </c>
      <c r="O910" s="65">
        <v>28</v>
      </c>
    </row>
    <row r="911" spans="1:15" s="65" customFormat="1" x14ac:dyDescent="0.25">
      <c r="A911" s="290" t="s">
        <v>897</v>
      </c>
      <c r="B911" s="295">
        <v>18</v>
      </c>
      <c r="C911" s="65">
        <v>18</v>
      </c>
      <c r="D911" s="65" t="s">
        <v>56</v>
      </c>
      <c r="H911" s="65">
        <v>0</v>
      </c>
      <c r="M911" s="65" t="s">
        <v>16</v>
      </c>
      <c r="N911" s="65" t="s">
        <v>260</v>
      </c>
      <c r="O911" s="65">
        <v>28</v>
      </c>
    </row>
    <row r="912" spans="1:15" s="65" customFormat="1" x14ac:dyDescent="0.25">
      <c r="A912" s="290" t="s">
        <v>897</v>
      </c>
      <c r="B912" s="295">
        <v>18</v>
      </c>
      <c r="C912" s="65">
        <v>19</v>
      </c>
      <c r="D912" s="65" t="s">
        <v>56</v>
      </c>
      <c r="H912" s="65">
        <v>0</v>
      </c>
      <c r="M912" s="65" t="s">
        <v>16</v>
      </c>
      <c r="N912" s="65" t="s">
        <v>260</v>
      </c>
      <c r="O912" s="65">
        <v>28</v>
      </c>
    </row>
    <row r="913" spans="1:15" s="65" customFormat="1" x14ac:dyDescent="0.25">
      <c r="A913" s="290" t="s">
        <v>897</v>
      </c>
      <c r="B913" s="295">
        <v>18</v>
      </c>
      <c r="C913" s="65">
        <v>20</v>
      </c>
      <c r="D913" s="65" t="s">
        <v>56</v>
      </c>
      <c r="H913" s="65">
        <v>0</v>
      </c>
      <c r="M913" s="65" t="s">
        <v>16</v>
      </c>
      <c r="N913" s="65" t="s">
        <v>260</v>
      </c>
      <c r="O913" s="65">
        <v>28</v>
      </c>
    </row>
    <row r="914" spans="1:15" s="65" customFormat="1" x14ac:dyDescent="0.25">
      <c r="A914" s="290" t="s">
        <v>897</v>
      </c>
      <c r="B914" s="295">
        <v>18</v>
      </c>
      <c r="C914" s="65">
        <v>21</v>
      </c>
      <c r="D914" s="65" t="s">
        <v>56</v>
      </c>
      <c r="H914" s="65">
        <v>0</v>
      </c>
      <c r="M914" s="65" t="s">
        <v>16</v>
      </c>
      <c r="N914" s="65" t="s">
        <v>260</v>
      </c>
      <c r="O914" s="65">
        <v>28</v>
      </c>
    </row>
    <row r="915" spans="1:15" s="65" customFormat="1" x14ac:dyDescent="0.25">
      <c r="A915" s="290" t="s">
        <v>897</v>
      </c>
      <c r="B915" s="295">
        <v>18</v>
      </c>
      <c r="C915" s="65">
        <v>22</v>
      </c>
      <c r="D915" s="65" t="s">
        <v>56</v>
      </c>
      <c r="H915" s="65">
        <v>0</v>
      </c>
      <c r="M915" s="65" t="s">
        <v>16</v>
      </c>
      <c r="N915" s="65" t="s">
        <v>260</v>
      </c>
      <c r="O915" s="65">
        <v>28</v>
      </c>
    </row>
    <row r="916" spans="1:15" s="65" customFormat="1" x14ac:dyDescent="0.25">
      <c r="A916" s="290" t="s">
        <v>897</v>
      </c>
      <c r="B916" s="295">
        <v>18</v>
      </c>
      <c r="C916" s="65">
        <v>23</v>
      </c>
      <c r="D916" s="65" t="s">
        <v>56</v>
      </c>
      <c r="H916" s="65">
        <v>0</v>
      </c>
      <c r="M916" s="65" t="s">
        <v>16</v>
      </c>
      <c r="N916" s="65" t="s">
        <v>260</v>
      </c>
      <c r="O916" s="65">
        <v>28</v>
      </c>
    </row>
    <row r="917" spans="1:15" s="65" customFormat="1" x14ac:dyDescent="0.25">
      <c r="A917" s="290" t="s">
        <v>897</v>
      </c>
      <c r="B917" s="295">
        <v>18</v>
      </c>
      <c r="C917" s="65">
        <v>24</v>
      </c>
      <c r="D917" s="65" t="s">
        <v>56</v>
      </c>
      <c r="H917" s="65">
        <v>0</v>
      </c>
      <c r="M917" s="65" t="s">
        <v>16</v>
      </c>
      <c r="N917" s="65" t="s">
        <v>260</v>
      </c>
      <c r="O917" s="65">
        <v>28</v>
      </c>
    </row>
    <row r="918" spans="1:15" s="65" customFormat="1" x14ac:dyDescent="0.25">
      <c r="A918" s="290" t="s">
        <v>897</v>
      </c>
      <c r="B918" s="295">
        <v>18</v>
      </c>
      <c r="C918" s="65">
        <v>25</v>
      </c>
      <c r="D918" s="65" t="s">
        <v>56</v>
      </c>
      <c r="H918" s="65">
        <v>0</v>
      </c>
      <c r="M918" s="65" t="s">
        <v>16</v>
      </c>
      <c r="N918" s="65" t="s">
        <v>260</v>
      </c>
      <c r="O918" s="65">
        <v>28</v>
      </c>
    </row>
    <row r="919" spans="1:15" s="65" customFormat="1" x14ac:dyDescent="0.25">
      <c r="A919" s="290" t="s">
        <v>897</v>
      </c>
      <c r="B919" s="295">
        <v>18</v>
      </c>
      <c r="C919" s="65">
        <v>26</v>
      </c>
      <c r="D919" s="65" t="s">
        <v>56</v>
      </c>
      <c r="H919" s="65">
        <v>0</v>
      </c>
      <c r="M919" s="65" t="s">
        <v>16</v>
      </c>
      <c r="N919" s="65" t="s">
        <v>260</v>
      </c>
      <c r="O919" s="65">
        <v>28</v>
      </c>
    </row>
    <row r="920" spans="1:15" s="65" customFormat="1" x14ac:dyDescent="0.25">
      <c r="A920" s="290" t="s">
        <v>897</v>
      </c>
      <c r="B920" s="295">
        <v>18</v>
      </c>
      <c r="C920" s="65">
        <v>27</v>
      </c>
      <c r="D920" s="65" t="s">
        <v>56</v>
      </c>
      <c r="H920" s="65">
        <v>0</v>
      </c>
      <c r="M920" s="65" t="s">
        <v>16</v>
      </c>
      <c r="N920" s="65" t="s">
        <v>260</v>
      </c>
      <c r="O920" s="65">
        <v>28</v>
      </c>
    </row>
    <row r="921" spans="1:15" s="65" customFormat="1" ht="15" customHeight="1" x14ac:dyDescent="0.25">
      <c r="A921" s="290" t="s">
        <v>897</v>
      </c>
      <c r="B921" s="295">
        <v>18</v>
      </c>
      <c r="C921" s="65">
        <v>1</v>
      </c>
      <c r="D921" s="65">
        <v>3</v>
      </c>
      <c r="H921" s="65">
        <v>0</v>
      </c>
      <c r="M921" s="65" t="s">
        <v>16</v>
      </c>
      <c r="N921" s="65" t="s">
        <v>260</v>
      </c>
      <c r="O921" s="65">
        <v>28</v>
      </c>
    </row>
    <row r="922" spans="1:15" s="65" customFormat="1" x14ac:dyDescent="0.25">
      <c r="A922" s="290" t="s">
        <v>897</v>
      </c>
      <c r="B922" s="295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260</v>
      </c>
      <c r="O922" s="65">
        <v>28</v>
      </c>
    </row>
    <row r="923" spans="1:15" s="65" customFormat="1" x14ac:dyDescent="0.25">
      <c r="A923" s="290" t="s">
        <v>897</v>
      </c>
      <c r="B923" s="295">
        <v>18</v>
      </c>
      <c r="C923" s="65">
        <v>3</v>
      </c>
      <c r="D923" s="65">
        <v>4</v>
      </c>
      <c r="H923" s="65">
        <v>0</v>
      </c>
      <c r="M923" s="65" t="s">
        <v>16</v>
      </c>
      <c r="N923" s="65" t="s">
        <v>260</v>
      </c>
      <c r="O923" s="65">
        <v>28</v>
      </c>
    </row>
    <row r="924" spans="1:15" s="65" customFormat="1" x14ac:dyDescent="0.25">
      <c r="A924" s="290" t="s">
        <v>897</v>
      </c>
      <c r="B924" s="295">
        <v>18</v>
      </c>
      <c r="C924" s="65">
        <v>4</v>
      </c>
      <c r="D924" s="65">
        <v>3</v>
      </c>
      <c r="H924" s="65">
        <v>0</v>
      </c>
      <c r="M924" s="65" t="s">
        <v>16</v>
      </c>
      <c r="N924" s="65" t="s">
        <v>260</v>
      </c>
      <c r="O924" s="65">
        <v>28</v>
      </c>
    </row>
    <row r="925" spans="1:15" s="65" customFormat="1" x14ac:dyDescent="0.25">
      <c r="A925" s="290" t="s">
        <v>897</v>
      </c>
      <c r="B925" s="295">
        <v>18</v>
      </c>
      <c r="C925" s="65">
        <v>5</v>
      </c>
      <c r="D925" s="65">
        <v>3</v>
      </c>
      <c r="H925" s="65">
        <v>0</v>
      </c>
      <c r="M925" s="65" t="s">
        <v>16</v>
      </c>
      <c r="N925" s="65" t="s">
        <v>260</v>
      </c>
      <c r="O925" s="65">
        <v>28</v>
      </c>
    </row>
    <row r="926" spans="1:15" s="65" customFormat="1" x14ac:dyDescent="0.25">
      <c r="A926" s="290" t="s">
        <v>897</v>
      </c>
      <c r="B926" s="295">
        <v>18</v>
      </c>
      <c r="C926" s="65">
        <v>6</v>
      </c>
      <c r="D926" s="65">
        <v>4</v>
      </c>
      <c r="H926" s="65">
        <v>0</v>
      </c>
      <c r="M926" s="65" t="s">
        <v>16</v>
      </c>
      <c r="N926" s="65" t="s">
        <v>260</v>
      </c>
      <c r="O926" s="65">
        <v>28</v>
      </c>
    </row>
    <row r="927" spans="1:15" s="65" customFormat="1" x14ac:dyDescent="0.25">
      <c r="A927" s="290" t="s">
        <v>897</v>
      </c>
      <c r="B927" s="295">
        <v>18</v>
      </c>
      <c r="C927" s="65" t="s">
        <v>679</v>
      </c>
      <c r="D927" s="65">
        <v>3</v>
      </c>
      <c r="H927" s="65">
        <v>0</v>
      </c>
      <c r="M927" s="65" t="s">
        <v>16</v>
      </c>
      <c r="N927" s="65" t="s">
        <v>260</v>
      </c>
      <c r="O927" s="65">
        <v>28</v>
      </c>
    </row>
    <row r="928" spans="1:15" s="65" customFormat="1" x14ac:dyDescent="0.25">
      <c r="A928" s="290" t="s">
        <v>897</v>
      </c>
      <c r="B928" s="295">
        <v>18</v>
      </c>
      <c r="C928" s="65">
        <v>7</v>
      </c>
      <c r="D928" s="65">
        <v>3</v>
      </c>
      <c r="H928" s="65">
        <v>0</v>
      </c>
      <c r="M928" s="65" t="s">
        <v>16</v>
      </c>
      <c r="N928" s="65" t="s">
        <v>260</v>
      </c>
      <c r="O928" s="65">
        <v>28</v>
      </c>
    </row>
    <row r="929" spans="1:15" s="65" customFormat="1" x14ac:dyDescent="0.25">
      <c r="A929" s="290" t="s">
        <v>897</v>
      </c>
      <c r="B929" s="295">
        <v>18</v>
      </c>
      <c r="C929" s="65">
        <v>8</v>
      </c>
      <c r="D929" s="65">
        <v>3</v>
      </c>
      <c r="H929" s="65">
        <v>0</v>
      </c>
      <c r="M929" s="65" t="s">
        <v>16</v>
      </c>
      <c r="N929" s="65" t="s">
        <v>260</v>
      </c>
      <c r="O929" s="65">
        <v>28</v>
      </c>
    </row>
    <row r="930" spans="1:15" s="65" customFormat="1" x14ac:dyDescent="0.25">
      <c r="A930" s="290" t="s">
        <v>897</v>
      </c>
      <c r="B930" s="295">
        <v>18</v>
      </c>
      <c r="C930" s="65">
        <v>9</v>
      </c>
      <c r="D930" s="65">
        <v>3</v>
      </c>
      <c r="H930" s="65">
        <v>0</v>
      </c>
      <c r="M930" s="65" t="s">
        <v>16</v>
      </c>
      <c r="N930" s="65" t="s">
        <v>260</v>
      </c>
      <c r="O930" s="65">
        <v>28</v>
      </c>
    </row>
    <row r="931" spans="1:15" s="65" customFormat="1" x14ac:dyDescent="0.25">
      <c r="A931" s="290" t="s">
        <v>897</v>
      </c>
      <c r="B931" s="295">
        <v>18</v>
      </c>
      <c r="C931" s="65">
        <v>10</v>
      </c>
      <c r="D931" s="65">
        <v>4</v>
      </c>
      <c r="H931" s="65">
        <v>0</v>
      </c>
      <c r="M931" s="65" t="s">
        <v>16</v>
      </c>
      <c r="N931" s="65" t="s">
        <v>260</v>
      </c>
      <c r="O931" s="65">
        <v>28</v>
      </c>
    </row>
    <row r="932" spans="1:15" s="65" customFormat="1" x14ac:dyDescent="0.25">
      <c r="A932" s="290" t="s">
        <v>897</v>
      </c>
      <c r="B932" s="295">
        <v>18</v>
      </c>
      <c r="C932" s="65">
        <v>11</v>
      </c>
      <c r="D932" s="65">
        <v>3</v>
      </c>
      <c r="H932" s="65">
        <v>0</v>
      </c>
      <c r="M932" s="65" t="s">
        <v>16</v>
      </c>
      <c r="N932" s="65" t="s">
        <v>260</v>
      </c>
      <c r="O932" s="65">
        <v>28</v>
      </c>
    </row>
    <row r="933" spans="1:15" s="65" customFormat="1" x14ac:dyDescent="0.25">
      <c r="A933" s="290" t="s">
        <v>897</v>
      </c>
      <c r="B933" s="295">
        <v>18</v>
      </c>
      <c r="C933" s="65">
        <v>12</v>
      </c>
      <c r="D933" s="65">
        <v>4</v>
      </c>
      <c r="H933" s="65">
        <v>0</v>
      </c>
      <c r="M933" s="65" t="s">
        <v>16</v>
      </c>
      <c r="N933" s="65" t="s">
        <v>260</v>
      </c>
      <c r="O933" s="65">
        <v>28</v>
      </c>
    </row>
    <row r="934" spans="1:15" s="65" customFormat="1" x14ac:dyDescent="0.25">
      <c r="A934" s="290" t="s">
        <v>897</v>
      </c>
      <c r="B934" s="295">
        <v>18</v>
      </c>
      <c r="C934" s="65">
        <v>13</v>
      </c>
      <c r="D934" s="65">
        <v>3</v>
      </c>
      <c r="H934" s="65">
        <v>0</v>
      </c>
      <c r="M934" s="65" t="s">
        <v>16</v>
      </c>
      <c r="N934" s="65" t="s">
        <v>260</v>
      </c>
      <c r="O934" s="65">
        <v>28</v>
      </c>
    </row>
    <row r="935" spans="1:15" s="65" customFormat="1" x14ac:dyDescent="0.25">
      <c r="A935" s="290" t="s">
        <v>897</v>
      </c>
      <c r="B935" s="295">
        <v>18</v>
      </c>
      <c r="C935" s="65">
        <v>14</v>
      </c>
      <c r="D935" s="65">
        <v>4</v>
      </c>
      <c r="H935" s="65">
        <v>0</v>
      </c>
      <c r="M935" s="65" t="s">
        <v>16</v>
      </c>
      <c r="N935" s="65" t="s">
        <v>260</v>
      </c>
      <c r="O935" s="65">
        <v>28</v>
      </c>
    </row>
    <row r="936" spans="1:15" s="65" customFormat="1" x14ac:dyDescent="0.25">
      <c r="A936" s="290" t="s">
        <v>897</v>
      </c>
      <c r="B936" s="295">
        <v>18</v>
      </c>
      <c r="C936" s="65">
        <v>16</v>
      </c>
      <c r="D936" s="65" t="s">
        <v>56</v>
      </c>
      <c r="H936" s="65">
        <v>0</v>
      </c>
      <c r="M936" s="65" t="s">
        <v>16</v>
      </c>
      <c r="N936" s="65" t="s">
        <v>260</v>
      </c>
      <c r="O936" s="65">
        <v>28</v>
      </c>
    </row>
    <row r="937" spans="1:15" s="65" customFormat="1" x14ac:dyDescent="0.25">
      <c r="A937" s="290" t="s">
        <v>897</v>
      </c>
      <c r="B937" s="295">
        <v>18</v>
      </c>
      <c r="C937" s="65">
        <v>17</v>
      </c>
      <c r="D937" s="65" t="s">
        <v>56</v>
      </c>
      <c r="H937" s="65">
        <v>0</v>
      </c>
      <c r="M937" s="65" t="s">
        <v>16</v>
      </c>
      <c r="N937" s="65" t="s">
        <v>260</v>
      </c>
      <c r="O937" s="65">
        <v>28</v>
      </c>
    </row>
    <row r="938" spans="1:15" s="65" customFormat="1" x14ac:dyDescent="0.25">
      <c r="A938" s="290" t="s">
        <v>897</v>
      </c>
      <c r="B938" s="295">
        <v>18</v>
      </c>
      <c r="C938" s="65">
        <v>18</v>
      </c>
      <c r="D938" s="65" t="s">
        <v>56</v>
      </c>
      <c r="H938" s="65">
        <v>0</v>
      </c>
      <c r="M938" s="65" t="s">
        <v>16</v>
      </c>
      <c r="N938" s="65" t="s">
        <v>260</v>
      </c>
      <c r="O938" s="65">
        <v>28</v>
      </c>
    </row>
    <row r="939" spans="1:15" s="65" customFormat="1" x14ac:dyDescent="0.25">
      <c r="A939" s="290" t="s">
        <v>897</v>
      </c>
      <c r="B939" s="295">
        <v>18</v>
      </c>
      <c r="C939" s="65">
        <v>19</v>
      </c>
      <c r="D939" s="65" t="s">
        <v>56</v>
      </c>
      <c r="H939" s="65">
        <v>0</v>
      </c>
      <c r="M939" s="65" t="s">
        <v>16</v>
      </c>
      <c r="N939" s="65" t="s">
        <v>260</v>
      </c>
      <c r="O939" s="65">
        <v>28</v>
      </c>
    </row>
    <row r="940" spans="1:15" s="65" customFormat="1" x14ac:dyDescent="0.25">
      <c r="A940" s="290" t="s">
        <v>897</v>
      </c>
      <c r="B940" s="295">
        <v>18</v>
      </c>
      <c r="C940" s="65">
        <v>20</v>
      </c>
      <c r="D940" s="65" t="s">
        <v>56</v>
      </c>
      <c r="H940" s="65">
        <v>0</v>
      </c>
      <c r="M940" s="65" t="s">
        <v>16</v>
      </c>
      <c r="N940" s="65" t="s">
        <v>260</v>
      </c>
      <c r="O940" s="65">
        <v>28</v>
      </c>
    </row>
    <row r="941" spans="1:15" s="65" customFormat="1" x14ac:dyDescent="0.25">
      <c r="A941" s="290" t="s">
        <v>897</v>
      </c>
      <c r="B941" s="295">
        <v>18</v>
      </c>
      <c r="C941" s="65">
        <v>21</v>
      </c>
      <c r="D941" s="65" t="s">
        <v>56</v>
      </c>
      <c r="H941" s="65">
        <v>0</v>
      </c>
      <c r="M941" s="65" t="s">
        <v>16</v>
      </c>
      <c r="N941" s="65" t="s">
        <v>260</v>
      </c>
      <c r="O941" s="65">
        <v>28</v>
      </c>
    </row>
    <row r="942" spans="1:15" s="65" customFormat="1" x14ac:dyDescent="0.25">
      <c r="A942" s="290" t="s">
        <v>897</v>
      </c>
      <c r="B942" s="295">
        <v>18</v>
      </c>
      <c r="C942" s="65">
        <v>22</v>
      </c>
      <c r="D942" s="65" t="s">
        <v>56</v>
      </c>
      <c r="H942" s="65">
        <v>0</v>
      </c>
      <c r="M942" s="65" t="s">
        <v>16</v>
      </c>
      <c r="N942" s="65" t="s">
        <v>260</v>
      </c>
      <c r="O942" s="65">
        <v>28</v>
      </c>
    </row>
    <row r="943" spans="1:15" s="65" customFormat="1" x14ac:dyDescent="0.25">
      <c r="A943" s="290" t="s">
        <v>897</v>
      </c>
      <c r="B943" s="295">
        <v>18</v>
      </c>
      <c r="C943" s="65">
        <v>23</v>
      </c>
      <c r="D943" s="65" t="s">
        <v>56</v>
      </c>
      <c r="H943" s="65">
        <v>0</v>
      </c>
      <c r="M943" s="65" t="s">
        <v>16</v>
      </c>
      <c r="N943" s="65" t="s">
        <v>260</v>
      </c>
      <c r="O943" s="65">
        <v>28</v>
      </c>
    </row>
    <row r="944" spans="1:15" s="65" customFormat="1" x14ac:dyDescent="0.25">
      <c r="A944" s="290" t="s">
        <v>897</v>
      </c>
      <c r="B944" s="295">
        <v>18</v>
      </c>
      <c r="C944" s="65">
        <v>24</v>
      </c>
      <c r="D944" s="65" t="s">
        <v>56</v>
      </c>
      <c r="H944" s="65">
        <v>0</v>
      </c>
      <c r="M944" s="65" t="s">
        <v>16</v>
      </c>
      <c r="N944" s="65" t="s">
        <v>260</v>
      </c>
      <c r="O944" s="65">
        <v>28</v>
      </c>
    </row>
    <row r="945" spans="1:15" s="65" customFormat="1" x14ac:dyDescent="0.25">
      <c r="A945" s="290" t="s">
        <v>897</v>
      </c>
      <c r="B945" s="295">
        <v>18</v>
      </c>
      <c r="C945" s="65">
        <v>25</v>
      </c>
      <c r="D945" s="65" t="s">
        <v>56</v>
      </c>
      <c r="H945" s="65">
        <v>0</v>
      </c>
      <c r="M945" s="65" t="s">
        <v>16</v>
      </c>
      <c r="N945" s="65" t="s">
        <v>260</v>
      </c>
      <c r="O945" s="65">
        <v>28</v>
      </c>
    </row>
    <row r="946" spans="1:15" s="65" customFormat="1" x14ac:dyDescent="0.25">
      <c r="A946" s="290" t="s">
        <v>897</v>
      </c>
      <c r="B946" s="295">
        <v>18</v>
      </c>
      <c r="C946" s="65">
        <v>26</v>
      </c>
      <c r="D946" s="65" t="s">
        <v>56</v>
      </c>
      <c r="H946" s="65">
        <v>0</v>
      </c>
      <c r="M946" s="65" t="s">
        <v>16</v>
      </c>
      <c r="N946" s="65" t="s">
        <v>260</v>
      </c>
      <c r="O946" s="65">
        <v>28</v>
      </c>
    </row>
    <row r="947" spans="1:15" s="65" customFormat="1" x14ac:dyDescent="0.25">
      <c r="A947" s="290" t="s">
        <v>897</v>
      </c>
      <c r="B947" s="295">
        <v>18</v>
      </c>
      <c r="C947" s="65">
        <v>27</v>
      </c>
      <c r="D947" s="65" t="s">
        <v>56</v>
      </c>
      <c r="H947" s="65">
        <v>0</v>
      </c>
      <c r="M947" s="65" t="s">
        <v>16</v>
      </c>
      <c r="N947" s="65" t="s">
        <v>260</v>
      </c>
      <c r="O947" s="65">
        <v>28</v>
      </c>
    </row>
    <row r="948" spans="1:15" s="65" customFormat="1" ht="15" customHeight="1" x14ac:dyDescent="0.25">
      <c r="A948" s="290" t="s">
        <v>897</v>
      </c>
      <c r="B948" s="295">
        <v>18</v>
      </c>
      <c r="C948" s="65">
        <v>1</v>
      </c>
      <c r="D948" s="65">
        <v>3</v>
      </c>
      <c r="H948" s="65">
        <v>0</v>
      </c>
      <c r="M948" s="65" t="s">
        <v>16</v>
      </c>
      <c r="N948" s="65" t="s">
        <v>260</v>
      </c>
      <c r="O948" s="65">
        <v>28</v>
      </c>
    </row>
    <row r="949" spans="1:15" s="65" customFormat="1" x14ac:dyDescent="0.25">
      <c r="A949" s="290" t="s">
        <v>897</v>
      </c>
      <c r="B949" s="295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260</v>
      </c>
      <c r="O949" s="65">
        <v>28</v>
      </c>
    </row>
    <row r="950" spans="1:15" s="65" customFormat="1" x14ac:dyDescent="0.25">
      <c r="A950" s="290" t="s">
        <v>897</v>
      </c>
      <c r="B950" s="295">
        <v>18</v>
      </c>
      <c r="C950" s="65">
        <v>3</v>
      </c>
      <c r="D950" s="65">
        <v>4</v>
      </c>
      <c r="H950" s="65">
        <v>0</v>
      </c>
      <c r="M950" s="65" t="s">
        <v>16</v>
      </c>
      <c r="N950" s="65" t="s">
        <v>260</v>
      </c>
      <c r="O950" s="65">
        <v>28</v>
      </c>
    </row>
    <row r="951" spans="1:15" s="65" customFormat="1" x14ac:dyDescent="0.25">
      <c r="A951" s="290" t="s">
        <v>897</v>
      </c>
      <c r="B951" s="295">
        <v>18</v>
      </c>
      <c r="C951" s="65">
        <v>4</v>
      </c>
      <c r="D951" s="65">
        <v>3</v>
      </c>
      <c r="H951" s="65">
        <v>0</v>
      </c>
      <c r="M951" s="65" t="s">
        <v>16</v>
      </c>
      <c r="N951" s="65" t="s">
        <v>260</v>
      </c>
      <c r="O951" s="65">
        <v>28</v>
      </c>
    </row>
    <row r="952" spans="1:15" s="65" customFormat="1" x14ac:dyDescent="0.25">
      <c r="A952" s="290" t="s">
        <v>897</v>
      </c>
      <c r="B952" s="295">
        <v>18</v>
      </c>
      <c r="C952" s="65">
        <v>5</v>
      </c>
      <c r="D952" s="65">
        <v>3</v>
      </c>
      <c r="H952" s="65">
        <v>0</v>
      </c>
      <c r="M952" s="65" t="s">
        <v>16</v>
      </c>
      <c r="N952" s="65" t="s">
        <v>260</v>
      </c>
      <c r="O952" s="65">
        <v>28</v>
      </c>
    </row>
    <row r="953" spans="1:15" s="65" customFormat="1" x14ac:dyDescent="0.25">
      <c r="A953" s="290" t="s">
        <v>897</v>
      </c>
      <c r="B953" s="295">
        <v>18</v>
      </c>
      <c r="C953" s="65">
        <v>6</v>
      </c>
      <c r="D953" s="65">
        <v>4</v>
      </c>
      <c r="H953" s="65">
        <v>0</v>
      </c>
      <c r="M953" s="65" t="s">
        <v>16</v>
      </c>
      <c r="N953" s="65" t="s">
        <v>260</v>
      </c>
      <c r="O953" s="65">
        <v>28</v>
      </c>
    </row>
    <row r="954" spans="1:15" s="65" customFormat="1" x14ac:dyDescent="0.25">
      <c r="A954" s="290" t="s">
        <v>897</v>
      </c>
      <c r="B954" s="295">
        <v>18</v>
      </c>
      <c r="C954" s="65" t="s">
        <v>679</v>
      </c>
      <c r="D954" s="65">
        <v>3</v>
      </c>
      <c r="H954" s="65">
        <v>0</v>
      </c>
      <c r="M954" s="65" t="s">
        <v>16</v>
      </c>
      <c r="N954" s="65" t="s">
        <v>260</v>
      </c>
      <c r="O954" s="65">
        <v>28</v>
      </c>
    </row>
    <row r="955" spans="1:15" s="65" customFormat="1" x14ac:dyDescent="0.25">
      <c r="A955" s="290" t="s">
        <v>897</v>
      </c>
      <c r="B955" s="295">
        <v>18</v>
      </c>
      <c r="C955" s="65">
        <v>7</v>
      </c>
      <c r="D955" s="65">
        <v>3</v>
      </c>
      <c r="H955" s="65">
        <v>0</v>
      </c>
      <c r="M955" s="65" t="s">
        <v>16</v>
      </c>
      <c r="N955" s="65" t="s">
        <v>260</v>
      </c>
      <c r="O955" s="65">
        <v>28</v>
      </c>
    </row>
    <row r="956" spans="1:15" s="65" customFormat="1" x14ac:dyDescent="0.25">
      <c r="A956" s="290" t="s">
        <v>897</v>
      </c>
      <c r="B956" s="295">
        <v>18</v>
      </c>
      <c r="C956" s="65">
        <v>8</v>
      </c>
      <c r="D956" s="65">
        <v>3</v>
      </c>
      <c r="H956" s="65">
        <v>0</v>
      </c>
      <c r="M956" s="65" t="s">
        <v>16</v>
      </c>
      <c r="N956" s="65" t="s">
        <v>260</v>
      </c>
      <c r="O956" s="65">
        <v>28</v>
      </c>
    </row>
    <row r="957" spans="1:15" s="65" customFormat="1" x14ac:dyDescent="0.25">
      <c r="A957" s="290" t="s">
        <v>897</v>
      </c>
      <c r="B957" s="295">
        <v>18</v>
      </c>
      <c r="C957" s="65">
        <v>9</v>
      </c>
      <c r="D957" s="65">
        <v>3</v>
      </c>
      <c r="H957" s="65">
        <v>0</v>
      </c>
      <c r="M957" s="65" t="s">
        <v>16</v>
      </c>
      <c r="N957" s="65" t="s">
        <v>260</v>
      </c>
      <c r="O957" s="65">
        <v>28</v>
      </c>
    </row>
    <row r="958" spans="1:15" s="65" customFormat="1" x14ac:dyDescent="0.25">
      <c r="A958" s="290" t="s">
        <v>897</v>
      </c>
      <c r="B958" s="295">
        <v>18</v>
      </c>
      <c r="C958" s="65">
        <v>10</v>
      </c>
      <c r="D958" s="65">
        <v>4</v>
      </c>
      <c r="H958" s="65">
        <v>0</v>
      </c>
      <c r="M958" s="65" t="s">
        <v>16</v>
      </c>
      <c r="N958" s="65" t="s">
        <v>260</v>
      </c>
      <c r="O958" s="65">
        <v>28</v>
      </c>
    </row>
    <row r="959" spans="1:15" s="65" customFormat="1" x14ac:dyDescent="0.25">
      <c r="A959" s="290" t="s">
        <v>897</v>
      </c>
      <c r="B959" s="295">
        <v>18</v>
      </c>
      <c r="C959" s="65">
        <v>11</v>
      </c>
      <c r="D959" s="65">
        <v>3</v>
      </c>
      <c r="H959" s="65">
        <v>0</v>
      </c>
      <c r="M959" s="65" t="s">
        <v>16</v>
      </c>
      <c r="N959" s="65" t="s">
        <v>260</v>
      </c>
      <c r="O959" s="65">
        <v>28</v>
      </c>
    </row>
    <row r="960" spans="1:15" s="65" customFormat="1" x14ac:dyDescent="0.25">
      <c r="A960" s="290" t="s">
        <v>897</v>
      </c>
      <c r="B960" s="295">
        <v>18</v>
      </c>
      <c r="C960" s="65">
        <v>12</v>
      </c>
      <c r="D960" s="65">
        <v>4</v>
      </c>
      <c r="H960" s="65">
        <v>0</v>
      </c>
      <c r="M960" s="65" t="s">
        <v>16</v>
      </c>
      <c r="N960" s="65" t="s">
        <v>260</v>
      </c>
      <c r="O960" s="65">
        <v>28</v>
      </c>
    </row>
    <row r="961" spans="1:15" s="65" customFormat="1" x14ac:dyDescent="0.25">
      <c r="A961" s="290" t="s">
        <v>897</v>
      </c>
      <c r="B961" s="295">
        <v>18</v>
      </c>
      <c r="C961" s="65">
        <v>13</v>
      </c>
      <c r="D961" s="65">
        <v>3</v>
      </c>
      <c r="H961" s="65">
        <v>0</v>
      </c>
      <c r="M961" s="65" t="s">
        <v>16</v>
      </c>
      <c r="N961" s="65" t="s">
        <v>260</v>
      </c>
      <c r="O961" s="65">
        <v>28</v>
      </c>
    </row>
    <row r="962" spans="1:15" s="65" customFormat="1" x14ac:dyDescent="0.25">
      <c r="A962" s="290" t="s">
        <v>897</v>
      </c>
      <c r="B962" s="295">
        <v>18</v>
      </c>
      <c r="C962" s="65">
        <v>14</v>
      </c>
      <c r="D962" s="65">
        <v>4</v>
      </c>
      <c r="H962" s="65">
        <v>0</v>
      </c>
      <c r="M962" s="65" t="s">
        <v>16</v>
      </c>
      <c r="N962" s="65" t="s">
        <v>260</v>
      </c>
      <c r="O962" s="65">
        <v>28</v>
      </c>
    </row>
    <row r="963" spans="1:15" s="65" customFormat="1" x14ac:dyDescent="0.25">
      <c r="A963" s="290" t="s">
        <v>897</v>
      </c>
      <c r="B963" s="295">
        <v>18</v>
      </c>
      <c r="C963" s="65">
        <v>16</v>
      </c>
      <c r="D963" s="65" t="s">
        <v>56</v>
      </c>
      <c r="H963" s="65">
        <v>0</v>
      </c>
      <c r="M963" s="65" t="s">
        <v>16</v>
      </c>
      <c r="N963" s="65" t="s">
        <v>260</v>
      </c>
      <c r="O963" s="65">
        <v>28</v>
      </c>
    </row>
    <row r="964" spans="1:15" s="65" customFormat="1" x14ac:dyDescent="0.25">
      <c r="A964" s="290" t="s">
        <v>897</v>
      </c>
      <c r="B964" s="295">
        <v>18</v>
      </c>
      <c r="C964" s="65">
        <v>17</v>
      </c>
      <c r="D964" s="65" t="s">
        <v>56</v>
      </c>
      <c r="H964" s="65">
        <v>0</v>
      </c>
      <c r="M964" s="65" t="s">
        <v>16</v>
      </c>
      <c r="N964" s="65" t="s">
        <v>260</v>
      </c>
      <c r="O964" s="65">
        <v>28</v>
      </c>
    </row>
    <row r="965" spans="1:15" s="65" customFormat="1" x14ac:dyDescent="0.25">
      <c r="A965" s="290" t="s">
        <v>897</v>
      </c>
      <c r="B965" s="295">
        <v>18</v>
      </c>
      <c r="C965" s="65">
        <v>18</v>
      </c>
      <c r="D965" s="65" t="s">
        <v>56</v>
      </c>
      <c r="H965" s="65">
        <v>0</v>
      </c>
      <c r="M965" s="65" t="s">
        <v>16</v>
      </c>
      <c r="N965" s="65" t="s">
        <v>260</v>
      </c>
      <c r="O965" s="65">
        <v>28</v>
      </c>
    </row>
    <row r="966" spans="1:15" s="65" customFormat="1" x14ac:dyDescent="0.25">
      <c r="A966" s="290" t="s">
        <v>897</v>
      </c>
      <c r="B966" s="295">
        <v>18</v>
      </c>
      <c r="C966" s="65">
        <v>19</v>
      </c>
      <c r="D966" s="65" t="s">
        <v>56</v>
      </c>
      <c r="H966" s="65">
        <v>0</v>
      </c>
      <c r="M966" s="65" t="s">
        <v>16</v>
      </c>
      <c r="N966" s="65" t="s">
        <v>260</v>
      </c>
      <c r="O966" s="65">
        <v>28</v>
      </c>
    </row>
    <row r="967" spans="1:15" s="65" customFormat="1" x14ac:dyDescent="0.25">
      <c r="A967" s="290" t="s">
        <v>897</v>
      </c>
      <c r="B967" s="295">
        <v>18</v>
      </c>
      <c r="C967" s="65">
        <v>20</v>
      </c>
      <c r="D967" s="65" t="s">
        <v>56</v>
      </c>
      <c r="H967" s="65">
        <v>0</v>
      </c>
      <c r="M967" s="65" t="s">
        <v>16</v>
      </c>
      <c r="N967" s="65" t="s">
        <v>260</v>
      </c>
      <c r="O967" s="65">
        <v>28</v>
      </c>
    </row>
    <row r="968" spans="1:15" s="65" customFormat="1" x14ac:dyDescent="0.25">
      <c r="A968" s="290" t="s">
        <v>897</v>
      </c>
      <c r="B968" s="295">
        <v>18</v>
      </c>
      <c r="C968" s="65">
        <v>21</v>
      </c>
      <c r="D968" s="65" t="s">
        <v>56</v>
      </c>
      <c r="H968" s="65">
        <v>0</v>
      </c>
      <c r="M968" s="65" t="s">
        <v>16</v>
      </c>
      <c r="N968" s="65" t="s">
        <v>260</v>
      </c>
      <c r="O968" s="65">
        <v>28</v>
      </c>
    </row>
    <row r="969" spans="1:15" s="65" customFormat="1" x14ac:dyDescent="0.25">
      <c r="A969" s="290" t="s">
        <v>897</v>
      </c>
      <c r="B969" s="295">
        <v>18</v>
      </c>
      <c r="C969" s="65">
        <v>22</v>
      </c>
      <c r="D969" s="65" t="s">
        <v>56</v>
      </c>
      <c r="H969" s="65">
        <v>0</v>
      </c>
      <c r="M969" s="65" t="s">
        <v>16</v>
      </c>
      <c r="N969" s="65" t="s">
        <v>260</v>
      </c>
      <c r="O969" s="65">
        <v>28</v>
      </c>
    </row>
    <row r="970" spans="1:15" s="65" customFormat="1" x14ac:dyDescent="0.25">
      <c r="A970" s="290" t="s">
        <v>897</v>
      </c>
      <c r="B970" s="295">
        <v>18</v>
      </c>
      <c r="C970" s="65">
        <v>23</v>
      </c>
      <c r="D970" s="65" t="s">
        <v>56</v>
      </c>
      <c r="H970" s="65">
        <v>0</v>
      </c>
      <c r="M970" s="65" t="s">
        <v>16</v>
      </c>
      <c r="N970" s="65" t="s">
        <v>260</v>
      </c>
      <c r="O970" s="65">
        <v>28</v>
      </c>
    </row>
    <row r="971" spans="1:15" s="65" customFormat="1" x14ac:dyDescent="0.25">
      <c r="A971" s="290" t="s">
        <v>897</v>
      </c>
      <c r="B971" s="295">
        <v>18</v>
      </c>
      <c r="C971" s="65">
        <v>24</v>
      </c>
      <c r="D971" s="65" t="s">
        <v>56</v>
      </c>
      <c r="H971" s="65">
        <v>0</v>
      </c>
      <c r="M971" s="65" t="s">
        <v>16</v>
      </c>
      <c r="N971" s="65" t="s">
        <v>260</v>
      </c>
      <c r="O971" s="65">
        <v>28</v>
      </c>
    </row>
    <row r="972" spans="1:15" s="65" customFormat="1" x14ac:dyDescent="0.25">
      <c r="A972" s="290" t="s">
        <v>897</v>
      </c>
      <c r="B972" s="295">
        <v>18</v>
      </c>
      <c r="C972" s="65">
        <v>25</v>
      </c>
      <c r="D972" s="65" t="s">
        <v>56</v>
      </c>
      <c r="H972" s="65">
        <v>0</v>
      </c>
      <c r="M972" s="65" t="s">
        <v>16</v>
      </c>
      <c r="N972" s="65" t="s">
        <v>260</v>
      </c>
      <c r="O972" s="65">
        <v>28</v>
      </c>
    </row>
    <row r="973" spans="1:15" s="65" customFormat="1" x14ac:dyDescent="0.25">
      <c r="A973" s="290" t="s">
        <v>897</v>
      </c>
      <c r="B973" s="295">
        <v>18</v>
      </c>
      <c r="C973" s="65">
        <v>26</v>
      </c>
      <c r="D973" s="65" t="s">
        <v>56</v>
      </c>
      <c r="H973" s="65">
        <v>0</v>
      </c>
      <c r="M973" s="65" t="s">
        <v>16</v>
      </c>
      <c r="N973" s="65" t="s">
        <v>260</v>
      </c>
      <c r="O973" s="65">
        <v>28</v>
      </c>
    </row>
    <row r="974" spans="1:15" s="65" customFormat="1" x14ac:dyDescent="0.25">
      <c r="A974" s="290" t="s">
        <v>897</v>
      </c>
      <c r="B974" s="295">
        <v>18</v>
      </c>
      <c r="C974" s="65">
        <v>27</v>
      </c>
      <c r="D974" s="65" t="s">
        <v>56</v>
      </c>
      <c r="H974" s="65">
        <v>0</v>
      </c>
      <c r="M974" s="65" t="s">
        <v>16</v>
      </c>
      <c r="N974" s="65" t="s">
        <v>260</v>
      </c>
      <c r="O974" s="65">
        <v>28</v>
      </c>
    </row>
    <row r="975" spans="1:15" s="65" customFormat="1" ht="15" customHeight="1" x14ac:dyDescent="0.25">
      <c r="A975" s="290" t="s">
        <v>897</v>
      </c>
      <c r="B975" s="295">
        <v>18</v>
      </c>
      <c r="C975" s="65">
        <v>1</v>
      </c>
      <c r="D975" s="65">
        <v>3</v>
      </c>
      <c r="H975" s="65">
        <v>0</v>
      </c>
      <c r="M975" s="65" t="s">
        <v>16</v>
      </c>
      <c r="N975" s="65" t="s">
        <v>260</v>
      </c>
      <c r="O975" s="65">
        <v>28</v>
      </c>
    </row>
    <row r="976" spans="1:15" s="65" customFormat="1" x14ac:dyDescent="0.25">
      <c r="A976" s="290" t="s">
        <v>897</v>
      </c>
      <c r="B976" s="295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260</v>
      </c>
      <c r="O976" s="65">
        <v>28</v>
      </c>
    </row>
    <row r="977" spans="1:15" s="65" customFormat="1" x14ac:dyDescent="0.25">
      <c r="A977" s="290" t="s">
        <v>897</v>
      </c>
      <c r="B977" s="295">
        <v>18</v>
      </c>
      <c r="C977" s="65">
        <v>3</v>
      </c>
      <c r="D977" s="65">
        <v>4</v>
      </c>
      <c r="H977" s="65">
        <v>0</v>
      </c>
      <c r="M977" s="65" t="s">
        <v>16</v>
      </c>
      <c r="N977" s="65" t="s">
        <v>260</v>
      </c>
      <c r="O977" s="65">
        <v>28</v>
      </c>
    </row>
    <row r="978" spans="1:15" s="65" customFormat="1" x14ac:dyDescent="0.25">
      <c r="A978" s="290" t="s">
        <v>897</v>
      </c>
      <c r="B978" s="295">
        <v>18</v>
      </c>
      <c r="C978" s="65">
        <v>4</v>
      </c>
      <c r="D978" s="65">
        <v>3</v>
      </c>
      <c r="H978" s="65">
        <v>0</v>
      </c>
      <c r="M978" s="65" t="s">
        <v>16</v>
      </c>
      <c r="N978" s="65" t="s">
        <v>260</v>
      </c>
      <c r="O978" s="65">
        <v>28</v>
      </c>
    </row>
    <row r="979" spans="1:15" s="65" customFormat="1" x14ac:dyDescent="0.25">
      <c r="A979" s="290" t="s">
        <v>897</v>
      </c>
      <c r="B979" s="295">
        <v>18</v>
      </c>
      <c r="C979" s="65">
        <v>5</v>
      </c>
      <c r="D979" s="65">
        <v>3</v>
      </c>
      <c r="H979" s="65">
        <v>0</v>
      </c>
      <c r="M979" s="65" t="s">
        <v>16</v>
      </c>
      <c r="N979" s="65" t="s">
        <v>260</v>
      </c>
      <c r="O979" s="65">
        <v>28</v>
      </c>
    </row>
    <row r="980" spans="1:15" s="65" customFormat="1" x14ac:dyDescent="0.25">
      <c r="A980" s="290" t="s">
        <v>897</v>
      </c>
      <c r="B980" s="295">
        <v>18</v>
      </c>
      <c r="C980" s="65">
        <v>6</v>
      </c>
      <c r="D980" s="65">
        <v>4</v>
      </c>
      <c r="H980" s="65">
        <v>0</v>
      </c>
      <c r="M980" s="65" t="s">
        <v>16</v>
      </c>
      <c r="N980" s="65" t="s">
        <v>260</v>
      </c>
      <c r="O980" s="65">
        <v>28</v>
      </c>
    </row>
    <row r="981" spans="1:15" s="65" customFormat="1" x14ac:dyDescent="0.25">
      <c r="A981" s="290" t="s">
        <v>897</v>
      </c>
      <c r="B981" s="295">
        <v>18</v>
      </c>
      <c r="C981" s="65" t="s">
        <v>679</v>
      </c>
      <c r="D981" s="65">
        <v>3</v>
      </c>
      <c r="H981" s="65">
        <v>0</v>
      </c>
      <c r="M981" s="65" t="s">
        <v>16</v>
      </c>
      <c r="N981" s="65" t="s">
        <v>260</v>
      </c>
      <c r="O981" s="65">
        <v>28</v>
      </c>
    </row>
    <row r="982" spans="1:15" s="65" customFormat="1" x14ac:dyDescent="0.25">
      <c r="A982" s="290" t="s">
        <v>897</v>
      </c>
      <c r="B982" s="295">
        <v>18</v>
      </c>
      <c r="C982" s="65">
        <v>7</v>
      </c>
      <c r="D982" s="65">
        <v>3</v>
      </c>
      <c r="H982" s="65">
        <v>0</v>
      </c>
      <c r="M982" s="65" t="s">
        <v>16</v>
      </c>
      <c r="N982" s="65" t="s">
        <v>260</v>
      </c>
      <c r="O982" s="65">
        <v>28</v>
      </c>
    </row>
    <row r="983" spans="1:15" s="65" customFormat="1" x14ac:dyDescent="0.25">
      <c r="A983" s="290" t="s">
        <v>897</v>
      </c>
      <c r="B983" s="295">
        <v>18</v>
      </c>
      <c r="C983" s="65">
        <v>8</v>
      </c>
      <c r="D983" s="65">
        <v>3</v>
      </c>
      <c r="H983" s="65">
        <v>0</v>
      </c>
      <c r="M983" s="65" t="s">
        <v>16</v>
      </c>
      <c r="N983" s="65" t="s">
        <v>260</v>
      </c>
      <c r="O983" s="65">
        <v>28</v>
      </c>
    </row>
    <row r="984" spans="1:15" s="65" customFormat="1" x14ac:dyDescent="0.25">
      <c r="A984" s="290" t="s">
        <v>897</v>
      </c>
      <c r="B984" s="295">
        <v>18</v>
      </c>
      <c r="C984" s="65">
        <v>9</v>
      </c>
      <c r="D984" s="65">
        <v>3</v>
      </c>
      <c r="H984" s="65">
        <v>0</v>
      </c>
      <c r="M984" s="65" t="s">
        <v>16</v>
      </c>
      <c r="N984" s="65" t="s">
        <v>260</v>
      </c>
      <c r="O984" s="65">
        <v>28</v>
      </c>
    </row>
    <row r="985" spans="1:15" s="65" customFormat="1" x14ac:dyDescent="0.25">
      <c r="A985" s="290" t="s">
        <v>897</v>
      </c>
      <c r="B985" s="295">
        <v>18</v>
      </c>
      <c r="C985" s="65">
        <v>10</v>
      </c>
      <c r="D985" s="65">
        <v>4</v>
      </c>
      <c r="H985" s="65">
        <v>0</v>
      </c>
      <c r="M985" s="65" t="s">
        <v>16</v>
      </c>
      <c r="N985" s="65" t="s">
        <v>260</v>
      </c>
      <c r="O985" s="65">
        <v>28</v>
      </c>
    </row>
    <row r="986" spans="1:15" s="65" customFormat="1" x14ac:dyDescent="0.25">
      <c r="A986" s="290" t="s">
        <v>897</v>
      </c>
      <c r="B986" s="295">
        <v>18</v>
      </c>
      <c r="C986" s="65">
        <v>11</v>
      </c>
      <c r="D986" s="65">
        <v>3</v>
      </c>
      <c r="H986" s="65">
        <v>0</v>
      </c>
      <c r="M986" s="65" t="s">
        <v>16</v>
      </c>
      <c r="N986" s="65" t="s">
        <v>260</v>
      </c>
      <c r="O986" s="65">
        <v>28</v>
      </c>
    </row>
    <row r="987" spans="1:15" s="65" customFormat="1" x14ac:dyDescent="0.25">
      <c r="A987" s="290" t="s">
        <v>897</v>
      </c>
      <c r="B987" s="295">
        <v>18</v>
      </c>
      <c r="C987" s="65">
        <v>12</v>
      </c>
      <c r="D987" s="65">
        <v>4</v>
      </c>
      <c r="H987" s="65">
        <v>0</v>
      </c>
      <c r="M987" s="65" t="s">
        <v>16</v>
      </c>
      <c r="N987" s="65" t="s">
        <v>260</v>
      </c>
      <c r="O987" s="65">
        <v>28</v>
      </c>
    </row>
    <row r="988" spans="1:15" s="65" customFormat="1" x14ac:dyDescent="0.25">
      <c r="A988" s="290" t="s">
        <v>897</v>
      </c>
      <c r="B988" s="295">
        <v>18</v>
      </c>
      <c r="C988" s="65">
        <v>13</v>
      </c>
      <c r="D988" s="65">
        <v>3</v>
      </c>
      <c r="H988" s="65">
        <v>0</v>
      </c>
      <c r="M988" s="65" t="s">
        <v>16</v>
      </c>
      <c r="N988" s="65" t="s">
        <v>260</v>
      </c>
      <c r="O988" s="65">
        <v>28</v>
      </c>
    </row>
    <row r="989" spans="1:15" s="65" customFormat="1" x14ac:dyDescent="0.25">
      <c r="A989" s="290" t="s">
        <v>897</v>
      </c>
      <c r="B989" s="295">
        <v>18</v>
      </c>
      <c r="C989" s="65">
        <v>14</v>
      </c>
      <c r="D989" s="65">
        <v>4</v>
      </c>
      <c r="H989" s="65">
        <v>0</v>
      </c>
      <c r="M989" s="65" t="s">
        <v>16</v>
      </c>
      <c r="N989" s="65" t="s">
        <v>260</v>
      </c>
      <c r="O989" s="65">
        <v>28</v>
      </c>
    </row>
    <row r="990" spans="1:15" s="65" customFormat="1" x14ac:dyDescent="0.25">
      <c r="A990" s="290" t="s">
        <v>897</v>
      </c>
      <c r="B990" s="295">
        <v>18</v>
      </c>
      <c r="C990" s="65">
        <v>16</v>
      </c>
      <c r="D990" s="65" t="s">
        <v>56</v>
      </c>
      <c r="H990" s="65">
        <v>0</v>
      </c>
      <c r="M990" s="65" t="s">
        <v>16</v>
      </c>
      <c r="N990" s="65" t="s">
        <v>260</v>
      </c>
      <c r="O990" s="65">
        <v>28</v>
      </c>
    </row>
    <row r="991" spans="1:15" s="65" customFormat="1" x14ac:dyDescent="0.25">
      <c r="A991" s="290" t="s">
        <v>897</v>
      </c>
      <c r="B991" s="295">
        <v>18</v>
      </c>
      <c r="C991" s="65">
        <v>17</v>
      </c>
      <c r="D991" s="65" t="s">
        <v>56</v>
      </c>
      <c r="H991" s="65">
        <v>0</v>
      </c>
      <c r="M991" s="65" t="s">
        <v>16</v>
      </c>
      <c r="N991" s="65" t="s">
        <v>260</v>
      </c>
      <c r="O991" s="65">
        <v>28</v>
      </c>
    </row>
    <row r="992" spans="1:15" s="65" customFormat="1" x14ac:dyDescent="0.25">
      <c r="A992" s="290" t="s">
        <v>897</v>
      </c>
      <c r="B992" s="295">
        <v>18</v>
      </c>
      <c r="C992" s="65">
        <v>18</v>
      </c>
      <c r="D992" s="65" t="s">
        <v>56</v>
      </c>
      <c r="H992" s="65">
        <v>0</v>
      </c>
      <c r="M992" s="65" t="s">
        <v>16</v>
      </c>
      <c r="N992" s="65" t="s">
        <v>260</v>
      </c>
      <c r="O992" s="65">
        <v>28</v>
      </c>
    </row>
    <row r="993" spans="1:15" s="65" customFormat="1" x14ac:dyDescent="0.25">
      <c r="A993" s="290" t="s">
        <v>897</v>
      </c>
      <c r="B993" s="295">
        <v>18</v>
      </c>
      <c r="C993" s="65">
        <v>19</v>
      </c>
      <c r="D993" s="65" t="s">
        <v>56</v>
      </c>
      <c r="H993" s="65">
        <v>0</v>
      </c>
      <c r="M993" s="65" t="s">
        <v>16</v>
      </c>
      <c r="N993" s="65" t="s">
        <v>260</v>
      </c>
      <c r="O993" s="65">
        <v>28</v>
      </c>
    </row>
    <row r="994" spans="1:15" s="65" customFormat="1" x14ac:dyDescent="0.25">
      <c r="A994" s="290" t="s">
        <v>897</v>
      </c>
      <c r="B994" s="295">
        <v>18</v>
      </c>
      <c r="C994" s="65">
        <v>20</v>
      </c>
      <c r="D994" s="65" t="s">
        <v>56</v>
      </c>
      <c r="H994" s="65">
        <v>0</v>
      </c>
      <c r="M994" s="65" t="s">
        <v>16</v>
      </c>
      <c r="N994" s="65" t="s">
        <v>260</v>
      </c>
      <c r="O994" s="65">
        <v>28</v>
      </c>
    </row>
    <row r="995" spans="1:15" s="65" customFormat="1" x14ac:dyDescent="0.25">
      <c r="A995" s="290" t="s">
        <v>897</v>
      </c>
      <c r="B995" s="295">
        <v>18</v>
      </c>
      <c r="C995" s="65">
        <v>21</v>
      </c>
      <c r="D995" s="65" t="s">
        <v>56</v>
      </c>
      <c r="H995" s="65">
        <v>0</v>
      </c>
      <c r="M995" s="65" t="s">
        <v>16</v>
      </c>
      <c r="N995" s="65" t="s">
        <v>260</v>
      </c>
      <c r="O995" s="65">
        <v>28</v>
      </c>
    </row>
    <row r="996" spans="1:15" s="65" customFormat="1" x14ac:dyDescent="0.25">
      <c r="A996" s="290" t="s">
        <v>897</v>
      </c>
      <c r="B996" s="295">
        <v>18</v>
      </c>
      <c r="C996" s="65">
        <v>22</v>
      </c>
      <c r="D996" s="65" t="s">
        <v>56</v>
      </c>
      <c r="H996" s="65">
        <v>0</v>
      </c>
      <c r="M996" s="65" t="s">
        <v>16</v>
      </c>
      <c r="N996" s="65" t="s">
        <v>260</v>
      </c>
      <c r="O996" s="65">
        <v>28</v>
      </c>
    </row>
    <row r="997" spans="1:15" s="65" customFormat="1" x14ac:dyDescent="0.25">
      <c r="A997" s="290" t="s">
        <v>897</v>
      </c>
      <c r="B997" s="295">
        <v>18</v>
      </c>
      <c r="C997" s="65">
        <v>23</v>
      </c>
      <c r="D997" s="65" t="s">
        <v>56</v>
      </c>
      <c r="H997" s="65">
        <v>0</v>
      </c>
      <c r="M997" s="65" t="s">
        <v>16</v>
      </c>
      <c r="N997" s="65" t="s">
        <v>260</v>
      </c>
      <c r="O997" s="65">
        <v>28</v>
      </c>
    </row>
    <row r="998" spans="1:15" s="65" customFormat="1" x14ac:dyDescent="0.25">
      <c r="A998" s="290" t="s">
        <v>897</v>
      </c>
      <c r="B998" s="295">
        <v>18</v>
      </c>
      <c r="C998" s="65">
        <v>24</v>
      </c>
      <c r="D998" s="65" t="s">
        <v>56</v>
      </c>
      <c r="H998" s="65">
        <v>0</v>
      </c>
      <c r="M998" s="65" t="s">
        <v>16</v>
      </c>
      <c r="N998" s="65" t="s">
        <v>260</v>
      </c>
      <c r="O998" s="65">
        <v>28</v>
      </c>
    </row>
    <row r="999" spans="1:15" s="65" customFormat="1" x14ac:dyDescent="0.25">
      <c r="A999" s="290" t="s">
        <v>897</v>
      </c>
      <c r="B999" s="295">
        <v>18</v>
      </c>
      <c r="C999" s="65">
        <v>25</v>
      </c>
      <c r="D999" s="65" t="s">
        <v>56</v>
      </c>
      <c r="H999" s="65">
        <v>0</v>
      </c>
      <c r="M999" s="65" t="s">
        <v>16</v>
      </c>
      <c r="N999" s="65" t="s">
        <v>260</v>
      </c>
      <c r="O999" s="65">
        <v>28</v>
      </c>
    </row>
    <row r="1000" spans="1:15" s="65" customFormat="1" x14ac:dyDescent="0.25">
      <c r="A1000" s="290" t="s">
        <v>897</v>
      </c>
      <c r="B1000" s="295">
        <v>18</v>
      </c>
      <c r="C1000" s="65">
        <v>26</v>
      </c>
      <c r="D1000" s="65" t="s">
        <v>56</v>
      </c>
      <c r="H1000" s="65">
        <v>0</v>
      </c>
      <c r="M1000" s="65" t="s">
        <v>16</v>
      </c>
      <c r="N1000" s="65" t="s">
        <v>260</v>
      </c>
      <c r="O1000" s="65">
        <v>28</v>
      </c>
    </row>
    <row r="1001" spans="1:15" s="65" customFormat="1" x14ac:dyDescent="0.25">
      <c r="A1001" s="290" t="s">
        <v>897</v>
      </c>
      <c r="B1001" s="295">
        <v>18</v>
      </c>
      <c r="C1001" s="65">
        <v>27</v>
      </c>
      <c r="D1001" s="65" t="s">
        <v>56</v>
      </c>
      <c r="H1001" s="65">
        <v>0</v>
      </c>
      <c r="M1001" s="65" t="s">
        <v>16</v>
      </c>
      <c r="N1001" s="65" t="s">
        <v>260</v>
      </c>
      <c r="O1001" s="65">
        <v>28</v>
      </c>
    </row>
    <row r="1002" spans="1:15" s="65" customFormat="1" ht="15" customHeight="1" x14ac:dyDescent="0.25">
      <c r="A1002" s="290" t="s">
        <v>897</v>
      </c>
      <c r="B1002" s="295">
        <v>18</v>
      </c>
      <c r="C1002" s="65">
        <v>1</v>
      </c>
      <c r="D1002" s="65">
        <v>3</v>
      </c>
      <c r="H1002" s="65">
        <v>0</v>
      </c>
      <c r="M1002" s="65" t="s">
        <v>16</v>
      </c>
      <c r="N1002" s="65" t="s">
        <v>260</v>
      </c>
      <c r="O1002" s="65">
        <v>28</v>
      </c>
    </row>
    <row r="1003" spans="1:15" s="65" customFormat="1" x14ac:dyDescent="0.25">
      <c r="A1003" s="290" t="s">
        <v>897</v>
      </c>
      <c r="B1003" s="295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260</v>
      </c>
      <c r="O1003" s="65">
        <v>28</v>
      </c>
    </row>
    <row r="1004" spans="1:15" s="65" customFormat="1" x14ac:dyDescent="0.25">
      <c r="A1004" s="290" t="s">
        <v>897</v>
      </c>
      <c r="B1004" s="295">
        <v>18</v>
      </c>
      <c r="C1004" s="65">
        <v>3</v>
      </c>
      <c r="D1004" s="65">
        <v>4</v>
      </c>
      <c r="H1004" s="65">
        <v>0</v>
      </c>
      <c r="M1004" s="65" t="s">
        <v>16</v>
      </c>
      <c r="N1004" s="65" t="s">
        <v>260</v>
      </c>
      <c r="O1004" s="65">
        <v>28</v>
      </c>
    </row>
    <row r="1005" spans="1:15" s="65" customFormat="1" x14ac:dyDescent="0.25">
      <c r="A1005" s="290" t="s">
        <v>897</v>
      </c>
      <c r="B1005" s="295">
        <v>18</v>
      </c>
      <c r="C1005" s="65">
        <v>4</v>
      </c>
      <c r="D1005" s="65">
        <v>3</v>
      </c>
      <c r="H1005" s="65">
        <v>0</v>
      </c>
      <c r="M1005" s="65" t="s">
        <v>16</v>
      </c>
      <c r="N1005" s="65" t="s">
        <v>260</v>
      </c>
      <c r="O1005" s="65">
        <v>28</v>
      </c>
    </row>
    <row r="1006" spans="1:15" s="65" customFormat="1" x14ac:dyDescent="0.25">
      <c r="A1006" s="290" t="s">
        <v>897</v>
      </c>
      <c r="B1006" s="295">
        <v>18</v>
      </c>
      <c r="C1006" s="65">
        <v>5</v>
      </c>
      <c r="D1006" s="65">
        <v>3</v>
      </c>
      <c r="H1006" s="65">
        <v>0</v>
      </c>
      <c r="M1006" s="65" t="s">
        <v>16</v>
      </c>
      <c r="N1006" s="65" t="s">
        <v>260</v>
      </c>
      <c r="O1006" s="65">
        <v>28</v>
      </c>
    </row>
    <row r="1007" spans="1:15" s="65" customFormat="1" x14ac:dyDescent="0.25">
      <c r="A1007" s="290" t="s">
        <v>897</v>
      </c>
      <c r="B1007" s="295">
        <v>18</v>
      </c>
      <c r="C1007" s="65">
        <v>6</v>
      </c>
      <c r="D1007" s="65">
        <v>4</v>
      </c>
      <c r="H1007" s="65">
        <v>0</v>
      </c>
      <c r="M1007" s="65" t="s">
        <v>16</v>
      </c>
      <c r="N1007" s="65" t="s">
        <v>260</v>
      </c>
      <c r="O1007" s="65">
        <v>28</v>
      </c>
    </row>
    <row r="1008" spans="1:15" s="65" customFormat="1" x14ac:dyDescent="0.25">
      <c r="A1008" s="290" t="s">
        <v>897</v>
      </c>
      <c r="B1008" s="295">
        <v>18</v>
      </c>
      <c r="C1008" s="65" t="s">
        <v>679</v>
      </c>
      <c r="D1008" s="65">
        <v>3</v>
      </c>
      <c r="H1008" s="65">
        <v>0</v>
      </c>
      <c r="M1008" s="65" t="s">
        <v>16</v>
      </c>
      <c r="N1008" s="65" t="s">
        <v>260</v>
      </c>
      <c r="O1008" s="65">
        <v>28</v>
      </c>
    </row>
    <row r="1009" spans="1:15" s="65" customFormat="1" x14ac:dyDescent="0.25">
      <c r="A1009" s="290" t="s">
        <v>897</v>
      </c>
      <c r="B1009" s="295">
        <v>18</v>
      </c>
      <c r="C1009" s="65">
        <v>7</v>
      </c>
      <c r="D1009" s="65">
        <v>3</v>
      </c>
      <c r="H1009" s="65">
        <v>0</v>
      </c>
      <c r="M1009" s="65" t="s">
        <v>16</v>
      </c>
      <c r="N1009" s="65" t="s">
        <v>260</v>
      </c>
      <c r="O1009" s="65">
        <v>28</v>
      </c>
    </row>
    <row r="1010" spans="1:15" s="65" customFormat="1" x14ac:dyDescent="0.25">
      <c r="A1010" s="290" t="s">
        <v>897</v>
      </c>
      <c r="B1010" s="295">
        <v>18</v>
      </c>
      <c r="C1010" s="65">
        <v>8</v>
      </c>
      <c r="D1010" s="65">
        <v>3</v>
      </c>
      <c r="H1010" s="65">
        <v>0</v>
      </c>
      <c r="M1010" s="65" t="s">
        <v>16</v>
      </c>
      <c r="N1010" s="65" t="s">
        <v>260</v>
      </c>
      <c r="O1010" s="65">
        <v>28</v>
      </c>
    </row>
    <row r="1011" spans="1:15" s="65" customFormat="1" x14ac:dyDescent="0.25">
      <c r="A1011" s="290" t="s">
        <v>897</v>
      </c>
      <c r="B1011" s="295">
        <v>18</v>
      </c>
      <c r="C1011" s="65">
        <v>9</v>
      </c>
      <c r="D1011" s="65">
        <v>3</v>
      </c>
      <c r="H1011" s="65">
        <v>0</v>
      </c>
      <c r="M1011" s="65" t="s">
        <v>16</v>
      </c>
      <c r="N1011" s="65" t="s">
        <v>260</v>
      </c>
      <c r="O1011" s="65">
        <v>28</v>
      </c>
    </row>
    <row r="1012" spans="1:15" s="65" customFormat="1" x14ac:dyDescent="0.25">
      <c r="A1012" s="290" t="s">
        <v>897</v>
      </c>
      <c r="B1012" s="295">
        <v>18</v>
      </c>
      <c r="C1012" s="65">
        <v>10</v>
      </c>
      <c r="D1012" s="65">
        <v>4</v>
      </c>
      <c r="H1012" s="65">
        <v>0</v>
      </c>
      <c r="M1012" s="65" t="s">
        <v>16</v>
      </c>
      <c r="N1012" s="65" t="s">
        <v>260</v>
      </c>
      <c r="O1012" s="65">
        <v>28</v>
      </c>
    </row>
    <row r="1013" spans="1:15" s="65" customFormat="1" x14ac:dyDescent="0.25">
      <c r="A1013" s="290" t="s">
        <v>897</v>
      </c>
      <c r="B1013" s="295">
        <v>18</v>
      </c>
      <c r="C1013" s="65">
        <v>11</v>
      </c>
      <c r="D1013" s="65">
        <v>3</v>
      </c>
      <c r="H1013" s="65">
        <v>0</v>
      </c>
      <c r="M1013" s="65" t="s">
        <v>16</v>
      </c>
      <c r="N1013" s="65" t="s">
        <v>260</v>
      </c>
      <c r="O1013" s="65">
        <v>28</v>
      </c>
    </row>
    <row r="1014" spans="1:15" s="65" customFormat="1" x14ac:dyDescent="0.25">
      <c r="A1014" s="290" t="s">
        <v>897</v>
      </c>
      <c r="B1014" s="295">
        <v>18</v>
      </c>
      <c r="C1014" s="65">
        <v>12</v>
      </c>
      <c r="D1014" s="65">
        <v>4</v>
      </c>
      <c r="H1014" s="65">
        <v>0</v>
      </c>
      <c r="M1014" s="65" t="s">
        <v>16</v>
      </c>
      <c r="N1014" s="65" t="s">
        <v>260</v>
      </c>
      <c r="O1014" s="65">
        <v>28</v>
      </c>
    </row>
    <row r="1015" spans="1:15" s="65" customFormat="1" x14ac:dyDescent="0.25">
      <c r="A1015" s="290" t="s">
        <v>897</v>
      </c>
      <c r="B1015" s="295">
        <v>18</v>
      </c>
      <c r="C1015" s="65">
        <v>13</v>
      </c>
      <c r="D1015" s="65">
        <v>3</v>
      </c>
      <c r="H1015" s="65">
        <v>0</v>
      </c>
      <c r="M1015" s="65" t="s">
        <v>16</v>
      </c>
      <c r="N1015" s="65" t="s">
        <v>260</v>
      </c>
      <c r="O1015" s="65">
        <v>28</v>
      </c>
    </row>
    <row r="1016" spans="1:15" s="65" customFormat="1" x14ac:dyDescent="0.25">
      <c r="A1016" s="290" t="s">
        <v>897</v>
      </c>
      <c r="B1016" s="295">
        <v>18</v>
      </c>
      <c r="C1016" s="65">
        <v>14</v>
      </c>
      <c r="D1016" s="65">
        <v>4</v>
      </c>
      <c r="H1016" s="65">
        <v>0</v>
      </c>
      <c r="M1016" s="65" t="s">
        <v>16</v>
      </c>
      <c r="N1016" s="65" t="s">
        <v>260</v>
      </c>
      <c r="O1016" s="65">
        <v>28</v>
      </c>
    </row>
    <row r="1017" spans="1:15" s="65" customFormat="1" x14ac:dyDescent="0.25">
      <c r="A1017" s="290" t="s">
        <v>897</v>
      </c>
      <c r="B1017" s="295">
        <v>18</v>
      </c>
      <c r="C1017" s="65">
        <v>16</v>
      </c>
      <c r="D1017" s="65" t="s">
        <v>56</v>
      </c>
      <c r="H1017" s="65">
        <v>0</v>
      </c>
      <c r="M1017" s="65" t="s">
        <v>16</v>
      </c>
      <c r="N1017" s="65" t="s">
        <v>260</v>
      </c>
      <c r="O1017" s="65">
        <v>28</v>
      </c>
    </row>
    <row r="1018" spans="1:15" s="65" customFormat="1" x14ac:dyDescent="0.25">
      <c r="A1018" s="290" t="s">
        <v>897</v>
      </c>
      <c r="B1018" s="295">
        <v>18</v>
      </c>
      <c r="C1018" s="65">
        <v>17</v>
      </c>
      <c r="D1018" s="65" t="s">
        <v>56</v>
      </c>
      <c r="H1018" s="65">
        <v>0</v>
      </c>
      <c r="M1018" s="65" t="s">
        <v>16</v>
      </c>
      <c r="N1018" s="65" t="s">
        <v>260</v>
      </c>
      <c r="O1018" s="65">
        <v>28</v>
      </c>
    </row>
    <row r="1019" spans="1:15" s="65" customFormat="1" x14ac:dyDescent="0.25">
      <c r="A1019" s="290" t="s">
        <v>897</v>
      </c>
      <c r="B1019" s="295">
        <v>18</v>
      </c>
      <c r="C1019" s="65">
        <v>18</v>
      </c>
      <c r="D1019" s="65" t="s">
        <v>56</v>
      </c>
      <c r="H1019" s="65">
        <v>0</v>
      </c>
      <c r="M1019" s="65" t="s">
        <v>16</v>
      </c>
      <c r="N1019" s="65" t="s">
        <v>260</v>
      </c>
      <c r="O1019" s="65">
        <v>28</v>
      </c>
    </row>
    <row r="1020" spans="1:15" s="65" customFormat="1" x14ac:dyDescent="0.25">
      <c r="A1020" s="290" t="s">
        <v>897</v>
      </c>
      <c r="B1020" s="295">
        <v>18</v>
      </c>
      <c r="C1020" s="65">
        <v>19</v>
      </c>
      <c r="D1020" s="65" t="s">
        <v>56</v>
      </c>
      <c r="H1020" s="65">
        <v>0</v>
      </c>
      <c r="M1020" s="65" t="s">
        <v>16</v>
      </c>
      <c r="N1020" s="65" t="s">
        <v>260</v>
      </c>
      <c r="O1020" s="65">
        <v>28</v>
      </c>
    </row>
    <row r="1021" spans="1:15" s="65" customFormat="1" x14ac:dyDescent="0.25">
      <c r="A1021" s="290" t="s">
        <v>897</v>
      </c>
      <c r="B1021" s="295">
        <v>18</v>
      </c>
      <c r="C1021" s="65">
        <v>20</v>
      </c>
      <c r="D1021" s="65" t="s">
        <v>56</v>
      </c>
      <c r="H1021" s="65">
        <v>0</v>
      </c>
      <c r="M1021" s="65" t="s">
        <v>16</v>
      </c>
      <c r="N1021" s="65" t="s">
        <v>260</v>
      </c>
      <c r="O1021" s="65">
        <v>28</v>
      </c>
    </row>
    <row r="1022" spans="1:15" s="65" customFormat="1" x14ac:dyDescent="0.25">
      <c r="A1022" s="290" t="s">
        <v>897</v>
      </c>
      <c r="B1022" s="295">
        <v>18</v>
      </c>
      <c r="C1022" s="65">
        <v>21</v>
      </c>
      <c r="D1022" s="65" t="s">
        <v>56</v>
      </c>
      <c r="H1022" s="65">
        <v>0</v>
      </c>
      <c r="M1022" s="65" t="s">
        <v>16</v>
      </c>
      <c r="N1022" s="65" t="s">
        <v>260</v>
      </c>
      <c r="O1022" s="65">
        <v>28</v>
      </c>
    </row>
    <row r="1023" spans="1:15" s="65" customFormat="1" x14ac:dyDescent="0.25">
      <c r="A1023" s="290" t="s">
        <v>897</v>
      </c>
      <c r="B1023" s="295">
        <v>18</v>
      </c>
      <c r="C1023" s="65">
        <v>22</v>
      </c>
      <c r="D1023" s="65" t="s">
        <v>56</v>
      </c>
      <c r="H1023" s="65">
        <v>0</v>
      </c>
      <c r="M1023" s="65" t="s">
        <v>16</v>
      </c>
      <c r="N1023" s="65" t="s">
        <v>260</v>
      </c>
      <c r="O1023" s="65">
        <v>28</v>
      </c>
    </row>
    <row r="1024" spans="1:15" s="65" customFormat="1" x14ac:dyDescent="0.25">
      <c r="A1024" s="290" t="s">
        <v>897</v>
      </c>
      <c r="B1024" s="295">
        <v>18</v>
      </c>
      <c r="C1024" s="65">
        <v>23</v>
      </c>
      <c r="D1024" s="65" t="s">
        <v>56</v>
      </c>
      <c r="H1024" s="65">
        <v>0</v>
      </c>
      <c r="M1024" s="65" t="s">
        <v>16</v>
      </c>
      <c r="N1024" s="65" t="s">
        <v>260</v>
      </c>
      <c r="O1024" s="65">
        <v>28</v>
      </c>
    </row>
    <row r="1025" spans="1:16" s="65" customFormat="1" x14ac:dyDescent="0.25">
      <c r="A1025" s="290" t="s">
        <v>897</v>
      </c>
      <c r="B1025" s="295">
        <v>18</v>
      </c>
      <c r="C1025" s="65">
        <v>24</v>
      </c>
      <c r="D1025" s="65" t="s">
        <v>56</v>
      </c>
      <c r="H1025" s="65">
        <v>0</v>
      </c>
      <c r="M1025" s="65" t="s">
        <v>16</v>
      </c>
      <c r="N1025" s="65" t="s">
        <v>260</v>
      </c>
      <c r="O1025" s="65">
        <v>28</v>
      </c>
    </row>
    <row r="1026" spans="1:16" s="65" customFormat="1" x14ac:dyDescent="0.25">
      <c r="A1026" s="290" t="s">
        <v>897</v>
      </c>
      <c r="B1026" s="295">
        <v>18</v>
      </c>
      <c r="C1026" s="65">
        <v>25</v>
      </c>
      <c r="D1026" s="65" t="s">
        <v>56</v>
      </c>
      <c r="H1026" s="65">
        <v>0</v>
      </c>
      <c r="M1026" s="65" t="s">
        <v>16</v>
      </c>
      <c r="N1026" s="65" t="s">
        <v>260</v>
      </c>
      <c r="O1026" s="65">
        <v>28</v>
      </c>
    </row>
    <row r="1027" spans="1:16" s="65" customFormat="1" x14ac:dyDescent="0.25">
      <c r="A1027" s="290" t="s">
        <v>897</v>
      </c>
      <c r="B1027" s="295">
        <v>18</v>
      </c>
      <c r="C1027" s="65">
        <v>26</v>
      </c>
      <c r="D1027" s="65" t="s">
        <v>56</v>
      </c>
      <c r="H1027" s="65">
        <v>0</v>
      </c>
      <c r="M1027" s="65" t="s">
        <v>16</v>
      </c>
      <c r="N1027" s="65" t="s">
        <v>260</v>
      </c>
      <c r="O1027" s="65">
        <v>28</v>
      </c>
    </row>
    <row r="1028" spans="1:16" s="65" customFormat="1" x14ac:dyDescent="0.25">
      <c r="A1028" s="290" t="s">
        <v>897</v>
      </c>
      <c r="B1028" s="295">
        <v>18</v>
      </c>
      <c r="C1028" s="65">
        <v>27</v>
      </c>
      <c r="D1028" s="65" t="s">
        <v>56</v>
      </c>
      <c r="H1028" s="65">
        <v>0</v>
      </c>
      <c r="M1028" s="65" t="s">
        <v>16</v>
      </c>
      <c r="N1028" s="65" t="s">
        <v>260</v>
      </c>
      <c r="O1028" s="65">
        <v>28</v>
      </c>
    </row>
    <row r="1029" spans="1:16" s="78" customFormat="1" ht="15" customHeight="1" x14ac:dyDescent="0.25">
      <c r="A1029" s="78" t="s">
        <v>748</v>
      </c>
      <c r="B1029" s="298"/>
      <c r="C1029" s="78">
        <v>1</v>
      </c>
      <c r="D1029" s="78">
        <v>3</v>
      </c>
      <c r="E1029" s="78">
        <v>2</v>
      </c>
      <c r="F1029" s="78">
        <v>6</v>
      </c>
      <c r="G1029" s="78">
        <v>8</v>
      </c>
      <c r="H1029" s="78">
        <v>0</v>
      </c>
      <c r="K1029" s="78" t="s">
        <v>993</v>
      </c>
      <c r="L1029" s="78" t="s">
        <v>1006</v>
      </c>
      <c r="M1029" s="78" t="s">
        <v>16</v>
      </c>
      <c r="N1029" s="78" t="s">
        <v>260</v>
      </c>
      <c r="O1029" s="78">
        <v>28</v>
      </c>
    </row>
    <row r="1030" spans="1:16" s="78" customFormat="1" x14ac:dyDescent="0.25">
      <c r="A1030" s="78" t="s">
        <v>748</v>
      </c>
      <c r="B1030" s="298"/>
      <c r="C1030" s="78">
        <v>2</v>
      </c>
      <c r="D1030" s="78">
        <v>3</v>
      </c>
      <c r="E1030" s="78">
        <v>2</v>
      </c>
      <c r="F1030" s="78">
        <v>5</v>
      </c>
      <c r="G1030" s="78">
        <v>6</v>
      </c>
      <c r="H1030" s="78">
        <v>0</v>
      </c>
      <c r="K1030" s="78" t="s">
        <v>993</v>
      </c>
      <c r="L1030" s="78" t="s">
        <v>1007</v>
      </c>
      <c r="M1030" s="78" t="s">
        <v>16</v>
      </c>
      <c r="N1030" s="78" t="s">
        <v>260</v>
      </c>
      <c r="O1030" s="78">
        <v>28</v>
      </c>
    </row>
    <row r="1031" spans="1:16" s="78" customFormat="1" x14ac:dyDescent="0.25">
      <c r="A1031" s="78" t="s">
        <v>748</v>
      </c>
      <c r="B1031" s="298"/>
      <c r="C1031" s="78">
        <v>3</v>
      </c>
      <c r="D1031" s="78">
        <v>4</v>
      </c>
      <c r="E1031" s="78">
        <v>2</v>
      </c>
      <c r="F1031" s="78">
        <v>7</v>
      </c>
      <c r="G1031" s="78">
        <v>11</v>
      </c>
      <c r="H1031" s="78">
        <v>3</v>
      </c>
      <c r="K1031" s="78" t="s">
        <v>990</v>
      </c>
      <c r="L1031" s="78" t="s">
        <v>750</v>
      </c>
      <c r="M1031" s="78" t="s">
        <v>16</v>
      </c>
      <c r="N1031" s="78" t="s">
        <v>260</v>
      </c>
      <c r="O1031" s="78">
        <v>29</v>
      </c>
      <c r="P1031" s="78" t="s">
        <v>749</v>
      </c>
    </row>
    <row r="1032" spans="1:16" s="78" customFormat="1" x14ac:dyDescent="0.25">
      <c r="A1032" s="78" t="s">
        <v>748</v>
      </c>
      <c r="B1032" s="298"/>
      <c r="C1032" s="78">
        <v>4</v>
      </c>
      <c r="D1032" s="78">
        <v>3</v>
      </c>
      <c r="E1032" s="78">
        <v>2</v>
      </c>
      <c r="F1032" s="78">
        <v>7</v>
      </c>
      <c r="G1032" s="78">
        <v>8</v>
      </c>
      <c r="H1032" s="78">
        <v>0</v>
      </c>
      <c r="K1032" s="78" t="s">
        <v>993</v>
      </c>
      <c r="L1032" s="78" t="s">
        <v>750</v>
      </c>
      <c r="M1032" s="78" t="s">
        <v>16</v>
      </c>
      <c r="N1032" s="78" t="s">
        <v>260</v>
      </c>
      <c r="O1032" s="78">
        <v>29</v>
      </c>
    </row>
    <row r="1033" spans="1:16" s="78" customFormat="1" x14ac:dyDescent="0.25">
      <c r="A1033" s="78" t="s">
        <v>748</v>
      </c>
      <c r="B1033" s="298"/>
      <c r="C1033" s="78">
        <v>5</v>
      </c>
      <c r="D1033" s="78">
        <v>3</v>
      </c>
      <c r="E1033" s="78">
        <v>2</v>
      </c>
      <c r="F1033" s="78">
        <v>7</v>
      </c>
      <c r="G1033" s="78">
        <v>8</v>
      </c>
      <c r="H1033" s="78">
        <v>0</v>
      </c>
      <c r="K1033" s="78" t="s">
        <v>993</v>
      </c>
      <c r="L1033" s="78" t="s">
        <v>750</v>
      </c>
      <c r="M1033" s="78" t="s">
        <v>16</v>
      </c>
      <c r="N1033" s="78" t="s">
        <v>260</v>
      </c>
      <c r="O1033" s="78">
        <v>29</v>
      </c>
    </row>
    <row r="1034" spans="1:16" s="78" customFormat="1" x14ac:dyDescent="0.25">
      <c r="A1034" s="78" t="s">
        <v>748</v>
      </c>
      <c r="B1034" s="298"/>
      <c r="C1034" s="78">
        <v>6</v>
      </c>
      <c r="D1034" s="78">
        <v>4</v>
      </c>
      <c r="E1034" s="78">
        <v>2</v>
      </c>
      <c r="F1034" s="78">
        <v>8</v>
      </c>
      <c r="G1034" s="78">
        <v>12</v>
      </c>
      <c r="H1034" s="78">
        <v>1</v>
      </c>
      <c r="K1034" s="78" t="s">
        <v>688</v>
      </c>
      <c r="L1034" s="78" t="s">
        <v>752</v>
      </c>
      <c r="M1034" s="78" t="s">
        <v>16</v>
      </c>
      <c r="N1034" s="78" t="s">
        <v>260</v>
      </c>
      <c r="O1034" s="78">
        <v>30</v>
      </c>
      <c r="P1034" s="78" t="s">
        <v>751</v>
      </c>
    </row>
    <row r="1035" spans="1:16" s="78" customFormat="1" x14ac:dyDescent="0.25">
      <c r="A1035" s="78" t="s">
        <v>748</v>
      </c>
      <c r="B1035" s="298"/>
      <c r="C1035" s="78" t="s">
        <v>679</v>
      </c>
      <c r="D1035" s="78">
        <v>3</v>
      </c>
      <c r="E1035" s="78">
        <v>2</v>
      </c>
      <c r="F1035" s="78">
        <v>7</v>
      </c>
      <c r="G1035" s="78">
        <v>9</v>
      </c>
      <c r="H1035" s="78">
        <v>0</v>
      </c>
      <c r="K1035" s="78" t="s">
        <v>993</v>
      </c>
      <c r="L1035" s="78" t="s">
        <v>750</v>
      </c>
      <c r="M1035" s="78" t="s">
        <v>16</v>
      </c>
      <c r="N1035" s="78" t="s">
        <v>260</v>
      </c>
      <c r="O1035" s="78">
        <v>30</v>
      </c>
    </row>
    <row r="1036" spans="1:16" s="78" customFormat="1" x14ac:dyDescent="0.25">
      <c r="A1036" s="78" t="s">
        <v>748</v>
      </c>
      <c r="B1036" s="298"/>
      <c r="C1036" s="78">
        <v>7</v>
      </c>
      <c r="D1036" s="78">
        <v>3</v>
      </c>
      <c r="E1036" s="78">
        <v>2</v>
      </c>
      <c r="F1036" s="78">
        <v>6</v>
      </c>
      <c r="G1036" s="78">
        <v>7</v>
      </c>
      <c r="H1036" s="78">
        <v>0</v>
      </c>
      <c r="K1036" s="78" t="s">
        <v>993</v>
      </c>
      <c r="L1036" s="78" t="s">
        <v>1006</v>
      </c>
      <c r="M1036" s="78" t="s">
        <v>16</v>
      </c>
      <c r="N1036" s="78" t="s">
        <v>260</v>
      </c>
      <c r="O1036" s="78">
        <v>30</v>
      </c>
    </row>
    <row r="1037" spans="1:16" s="78" customFormat="1" x14ac:dyDescent="0.25">
      <c r="A1037" s="78" t="s">
        <v>748</v>
      </c>
      <c r="B1037" s="298"/>
      <c r="C1037" s="78">
        <v>8</v>
      </c>
      <c r="D1037" s="78">
        <v>3</v>
      </c>
      <c r="E1037" s="78">
        <v>2</v>
      </c>
      <c r="F1037" s="78">
        <v>6</v>
      </c>
      <c r="G1037" s="78">
        <v>8</v>
      </c>
      <c r="H1037" s="78">
        <v>0</v>
      </c>
      <c r="K1037" s="78" t="s">
        <v>993</v>
      </c>
      <c r="L1037" s="78" t="s">
        <v>1006</v>
      </c>
      <c r="M1037" s="78" t="s">
        <v>16</v>
      </c>
      <c r="N1037" s="78" t="s">
        <v>260</v>
      </c>
      <c r="O1037" s="78">
        <v>30</v>
      </c>
    </row>
    <row r="1038" spans="1:16" s="78" customFormat="1" x14ac:dyDescent="0.25">
      <c r="A1038" s="78" t="s">
        <v>748</v>
      </c>
      <c r="B1038" s="298"/>
      <c r="C1038" s="78">
        <v>9</v>
      </c>
      <c r="D1038" s="78">
        <v>3</v>
      </c>
      <c r="E1038" s="78">
        <v>2</v>
      </c>
      <c r="F1038" s="78">
        <v>9</v>
      </c>
      <c r="G1038" s="78">
        <v>11</v>
      </c>
      <c r="H1038" s="78">
        <v>0</v>
      </c>
      <c r="K1038" s="78" t="s">
        <v>993</v>
      </c>
      <c r="L1038" s="78" t="s">
        <v>1008</v>
      </c>
      <c r="M1038" s="78" t="s">
        <v>16</v>
      </c>
      <c r="N1038" s="78" t="s">
        <v>260</v>
      </c>
      <c r="O1038" s="78">
        <v>30</v>
      </c>
    </row>
    <row r="1039" spans="1:16" s="78" customFormat="1" x14ac:dyDescent="0.25">
      <c r="A1039" s="78" t="s">
        <v>748</v>
      </c>
      <c r="B1039" s="298"/>
      <c r="C1039" s="78">
        <v>10</v>
      </c>
      <c r="D1039" s="78">
        <v>4</v>
      </c>
      <c r="E1039" s="78">
        <v>2</v>
      </c>
      <c r="F1039" s="78">
        <v>8</v>
      </c>
      <c r="G1039" s="78">
        <v>12</v>
      </c>
      <c r="H1039" s="78">
        <v>1</v>
      </c>
      <c r="K1039" s="78" t="s">
        <v>356</v>
      </c>
      <c r="L1039" s="78" t="s">
        <v>752</v>
      </c>
      <c r="M1039" s="78" t="s">
        <v>16</v>
      </c>
      <c r="N1039" s="78" t="s">
        <v>260</v>
      </c>
      <c r="O1039" s="78">
        <v>31</v>
      </c>
      <c r="P1039" s="78" t="s">
        <v>753</v>
      </c>
    </row>
    <row r="1040" spans="1:16" s="78" customFormat="1" x14ac:dyDescent="0.25">
      <c r="A1040" s="78" t="s">
        <v>748</v>
      </c>
      <c r="B1040" s="298"/>
      <c r="C1040" s="78">
        <v>11</v>
      </c>
      <c r="D1040" s="78">
        <v>3</v>
      </c>
      <c r="E1040" s="78">
        <v>2</v>
      </c>
      <c r="F1040" s="78">
        <v>9</v>
      </c>
      <c r="G1040" s="78">
        <v>9</v>
      </c>
      <c r="H1040" s="78">
        <v>0</v>
      </c>
      <c r="K1040" s="78" t="s">
        <v>993</v>
      </c>
      <c r="L1040" s="78" t="s">
        <v>1008</v>
      </c>
      <c r="M1040" s="78" t="s">
        <v>16</v>
      </c>
      <c r="N1040" s="78" t="s">
        <v>260</v>
      </c>
      <c r="O1040" s="78">
        <v>31</v>
      </c>
    </row>
    <row r="1041" spans="1:15" s="78" customFormat="1" x14ac:dyDescent="0.25">
      <c r="A1041" s="78" t="s">
        <v>748</v>
      </c>
      <c r="B1041" s="298"/>
      <c r="C1041" s="78">
        <v>12</v>
      </c>
      <c r="D1041" s="78">
        <v>4</v>
      </c>
      <c r="E1041" s="78">
        <v>2</v>
      </c>
      <c r="F1041" s="78">
        <v>9</v>
      </c>
      <c r="G1041" s="78">
        <v>11</v>
      </c>
      <c r="H1041" s="78">
        <v>0</v>
      </c>
      <c r="K1041" s="78" t="s">
        <v>993</v>
      </c>
      <c r="L1041" s="78" t="s">
        <v>1008</v>
      </c>
      <c r="M1041" s="78" t="s">
        <v>16</v>
      </c>
      <c r="N1041" s="78" t="s">
        <v>260</v>
      </c>
      <c r="O1041" s="78">
        <v>31</v>
      </c>
    </row>
    <row r="1042" spans="1:15" s="78" customFormat="1" x14ac:dyDescent="0.25">
      <c r="A1042" s="78" t="s">
        <v>748</v>
      </c>
      <c r="B1042" s="298"/>
      <c r="C1042" s="78">
        <v>13</v>
      </c>
      <c r="D1042" s="78">
        <v>3</v>
      </c>
      <c r="E1042" s="78">
        <v>2</v>
      </c>
      <c r="F1042" s="78">
        <v>6</v>
      </c>
      <c r="G1042" s="78">
        <v>7</v>
      </c>
      <c r="H1042" s="78">
        <v>0</v>
      </c>
      <c r="K1042" s="78" t="s">
        <v>993</v>
      </c>
      <c r="L1042" s="78" t="s">
        <v>1006</v>
      </c>
      <c r="M1042" s="78" t="s">
        <v>16</v>
      </c>
      <c r="N1042" s="78" t="s">
        <v>260</v>
      </c>
      <c r="O1042" s="78">
        <v>31</v>
      </c>
    </row>
    <row r="1043" spans="1:15" s="78" customFormat="1" x14ac:dyDescent="0.25">
      <c r="A1043" s="78" t="s">
        <v>748</v>
      </c>
      <c r="B1043" s="298"/>
      <c r="C1043" s="78">
        <v>14</v>
      </c>
      <c r="D1043" s="78">
        <v>4</v>
      </c>
      <c r="E1043" s="78">
        <v>2</v>
      </c>
      <c r="F1043" s="78">
        <v>10</v>
      </c>
      <c r="G1043" s="78">
        <v>12</v>
      </c>
      <c r="H1043" s="78">
        <v>0</v>
      </c>
      <c r="K1043" s="78" t="s">
        <v>993</v>
      </c>
      <c r="L1043" s="78" t="s">
        <v>1009</v>
      </c>
      <c r="M1043" s="78" t="s">
        <v>16</v>
      </c>
      <c r="N1043" s="78" t="s">
        <v>260</v>
      </c>
      <c r="O1043" s="78">
        <v>31</v>
      </c>
    </row>
    <row r="1044" spans="1:15" s="78" customFormat="1" x14ac:dyDescent="0.25">
      <c r="A1044" s="78" t="s">
        <v>748</v>
      </c>
      <c r="B1044" s="298"/>
      <c r="C1044" s="78">
        <v>16</v>
      </c>
      <c r="D1044" s="78" t="s">
        <v>56</v>
      </c>
      <c r="E1044" s="78">
        <v>0</v>
      </c>
      <c r="F1044" s="78">
        <v>0</v>
      </c>
      <c r="G1044" s="78">
        <v>0</v>
      </c>
      <c r="H1044" s="78">
        <v>0</v>
      </c>
      <c r="K1044" s="78" t="s">
        <v>993</v>
      </c>
      <c r="L1044" s="78" t="s">
        <v>1010</v>
      </c>
      <c r="M1044" s="78" t="s">
        <v>16</v>
      </c>
      <c r="N1044" s="78" t="s">
        <v>260</v>
      </c>
      <c r="O1044" s="78">
        <v>31</v>
      </c>
    </row>
    <row r="1045" spans="1:15" s="78" customFormat="1" x14ac:dyDescent="0.25">
      <c r="A1045" s="78" t="s">
        <v>748</v>
      </c>
      <c r="B1045" s="298"/>
      <c r="C1045" s="78">
        <v>17</v>
      </c>
      <c r="D1045" s="78" t="s">
        <v>56</v>
      </c>
      <c r="E1045" s="78">
        <v>0</v>
      </c>
      <c r="F1045" s="78">
        <v>0</v>
      </c>
      <c r="G1045" s="78">
        <v>0</v>
      </c>
      <c r="H1045" s="78">
        <v>0</v>
      </c>
      <c r="K1045" s="78" t="s">
        <v>993</v>
      </c>
      <c r="L1045" s="78" t="s">
        <v>1010</v>
      </c>
      <c r="M1045" s="78" t="s">
        <v>16</v>
      </c>
      <c r="N1045" s="78" t="s">
        <v>260</v>
      </c>
      <c r="O1045" s="78">
        <v>31</v>
      </c>
    </row>
    <row r="1046" spans="1:15" s="78" customFormat="1" x14ac:dyDescent="0.25">
      <c r="A1046" s="78" t="s">
        <v>748</v>
      </c>
      <c r="B1046" s="298"/>
      <c r="C1046" s="78">
        <v>18</v>
      </c>
      <c r="D1046" s="78" t="s">
        <v>56</v>
      </c>
      <c r="E1046" s="78">
        <v>0</v>
      </c>
      <c r="F1046" s="78">
        <v>0</v>
      </c>
      <c r="G1046" s="78">
        <v>0</v>
      </c>
      <c r="H1046" s="78">
        <v>0</v>
      </c>
      <c r="K1046" s="78" t="s">
        <v>993</v>
      </c>
      <c r="L1046" s="78" t="s">
        <v>1010</v>
      </c>
      <c r="M1046" s="78" t="s">
        <v>16</v>
      </c>
      <c r="N1046" s="78" t="s">
        <v>260</v>
      </c>
      <c r="O1046" s="78">
        <v>31</v>
      </c>
    </row>
    <row r="1047" spans="1:15" s="78" customFormat="1" x14ac:dyDescent="0.25">
      <c r="A1047" s="78" t="s">
        <v>748</v>
      </c>
      <c r="B1047" s="298"/>
      <c r="C1047" s="78">
        <v>19</v>
      </c>
      <c r="D1047" s="78" t="s">
        <v>56</v>
      </c>
      <c r="E1047" s="78">
        <v>0</v>
      </c>
      <c r="F1047" s="78">
        <v>0</v>
      </c>
      <c r="G1047" s="78">
        <v>0</v>
      </c>
      <c r="H1047" s="78">
        <v>0</v>
      </c>
      <c r="K1047" s="78" t="s">
        <v>993</v>
      </c>
      <c r="L1047" s="78" t="s">
        <v>1010</v>
      </c>
      <c r="M1047" s="78" t="s">
        <v>16</v>
      </c>
      <c r="N1047" s="78" t="s">
        <v>260</v>
      </c>
      <c r="O1047" s="78">
        <v>31</v>
      </c>
    </row>
    <row r="1048" spans="1:15" s="78" customFormat="1" x14ac:dyDescent="0.25">
      <c r="A1048" s="78" t="s">
        <v>748</v>
      </c>
      <c r="B1048" s="298"/>
      <c r="C1048" s="78">
        <v>20</v>
      </c>
      <c r="D1048" s="78" t="s">
        <v>56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993</v>
      </c>
      <c r="L1048" s="78" t="s">
        <v>1010</v>
      </c>
      <c r="M1048" s="78" t="s">
        <v>16</v>
      </c>
      <c r="N1048" s="78" t="s">
        <v>260</v>
      </c>
      <c r="O1048" s="78">
        <v>31</v>
      </c>
    </row>
    <row r="1049" spans="1:15" s="78" customFormat="1" x14ac:dyDescent="0.25">
      <c r="A1049" s="78" t="s">
        <v>748</v>
      </c>
      <c r="B1049" s="298"/>
      <c r="C1049" s="78">
        <v>21</v>
      </c>
      <c r="D1049" s="78" t="s">
        <v>56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993</v>
      </c>
      <c r="L1049" s="78" t="s">
        <v>1010</v>
      </c>
      <c r="M1049" s="78" t="s">
        <v>16</v>
      </c>
      <c r="N1049" s="78" t="s">
        <v>260</v>
      </c>
      <c r="O1049" s="78">
        <v>31</v>
      </c>
    </row>
    <row r="1050" spans="1:15" s="78" customFormat="1" x14ac:dyDescent="0.25">
      <c r="A1050" s="78" t="s">
        <v>748</v>
      </c>
      <c r="B1050" s="298"/>
      <c r="C1050" s="78">
        <v>22</v>
      </c>
      <c r="D1050" s="78" t="s">
        <v>56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993</v>
      </c>
      <c r="L1050" s="78" t="s">
        <v>1010</v>
      </c>
      <c r="M1050" s="78" t="s">
        <v>16</v>
      </c>
      <c r="N1050" s="78" t="s">
        <v>260</v>
      </c>
      <c r="O1050" s="78">
        <v>31</v>
      </c>
    </row>
    <row r="1051" spans="1:15" s="78" customFormat="1" x14ac:dyDescent="0.25">
      <c r="A1051" s="78" t="s">
        <v>748</v>
      </c>
      <c r="B1051" s="298"/>
      <c r="C1051" s="78">
        <v>23</v>
      </c>
      <c r="D1051" s="78" t="s">
        <v>56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993</v>
      </c>
      <c r="L1051" s="78" t="s">
        <v>1010</v>
      </c>
      <c r="M1051" s="78" t="s">
        <v>16</v>
      </c>
      <c r="N1051" s="78" t="s">
        <v>260</v>
      </c>
      <c r="O1051" s="78">
        <v>31</v>
      </c>
    </row>
    <row r="1052" spans="1:15" s="78" customFormat="1" x14ac:dyDescent="0.25">
      <c r="A1052" s="78" t="s">
        <v>748</v>
      </c>
      <c r="B1052" s="298"/>
      <c r="C1052" s="78">
        <v>24</v>
      </c>
      <c r="D1052" s="78" t="s">
        <v>56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993</v>
      </c>
      <c r="L1052" s="78" t="s">
        <v>1010</v>
      </c>
      <c r="M1052" s="78" t="s">
        <v>16</v>
      </c>
      <c r="N1052" s="78" t="s">
        <v>260</v>
      </c>
      <c r="O1052" s="78">
        <v>31</v>
      </c>
    </row>
    <row r="1053" spans="1:15" s="78" customFormat="1" x14ac:dyDescent="0.25">
      <c r="A1053" s="78" t="s">
        <v>748</v>
      </c>
      <c r="B1053" s="298"/>
      <c r="C1053" s="78">
        <v>25</v>
      </c>
      <c r="D1053" s="78" t="s">
        <v>56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993</v>
      </c>
      <c r="L1053" s="78" t="s">
        <v>1010</v>
      </c>
      <c r="M1053" s="78" t="s">
        <v>16</v>
      </c>
      <c r="N1053" s="78" t="s">
        <v>260</v>
      </c>
      <c r="O1053" s="78">
        <v>31</v>
      </c>
    </row>
    <row r="1054" spans="1:15" s="78" customFormat="1" x14ac:dyDescent="0.25">
      <c r="A1054" s="78" t="s">
        <v>748</v>
      </c>
      <c r="B1054" s="298"/>
      <c r="C1054" s="78">
        <v>26</v>
      </c>
      <c r="D1054" s="78" t="s">
        <v>56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993</v>
      </c>
      <c r="L1054" s="78" t="s">
        <v>1010</v>
      </c>
      <c r="M1054" s="78" t="s">
        <v>16</v>
      </c>
      <c r="N1054" s="78" t="s">
        <v>260</v>
      </c>
      <c r="O1054" s="78">
        <v>31</v>
      </c>
    </row>
    <row r="1055" spans="1:15" s="78" customFormat="1" x14ac:dyDescent="0.25">
      <c r="A1055" s="78" t="s">
        <v>748</v>
      </c>
      <c r="B1055" s="298"/>
      <c r="C1055" s="78">
        <v>27</v>
      </c>
      <c r="D1055" s="78" t="s">
        <v>56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993</v>
      </c>
      <c r="L1055" s="78" t="s">
        <v>1010</v>
      </c>
      <c r="M1055" s="78" t="s">
        <v>16</v>
      </c>
      <c r="N1055" s="78" t="s">
        <v>260</v>
      </c>
      <c r="O1055" s="78">
        <v>31</v>
      </c>
    </row>
    <row r="1056" spans="1:15" s="65" customFormat="1" x14ac:dyDescent="0.25">
      <c r="A1056" s="289" t="s">
        <v>264</v>
      </c>
      <c r="B1056" s="289"/>
      <c r="D1056" s="65">
        <v>0.60000000000000009</v>
      </c>
      <c r="H1056" s="65">
        <v>1</v>
      </c>
      <c r="I1056" s="65">
        <v>64</v>
      </c>
      <c r="J1056" s="65">
        <v>55</v>
      </c>
      <c r="K1056" s="65" t="s">
        <v>442</v>
      </c>
      <c r="L1056" s="65" t="s">
        <v>754</v>
      </c>
      <c r="M1056" s="65" t="s">
        <v>265</v>
      </c>
      <c r="N1056" s="65" t="s">
        <v>260</v>
      </c>
      <c r="O1056" s="65">
        <v>31</v>
      </c>
    </row>
    <row r="1057" spans="1:15" s="65" customFormat="1" x14ac:dyDescent="0.25">
      <c r="A1057" s="289" t="s">
        <v>266</v>
      </c>
      <c r="B1057" s="289"/>
      <c r="D1057" s="65">
        <v>-0.59999999999999964</v>
      </c>
      <c r="H1057" s="65">
        <v>1</v>
      </c>
      <c r="I1057" s="65">
        <v>56</v>
      </c>
      <c r="J1057" s="65">
        <v>65</v>
      </c>
      <c r="K1057" s="65" t="s">
        <v>695</v>
      </c>
      <c r="L1057" s="65" t="s">
        <v>1016</v>
      </c>
      <c r="M1057" s="65" t="s">
        <v>265</v>
      </c>
      <c r="N1057" s="65" t="s">
        <v>260</v>
      </c>
      <c r="O1057" s="65">
        <v>31</v>
      </c>
    </row>
    <row r="1058" spans="1:15" s="65" customFormat="1" x14ac:dyDescent="0.25">
      <c r="A1058" s="289" t="s">
        <v>267</v>
      </c>
      <c r="B1058" s="289"/>
      <c r="D1058" s="65">
        <v>0.60000000000000009</v>
      </c>
      <c r="H1058" s="65">
        <v>1</v>
      </c>
      <c r="I1058" s="65">
        <v>64</v>
      </c>
      <c r="J1058" s="65">
        <v>55</v>
      </c>
      <c r="K1058" s="65" t="s">
        <v>442</v>
      </c>
      <c r="L1058" s="65" t="s">
        <v>754</v>
      </c>
      <c r="M1058" s="65" t="s">
        <v>265</v>
      </c>
      <c r="N1058" s="65" t="s">
        <v>260</v>
      </c>
      <c r="O1058" s="65">
        <v>31</v>
      </c>
    </row>
    <row r="1059" spans="1:15" s="65" customFormat="1" x14ac:dyDescent="0.25">
      <c r="A1059" s="289" t="s">
        <v>268</v>
      </c>
      <c r="B1059" s="289"/>
      <c r="D1059" s="65">
        <v>-0.59999999999999964</v>
      </c>
      <c r="H1059" s="65">
        <v>1</v>
      </c>
      <c r="I1059" s="65">
        <v>56</v>
      </c>
      <c r="J1059" s="65">
        <v>65</v>
      </c>
      <c r="K1059" s="65" t="s">
        <v>695</v>
      </c>
      <c r="L1059" s="65" t="s">
        <v>1016</v>
      </c>
      <c r="M1059" s="65" t="s">
        <v>265</v>
      </c>
      <c r="N1059" s="65" t="s">
        <v>260</v>
      </c>
      <c r="O1059" s="65">
        <v>31</v>
      </c>
    </row>
    <row r="1060" spans="1:15" s="65" customFormat="1" x14ac:dyDescent="0.25">
      <c r="A1060" s="289" t="s">
        <v>269</v>
      </c>
      <c r="B1060" s="289"/>
      <c r="D1060" s="65">
        <v>0.5333333333333341</v>
      </c>
      <c r="H1060" s="65">
        <v>2</v>
      </c>
      <c r="I1060" s="65">
        <v>77</v>
      </c>
      <c r="J1060" s="65">
        <v>69</v>
      </c>
      <c r="K1060" s="65" t="s">
        <v>992</v>
      </c>
      <c r="L1060" s="65" t="s">
        <v>768</v>
      </c>
      <c r="M1060" s="65" t="s">
        <v>265</v>
      </c>
      <c r="N1060" s="65" t="s">
        <v>260</v>
      </c>
      <c r="O1060" s="65">
        <v>31</v>
      </c>
    </row>
    <row r="1061" spans="1:15" s="65" customFormat="1" x14ac:dyDescent="0.25">
      <c r="A1061" s="289" t="s">
        <v>270</v>
      </c>
      <c r="B1061" s="289"/>
      <c r="D1061" s="65">
        <v>-6.666666666666643E-2</v>
      </c>
      <c r="H1061" s="65">
        <v>1</v>
      </c>
      <c r="I1061" s="65">
        <v>63</v>
      </c>
      <c r="J1061" s="65">
        <v>64</v>
      </c>
      <c r="K1061" s="65" t="s">
        <v>693</v>
      </c>
      <c r="L1061" s="65" t="s">
        <v>779</v>
      </c>
      <c r="M1061" s="65" t="s">
        <v>265</v>
      </c>
      <c r="N1061" s="65" t="s">
        <v>260</v>
      </c>
      <c r="O1061" s="65">
        <v>31</v>
      </c>
    </row>
    <row r="1062" spans="1:15" s="65" customFormat="1" x14ac:dyDescent="0.25">
      <c r="A1062" s="289" t="s">
        <v>1017</v>
      </c>
      <c r="B1062" s="289"/>
      <c r="D1062" s="65">
        <v>0.53333333333333321</v>
      </c>
      <c r="H1062" s="65">
        <v>2</v>
      </c>
      <c r="I1062" s="65">
        <v>54</v>
      </c>
      <c r="J1062" s="65">
        <v>46</v>
      </c>
      <c r="K1062" s="65" t="s">
        <v>992</v>
      </c>
      <c r="L1062" s="65" t="s">
        <v>768</v>
      </c>
      <c r="M1062" s="65" t="s">
        <v>265</v>
      </c>
      <c r="N1062" s="65" t="s">
        <v>260</v>
      </c>
      <c r="O1062" s="65">
        <v>31</v>
      </c>
    </row>
    <row r="1063" spans="1:15" s="65" customFormat="1" x14ac:dyDescent="0.25">
      <c r="A1063" s="289" t="s">
        <v>1018</v>
      </c>
      <c r="B1063" s="289"/>
      <c r="D1063" s="65">
        <v>-0.46666666666666679</v>
      </c>
      <c r="H1063" s="65">
        <v>1</v>
      </c>
      <c r="I1063" s="65">
        <v>49</v>
      </c>
      <c r="J1063" s="65">
        <v>56</v>
      </c>
      <c r="K1063" s="65" t="s">
        <v>17</v>
      </c>
      <c r="L1063" s="65" t="s">
        <v>770</v>
      </c>
      <c r="M1063" s="65" t="s">
        <v>265</v>
      </c>
      <c r="N1063" s="65" t="s">
        <v>260</v>
      </c>
      <c r="O1063" s="65">
        <v>31</v>
      </c>
    </row>
    <row r="1064" spans="1:15" s="65" customFormat="1" x14ac:dyDescent="0.25">
      <c r="A1064" s="289" t="s">
        <v>1019</v>
      </c>
      <c r="B1064" s="289"/>
      <c r="D1064" s="65">
        <v>0.53333333333333366</v>
      </c>
      <c r="H1064" s="65">
        <v>1</v>
      </c>
      <c r="I1064" s="65">
        <v>62</v>
      </c>
      <c r="J1064" s="65">
        <v>54</v>
      </c>
      <c r="K1064" s="65" t="s">
        <v>216</v>
      </c>
      <c r="L1064" s="65" t="s">
        <v>777</v>
      </c>
      <c r="M1064" s="65" t="s">
        <v>265</v>
      </c>
      <c r="N1064" s="65" t="s">
        <v>260</v>
      </c>
      <c r="O1064" s="65">
        <v>31</v>
      </c>
    </row>
    <row r="1065" spans="1:15" s="65" customFormat="1" x14ac:dyDescent="0.25">
      <c r="A1065" s="289" t="s">
        <v>1020</v>
      </c>
      <c r="B1065" s="289"/>
      <c r="D1065" s="65">
        <v>-6.666666666666643E-2</v>
      </c>
      <c r="H1065" s="65">
        <v>1</v>
      </c>
      <c r="I1065" s="65">
        <v>63</v>
      </c>
      <c r="J1065" s="65">
        <v>64</v>
      </c>
      <c r="K1065" s="65" t="s">
        <v>693</v>
      </c>
      <c r="L1065" s="65" t="s">
        <v>779</v>
      </c>
      <c r="M1065" s="65" t="s">
        <v>265</v>
      </c>
      <c r="N1065" s="65" t="s">
        <v>260</v>
      </c>
      <c r="O1065" s="65">
        <v>31</v>
      </c>
    </row>
    <row r="1066" spans="1:15" s="78" customFormat="1" x14ac:dyDescent="0.25">
      <c r="A1066" s="291" t="s">
        <v>271</v>
      </c>
      <c r="B1066" s="292"/>
      <c r="D1066" s="78" t="e">
        <v>#DIV/0!</v>
      </c>
      <c r="H1066" s="78">
        <v>100</v>
      </c>
      <c r="I1066" s="78" t="e">
        <v>#DIV/0!</v>
      </c>
      <c r="J1066" s="78" t="e">
        <v>#DIV/0!</v>
      </c>
      <c r="K1066" s="78" t="s">
        <v>1021</v>
      </c>
      <c r="L1066" s="78" t="e">
        <v>#DIV/0!</v>
      </c>
      <c r="M1066" s="78" t="s">
        <v>265</v>
      </c>
      <c r="N1066" s="78" t="s">
        <v>260</v>
      </c>
      <c r="O1066" s="78">
        <v>31</v>
      </c>
    </row>
    <row r="1067" spans="1:15" s="78" customFormat="1" x14ac:dyDescent="0.25">
      <c r="A1067" s="292" t="s">
        <v>272</v>
      </c>
      <c r="B1067" s="292"/>
      <c r="D1067" s="78" t="e">
        <v>#DIV/0!</v>
      </c>
      <c r="H1067" s="78">
        <v>100</v>
      </c>
      <c r="I1067" s="78" t="e">
        <v>#DIV/0!</v>
      </c>
      <c r="J1067" s="78" t="e">
        <v>#DIV/0!</v>
      </c>
      <c r="K1067" s="78" t="s">
        <v>1021</v>
      </c>
      <c r="L1067" s="78" t="e">
        <v>#DIV/0!</v>
      </c>
      <c r="M1067" s="78" t="s">
        <v>265</v>
      </c>
      <c r="N1067" s="78" t="s">
        <v>260</v>
      </c>
      <c r="O1067" s="78">
        <v>31</v>
      </c>
    </row>
    <row r="1068" spans="1:15" s="78" customFormat="1" x14ac:dyDescent="0.25">
      <c r="A1068" s="292" t="s">
        <v>273</v>
      </c>
      <c r="B1068" s="292"/>
      <c r="D1068" s="78" t="e">
        <v>#DIV/0!</v>
      </c>
      <c r="H1068" s="78" t="e">
        <v>#DIV/0!</v>
      </c>
      <c r="I1068" s="78" t="e">
        <v>#DIV/0!</v>
      </c>
      <c r="J1068" s="78" t="e">
        <v>#DIV/0!</v>
      </c>
      <c r="K1068" s="78" t="e">
        <v>#DIV/0!</v>
      </c>
      <c r="L1068" s="78" t="e">
        <v>#DIV/0!</v>
      </c>
      <c r="M1068" s="78" t="s">
        <v>265</v>
      </c>
      <c r="N1068" s="78" t="s">
        <v>260</v>
      </c>
      <c r="O1068" s="78">
        <v>31</v>
      </c>
    </row>
    <row r="1069" spans="1:15" s="78" customFormat="1" x14ac:dyDescent="0.25">
      <c r="A1069" s="292" t="s">
        <v>274</v>
      </c>
      <c r="B1069" s="292"/>
      <c r="D1069" s="78" t="e">
        <v>#DIV/0!</v>
      </c>
      <c r="H1069" s="78" t="e">
        <v>#DIV/0!</v>
      </c>
      <c r="I1069" s="78" t="e">
        <v>#DIV/0!</v>
      </c>
      <c r="J1069" s="78" t="e">
        <v>#DIV/0!</v>
      </c>
      <c r="K1069" s="78" t="e">
        <v>#DIV/0!</v>
      </c>
      <c r="L1069" s="78" t="e">
        <v>#DIV/0!</v>
      </c>
      <c r="M1069" s="78" t="s">
        <v>265</v>
      </c>
      <c r="N1069" s="78" t="s">
        <v>260</v>
      </c>
      <c r="O1069" s="78">
        <v>31</v>
      </c>
    </row>
    <row r="1070" spans="1:15" s="78" customFormat="1" x14ac:dyDescent="0.25">
      <c r="A1070" s="292" t="s">
        <v>275</v>
      </c>
      <c r="B1070" s="292"/>
      <c r="D1070" s="78" t="e">
        <v>#DIV/0!</v>
      </c>
      <c r="H1070" s="78" t="e">
        <v>#DIV/0!</v>
      </c>
      <c r="I1070" s="78" t="e">
        <v>#DIV/0!</v>
      </c>
      <c r="J1070" s="78" t="e">
        <v>#DIV/0!</v>
      </c>
      <c r="K1070" s="78" t="e">
        <v>#DIV/0!</v>
      </c>
      <c r="L1070" s="78" t="e">
        <v>#DIV/0!</v>
      </c>
      <c r="M1070" s="78" t="s">
        <v>265</v>
      </c>
      <c r="N1070" s="78" t="s">
        <v>260</v>
      </c>
      <c r="O1070" s="78">
        <v>31</v>
      </c>
    </row>
    <row r="1071" spans="1:15" s="78" customFormat="1" x14ac:dyDescent="0.25">
      <c r="A1071" s="292" t="s">
        <v>276</v>
      </c>
      <c r="B1071" s="292"/>
      <c r="D1071" s="78" t="e">
        <v>#DIV/0!</v>
      </c>
      <c r="H1071" s="78" t="e">
        <v>#DIV/0!</v>
      </c>
      <c r="I1071" s="78" t="e">
        <v>#DIV/0!</v>
      </c>
      <c r="J1071" s="78" t="e">
        <v>#DIV/0!</v>
      </c>
      <c r="K1071" s="78" t="e">
        <v>#DIV/0!</v>
      </c>
      <c r="L1071" s="78" t="e">
        <v>#DIV/0!</v>
      </c>
      <c r="M1071" s="78" t="s">
        <v>265</v>
      </c>
      <c r="N1071" s="78" t="s">
        <v>260</v>
      </c>
      <c r="O1071" s="78">
        <v>31</v>
      </c>
    </row>
    <row r="1072" spans="1:15" s="78" customFormat="1" x14ac:dyDescent="0.25">
      <c r="A1072" s="292" t="s">
        <v>1022</v>
      </c>
      <c r="B1072" s="292"/>
      <c r="D1072" s="78" t="e">
        <v>#DIV/0!</v>
      </c>
      <c r="H1072" s="78" t="e">
        <v>#DIV/0!</v>
      </c>
      <c r="I1072" s="78" t="e">
        <v>#DIV/0!</v>
      </c>
      <c r="J1072" s="78" t="e">
        <v>#DIV/0!</v>
      </c>
      <c r="K1072" s="78" t="e">
        <v>#DIV/0!</v>
      </c>
      <c r="L1072" s="78" t="e">
        <v>#DIV/0!</v>
      </c>
      <c r="M1072" s="78" t="s">
        <v>265</v>
      </c>
      <c r="N1072" s="78" t="s">
        <v>260</v>
      </c>
      <c r="O1072" s="78">
        <v>31</v>
      </c>
    </row>
    <row r="1073" spans="1:15" s="78" customFormat="1" x14ac:dyDescent="0.25">
      <c r="A1073" s="292" t="s">
        <v>1023</v>
      </c>
      <c r="B1073" s="292"/>
      <c r="D1073" s="78" t="e">
        <v>#DIV/0!</v>
      </c>
      <c r="H1073" s="78" t="e">
        <v>#DIV/0!</v>
      </c>
      <c r="I1073" s="78" t="e">
        <v>#DIV/0!</v>
      </c>
      <c r="J1073" s="78" t="e">
        <v>#DIV/0!</v>
      </c>
      <c r="K1073" s="78" t="e">
        <v>#DIV/0!</v>
      </c>
      <c r="L1073" s="78" t="e">
        <v>#DIV/0!</v>
      </c>
      <c r="M1073" s="78" t="s">
        <v>265</v>
      </c>
      <c r="N1073" s="78" t="s">
        <v>260</v>
      </c>
      <c r="O1073" s="78">
        <v>31</v>
      </c>
    </row>
    <row r="1074" spans="1:15" s="78" customFormat="1" x14ac:dyDescent="0.25">
      <c r="A1074" s="292" t="s">
        <v>1024</v>
      </c>
      <c r="B1074" s="292"/>
      <c r="D1074" s="78" t="e">
        <v>#DIV/0!</v>
      </c>
      <c r="H1074" s="78" t="e">
        <v>#DIV/0!</v>
      </c>
      <c r="I1074" s="78" t="e">
        <v>#DIV/0!</v>
      </c>
      <c r="J1074" s="78" t="e">
        <v>#DIV/0!</v>
      </c>
      <c r="K1074" s="78" t="e">
        <v>#DIV/0!</v>
      </c>
      <c r="L1074" s="78" t="e">
        <v>#DIV/0!</v>
      </c>
      <c r="M1074" s="78" t="s">
        <v>265</v>
      </c>
      <c r="N1074" s="78" t="s">
        <v>260</v>
      </c>
      <c r="O1074" s="78">
        <v>31</v>
      </c>
    </row>
    <row r="1075" spans="1:15" s="78" customFormat="1" x14ac:dyDescent="0.25">
      <c r="A1075" s="292" t="s">
        <v>1025</v>
      </c>
      <c r="B1075" s="292"/>
      <c r="D1075" s="78" t="e">
        <v>#DIV/0!</v>
      </c>
      <c r="H1075" s="78" t="e">
        <v>#DIV/0!</v>
      </c>
      <c r="I1075" s="78" t="e">
        <v>#DIV/0!</v>
      </c>
      <c r="J1075" s="78" t="e">
        <v>#DIV/0!</v>
      </c>
      <c r="K1075" s="78" t="e">
        <v>#DIV/0!</v>
      </c>
      <c r="L1075" s="78" t="e">
        <v>#DIV/0!</v>
      </c>
      <c r="M1075" s="78" t="s">
        <v>265</v>
      </c>
      <c r="N1075" s="78" t="s">
        <v>260</v>
      </c>
      <c r="O1075" s="78">
        <v>31</v>
      </c>
    </row>
    <row r="1076" spans="1:15" s="65" customFormat="1" x14ac:dyDescent="0.25">
      <c r="A1076" s="289" t="s">
        <v>277</v>
      </c>
      <c r="B1076" s="289"/>
      <c r="D1076" s="65" t="e">
        <v>#DIV/0!</v>
      </c>
      <c r="H1076" s="65">
        <v>100</v>
      </c>
      <c r="I1076" s="65" t="e">
        <v>#DIV/0!</v>
      </c>
      <c r="J1076" s="65" t="e">
        <v>#DIV/0!</v>
      </c>
      <c r="K1076" s="65" t="s">
        <v>1021</v>
      </c>
      <c r="L1076" s="65" t="e">
        <v>#DIV/0!</v>
      </c>
      <c r="M1076" s="65" t="s">
        <v>265</v>
      </c>
      <c r="N1076" s="65" t="s">
        <v>260</v>
      </c>
      <c r="O1076" s="65">
        <v>31</v>
      </c>
    </row>
    <row r="1077" spans="1:15" s="65" customFormat="1" x14ac:dyDescent="0.25">
      <c r="A1077" s="289" t="s">
        <v>278</v>
      </c>
      <c r="B1077" s="289"/>
      <c r="D1077" s="65" t="e">
        <v>#DIV/0!</v>
      </c>
      <c r="H1077" s="65">
        <v>100</v>
      </c>
      <c r="I1077" s="65" t="e">
        <v>#DIV/0!</v>
      </c>
      <c r="J1077" s="65" t="e">
        <v>#DIV/0!</v>
      </c>
      <c r="K1077" s="65" t="s">
        <v>1021</v>
      </c>
      <c r="L1077" s="65" t="e">
        <v>#DIV/0!</v>
      </c>
      <c r="M1077" s="65" t="s">
        <v>265</v>
      </c>
      <c r="N1077" s="65" t="s">
        <v>260</v>
      </c>
      <c r="O1077" s="65">
        <v>31</v>
      </c>
    </row>
    <row r="1078" spans="1:15" s="65" customFormat="1" x14ac:dyDescent="0.25">
      <c r="A1078" s="289" t="s">
        <v>279</v>
      </c>
      <c r="B1078" s="289"/>
      <c r="D1078" s="65" t="e">
        <v>#DIV/0!</v>
      </c>
      <c r="H1078" s="65" t="e">
        <v>#DIV/0!</v>
      </c>
      <c r="I1078" s="65" t="e">
        <v>#DIV/0!</v>
      </c>
      <c r="J1078" s="65" t="e">
        <v>#DIV/0!</v>
      </c>
      <c r="K1078" s="65" t="e">
        <v>#DIV/0!</v>
      </c>
      <c r="L1078" s="65" t="e">
        <v>#DIV/0!</v>
      </c>
      <c r="M1078" s="65" t="s">
        <v>265</v>
      </c>
      <c r="N1078" s="65" t="s">
        <v>260</v>
      </c>
      <c r="O1078" s="65">
        <v>31</v>
      </c>
    </row>
    <row r="1079" spans="1:15" s="65" customFormat="1" x14ac:dyDescent="0.25">
      <c r="A1079" s="289" t="s">
        <v>280</v>
      </c>
      <c r="B1079" s="289"/>
      <c r="D1079" s="65" t="e">
        <v>#DIV/0!</v>
      </c>
      <c r="H1079" s="65" t="e">
        <v>#DIV/0!</v>
      </c>
      <c r="I1079" s="65" t="e">
        <v>#DIV/0!</v>
      </c>
      <c r="J1079" s="65" t="e">
        <v>#DIV/0!</v>
      </c>
      <c r="K1079" s="65" t="e">
        <v>#DIV/0!</v>
      </c>
      <c r="L1079" s="65" t="e">
        <v>#DIV/0!</v>
      </c>
      <c r="M1079" s="65" t="s">
        <v>265</v>
      </c>
      <c r="N1079" s="65" t="s">
        <v>260</v>
      </c>
      <c r="O1079" s="65">
        <v>31</v>
      </c>
    </row>
    <row r="1080" spans="1:15" s="65" customFormat="1" x14ac:dyDescent="0.25">
      <c r="A1080" s="289" t="s">
        <v>281</v>
      </c>
      <c r="B1080" s="289"/>
      <c r="D1080" s="65" t="e">
        <v>#DIV/0!</v>
      </c>
      <c r="H1080" s="65" t="e">
        <v>#DIV/0!</v>
      </c>
      <c r="I1080" s="65" t="e">
        <v>#DIV/0!</v>
      </c>
      <c r="J1080" s="65" t="e">
        <v>#DIV/0!</v>
      </c>
      <c r="K1080" s="65" t="e">
        <v>#DIV/0!</v>
      </c>
      <c r="L1080" s="65" t="e">
        <v>#DIV/0!</v>
      </c>
      <c r="M1080" s="65" t="s">
        <v>265</v>
      </c>
      <c r="N1080" s="65" t="s">
        <v>260</v>
      </c>
      <c r="O1080" s="65">
        <v>31</v>
      </c>
    </row>
    <row r="1081" spans="1:15" s="65" customFormat="1" x14ac:dyDescent="0.25">
      <c r="A1081" s="289" t="s">
        <v>282</v>
      </c>
      <c r="B1081" s="289"/>
      <c r="D1081" s="65" t="e">
        <v>#DIV/0!</v>
      </c>
      <c r="H1081" s="65" t="e">
        <v>#DIV/0!</v>
      </c>
      <c r="I1081" s="65" t="e">
        <v>#DIV/0!</v>
      </c>
      <c r="J1081" s="65" t="e">
        <v>#DIV/0!</v>
      </c>
      <c r="K1081" s="65" t="e">
        <v>#DIV/0!</v>
      </c>
      <c r="L1081" s="65" t="e">
        <v>#DIV/0!</v>
      </c>
      <c r="M1081" s="65" t="s">
        <v>265</v>
      </c>
      <c r="N1081" s="65" t="s">
        <v>260</v>
      </c>
      <c r="O1081" s="65">
        <v>31</v>
      </c>
    </row>
    <row r="1082" spans="1:15" s="65" customFormat="1" x14ac:dyDescent="0.25">
      <c r="A1082" s="289" t="s">
        <v>1026</v>
      </c>
      <c r="B1082" s="289"/>
      <c r="D1082" s="65" t="e">
        <v>#DIV/0!</v>
      </c>
      <c r="H1082" s="65" t="e">
        <v>#DIV/0!</v>
      </c>
      <c r="I1082" s="65" t="e">
        <v>#DIV/0!</v>
      </c>
      <c r="J1082" s="65" t="e">
        <v>#DIV/0!</v>
      </c>
      <c r="K1082" s="65" t="e">
        <v>#DIV/0!</v>
      </c>
      <c r="L1082" s="65" t="e">
        <v>#DIV/0!</v>
      </c>
      <c r="M1082" s="65" t="s">
        <v>265</v>
      </c>
      <c r="N1082" s="65" t="s">
        <v>260</v>
      </c>
      <c r="O1082" s="65">
        <v>31</v>
      </c>
    </row>
    <row r="1083" spans="1:15" s="65" customFormat="1" x14ac:dyDescent="0.25">
      <c r="A1083" s="289" t="s">
        <v>1027</v>
      </c>
      <c r="B1083" s="289"/>
      <c r="D1083" s="65" t="e">
        <v>#DIV/0!</v>
      </c>
      <c r="H1083" s="65" t="e">
        <v>#DIV/0!</v>
      </c>
      <c r="I1083" s="65" t="e">
        <v>#DIV/0!</v>
      </c>
      <c r="J1083" s="65" t="e">
        <v>#DIV/0!</v>
      </c>
      <c r="K1083" s="65" t="e">
        <v>#DIV/0!</v>
      </c>
      <c r="L1083" s="65" t="e">
        <v>#DIV/0!</v>
      </c>
      <c r="M1083" s="65" t="s">
        <v>265</v>
      </c>
      <c r="N1083" s="65" t="s">
        <v>260</v>
      </c>
      <c r="O1083" s="65">
        <v>31</v>
      </c>
    </row>
    <row r="1084" spans="1:15" s="65" customFormat="1" x14ac:dyDescent="0.25">
      <c r="A1084" s="289" t="s">
        <v>1028</v>
      </c>
      <c r="B1084" s="289"/>
      <c r="D1084" s="65" t="e">
        <v>#DIV/0!</v>
      </c>
      <c r="H1084" s="65" t="e">
        <v>#DIV/0!</v>
      </c>
      <c r="I1084" s="65" t="e">
        <v>#DIV/0!</v>
      </c>
      <c r="J1084" s="65" t="e">
        <v>#DIV/0!</v>
      </c>
      <c r="K1084" s="65" t="e">
        <v>#DIV/0!</v>
      </c>
      <c r="L1084" s="65" t="e">
        <v>#DIV/0!</v>
      </c>
      <c r="M1084" s="65" t="s">
        <v>265</v>
      </c>
      <c r="N1084" s="65" t="s">
        <v>260</v>
      </c>
      <c r="O1084" s="65">
        <v>31</v>
      </c>
    </row>
    <row r="1085" spans="1:15" s="65" customFormat="1" x14ac:dyDescent="0.25">
      <c r="A1085" s="289" t="s">
        <v>1029</v>
      </c>
      <c r="B1085" s="289"/>
      <c r="D1085" s="65" t="e">
        <v>#DIV/0!</v>
      </c>
      <c r="H1085" s="65" t="e">
        <v>#DIV/0!</v>
      </c>
      <c r="I1085" s="65" t="e">
        <v>#DIV/0!</v>
      </c>
      <c r="J1085" s="65" t="e">
        <v>#DIV/0!</v>
      </c>
      <c r="K1085" s="65" t="e">
        <v>#DIV/0!</v>
      </c>
      <c r="L1085" s="65" t="e">
        <v>#DIV/0!</v>
      </c>
      <c r="M1085" s="65" t="s">
        <v>265</v>
      </c>
      <c r="N1085" s="65" t="s">
        <v>260</v>
      </c>
      <c r="O1085" s="65">
        <v>31</v>
      </c>
    </row>
    <row r="1086" spans="1:15" s="78" customFormat="1" x14ac:dyDescent="0.25">
      <c r="A1086" s="292" t="s">
        <v>283</v>
      </c>
      <c r="B1086" s="292"/>
      <c r="D1086" s="78">
        <v>43</v>
      </c>
      <c r="F1086" s="78">
        <v>43</v>
      </c>
      <c r="H1086" s="78">
        <v>1</v>
      </c>
      <c r="K1086" s="78" t="s">
        <v>15</v>
      </c>
      <c r="L1086" s="78" t="s">
        <v>755</v>
      </c>
      <c r="M1086" s="78" t="s">
        <v>265</v>
      </c>
      <c r="N1086" s="78" t="s">
        <v>260</v>
      </c>
      <c r="O1086" s="78">
        <v>31</v>
      </c>
    </row>
    <row r="1087" spans="1:15" s="78" customFormat="1" x14ac:dyDescent="0.25">
      <c r="A1087" s="292" t="s">
        <v>284</v>
      </c>
      <c r="B1087" s="292"/>
      <c r="D1087" s="78">
        <v>44</v>
      </c>
      <c r="F1087" s="78">
        <v>44</v>
      </c>
      <c r="H1087" s="78">
        <v>1</v>
      </c>
      <c r="K1087" s="78" t="s">
        <v>203</v>
      </c>
      <c r="L1087" s="78" t="s">
        <v>756</v>
      </c>
      <c r="M1087" s="78" t="s">
        <v>265</v>
      </c>
      <c r="N1087" s="78" t="s">
        <v>260</v>
      </c>
      <c r="O1087" s="78">
        <v>31</v>
      </c>
    </row>
    <row r="1088" spans="1:15" s="78" customFormat="1" x14ac:dyDescent="0.25">
      <c r="A1088" s="292" t="s">
        <v>285</v>
      </c>
      <c r="B1088" s="292"/>
      <c r="F1088" s="78">
        <v>999</v>
      </c>
      <c r="H1088" s="78">
        <v>0</v>
      </c>
      <c r="K1088" s="78" t="s">
        <v>993</v>
      </c>
      <c r="L1088" s="78" t="s">
        <v>757</v>
      </c>
      <c r="M1088" s="78" t="s">
        <v>265</v>
      </c>
      <c r="N1088" s="78" t="s">
        <v>260</v>
      </c>
      <c r="O1088" s="78">
        <v>31</v>
      </c>
    </row>
    <row r="1089" spans="1:15" s="78" customFormat="1" x14ac:dyDescent="0.25">
      <c r="A1089" s="292" t="s">
        <v>286</v>
      </c>
      <c r="B1089" s="292"/>
      <c r="F1089" s="78">
        <v>999</v>
      </c>
      <c r="H1089" s="78">
        <v>0</v>
      </c>
      <c r="K1089" s="78" t="s">
        <v>993</v>
      </c>
      <c r="L1089" s="78" t="s">
        <v>757</v>
      </c>
      <c r="M1089" s="78" t="s">
        <v>265</v>
      </c>
      <c r="N1089" s="78" t="s">
        <v>260</v>
      </c>
      <c r="O1089" s="78">
        <v>31</v>
      </c>
    </row>
    <row r="1090" spans="1:15" s="65" customFormat="1" x14ac:dyDescent="0.25">
      <c r="A1090" s="289" t="s">
        <v>295</v>
      </c>
      <c r="B1090" s="289"/>
      <c r="D1090" s="65">
        <v>77</v>
      </c>
      <c r="H1090" s="65">
        <v>1</v>
      </c>
      <c r="L1090" s="65" t="s">
        <v>1030</v>
      </c>
      <c r="M1090" s="65" t="s">
        <v>265</v>
      </c>
      <c r="N1090" s="65" t="s">
        <v>260</v>
      </c>
      <c r="O1090" s="65">
        <v>31</v>
      </c>
    </row>
    <row r="1091" spans="1:15" s="65" customFormat="1" x14ac:dyDescent="0.25">
      <c r="A1091" s="289" t="s">
        <v>296</v>
      </c>
      <c r="B1091" s="289"/>
      <c r="D1091" s="65">
        <v>69</v>
      </c>
      <c r="H1091" s="65">
        <v>1</v>
      </c>
      <c r="L1091" s="65" t="s">
        <v>1031</v>
      </c>
      <c r="M1091" s="65" t="s">
        <v>265</v>
      </c>
      <c r="N1091" s="65" t="s">
        <v>260</v>
      </c>
      <c r="O1091" s="65">
        <v>31</v>
      </c>
    </row>
    <row r="1092" spans="1:15" s="65" customFormat="1" x14ac:dyDescent="0.25">
      <c r="A1092" s="289" t="s">
        <v>297</v>
      </c>
      <c r="B1092" s="289"/>
      <c r="H1092" s="65">
        <v>0</v>
      </c>
      <c r="L1092" s="65" t="s">
        <v>757</v>
      </c>
      <c r="M1092" s="65" t="s">
        <v>265</v>
      </c>
      <c r="N1092" s="65" t="s">
        <v>260</v>
      </c>
      <c r="O1092" s="65">
        <v>31</v>
      </c>
    </row>
    <row r="1093" spans="1:15" s="65" customFormat="1" x14ac:dyDescent="0.25">
      <c r="A1093" s="289" t="s">
        <v>298</v>
      </c>
      <c r="B1093" s="289"/>
      <c r="H1093" s="65">
        <v>0</v>
      </c>
      <c r="L1093" s="65" t="s">
        <v>757</v>
      </c>
      <c r="M1093" s="65" t="s">
        <v>265</v>
      </c>
      <c r="N1093" s="65" t="s">
        <v>260</v>
      </c>
      <c r="O1093" s="65">
        <v>31</v>
      </c>
    </row>
    <row r="1094" spans="1:15" s="65" customFormat="1" x14ac:dyDescent="0.25">
      <c r="A1094" s="288" t="s">
        <v>1032</v>
      </c>
      <c r="B1094" s="289"/>
      <c r="D1094" s="65">
        <v>57</v>
      </c>
      <c r="H1094" s="65">
        <v>1</v>
      </c>
      <c r="L1094" s="65" t="s">
        <v>772</v>
      </c>
      <c r="M1094" s="65" t="s">
        <v>265</v>
      </c>
      <c r="N1094" s="65" t="s">
        <v>260</v>
      </c>
      <c r="O1094" s="65">
        <v>31</v>
      </c>
    </row>
    <row r="1095" spans="1:15" s="65" customFormat="1" x14ac:dyDescent="0.25">
      <c r="A1095" s="288" t="s">
        <v>1033</v>
      </c>
      <c r="B1095" s="289"/>
      <c r="D1095" s="65">
        <v>56</v>
      </c>
      <c r="H1095" s="65">
        <v>3</v>
      </c>
      <c r="L1095" s="65" t="s">
        <v>773</v>
      </c>
      <c r="M1095" s="65" t="s">
        <v>265</v>
      </c>
      <c r="N1095" s="65" t="s">
        <v>260</v>
      </c>
      <c r="O1095" s="65">
        <v>31</v>
      </c>
    </row>
    <row r="1096" spans="1:15" s="65" customFormat="1" x14ac:dyDescent="0.25">
      <c r="A1096" s="288" t="s">
        <v>1034</v>
      </c>
      <c r="B1096" s="289"/>
      <c r="H1096" s="65">
        <v>0</v>
      </c>
      <c r="L1096" s="65" t="s">
        <v>757</v>
      </c>
      <c r="M1096" s="65" t="s">
        <v>265</v>
      </c>
      <c r="N1096" s="65" t="s">
        <v>260</v>
      </c>
      <c r="O1096" s="65">
        <v>31</v>
      </c>
    </row>
    <row r="1097" spans="1:15" s="65" customFormat="1" x14ac:dyDescent="0.25">
      <c r="A1097" s="288" t="s">
        <v>1035</v>
      </c>
      <c r="B1097" s="289"/>
      <c r="H1097" s="65">
        <v>0</v>
      </c>
      <c r="L1097" s="65" t="s">
        <v>757</v>
      </c>
      <c r="M1097" s="65" t="s">
        <v>265</v>
      </c>
      <c r="N1097" s="65" t="s">
        <v>260</v>
      </c>
      <c r="O1097" s="65">
        <v>31</v>
      </c>
    </row>
    <row r="1098" spans="1:15" s="65" customFormat="1" x14ac:dyDescent="0.25">
      <c r="A1098" s="288" t="s">
        <v>1036</v>
      </c>
      <c r="B1098" s="289"/>
      <c r="D1098" s="65">
        <v>64</v>
      </c>
      <c r="H1098" s="65">
        <v>1</v>
      </c>
      <c r="L1098" s="65" t="s">
        <v>783</v>
      </c>
      <c r="M1098" s="65" t="s">
        <v>265</v>
      </c>
      <c r="N1098" s="65" t="s">
        <v>260</v>
      </c>
      <c r="O1098" s="65">
        <v>31</v>
      </c>
    </row>
    <row r="1099" spans="1:15" s="65" customFormat="1" x14ac:dyDescent="0.25">
      <c r="A1099" s="288" t="s">
        <v>1037</v>
      </c>
      <c r="B1099" s="289"/>
      <c r="D1099" s="65">
        <v>64</v>
      </c>
      <c r="H1099" s="65">
        <v>1</v>
      </c>
      <c r="L1099" s="65" t="s">
        <v>784</v>
      </c>
      <c r="M1099" s="65" t="s">
        <v>265</v>
      </c>
      <c r="N1099" s="65" t="s">
        <v>260</v>
      </c>
      <c r="O1099" s="65">
        <v>31</v>
      </c>
    </row>
    <row r="1100" spans="1:15" s="65" customFormat="1" x14ac:dyDescent="0.25">
      <c r="A1100" s="288" t="s">
        <v>1038</v>
      </c>
      <c r="B1100" s="289"/>
      <c r="H1100" s="65">
        <v>0</v>
      </c>
      <c r="L1100" s="65" t="s">
        <v>757</v>
      </c>
      <c r="M1100" s="65" t="s">
        <v>265</v>
      </c>
      <c r="N1100" s="65" t="s">
        <v>260</v>
      </c>
      <c r="O1100" s="65">
        <v>31</v>
      </c>
    </row>
    <row r="1101" spans="1:15" s="65" customFormat="1" x14ac:dyDescent="0.25">
      <c r="A1101" s="288" t="s">
        <v>1039</v>
      </c>
      <c r="B1101" s="289"/>
      <c r="H1101" s="65">
        <v>0</v>
      </c>
      <c r="L1101" s="65" t="s">
        <v>757</v>
      </c>
      <c r="M1101" s="65" t="s">
        <v>265</v>
      </c>
      <c r="N1101" s="65" t="s">
        <v>260</v>
      </c>
      <c r="O1101" s="65">
        <v>31</v>
      </c>
    </row>
    <row r="1102" spans="1:15" s="78" customFormat="1" x14ac:dyDescent="0.25">
      <c r="A1102" s="291" t="s">
        <v>301</v>
      </c>
      <c r="B1102" s="292"/>
      <c r="D1102" s="78">
        <v>7</v>
      </c>
      <c r="H1102" s="78">
        <v>1</v>
      </c>
      <c r="L1102" s="78" t="s">
        <v>758</v>
      </c>
      <c r="M1102" s="78" t="s">
        <v>265</v>
      </c>
      <c r="N1102" s="78" t="s">
        <v>260</v>
      </c>
      <c r="O1102" s="78">
        <v>31</v>
      </c>
    </row>
    <row r="1103" spans="1:15" s="78" customFormat="1" x14ac:dyDescent="0.25">
      <c r="A1103" s="291" t="s">
        <v>302</v>
      </c>
      <c r="B1103" s="292"/>
      <c r="D1103" s="78">
        <v>0</v>
      </c>
      <c r="H1103" s="78">
        <v>1</v>
      </c>
      <c r="L1103" s="78" t="s">
        <v>760</v>
      </c>
      <c r="M1103" s="78" t="s">
        <v>265</v>
      </c>
      <c r="N1103" s="78" t="s">
        <v>260</v>
      </c>
      <c r="O1103" s="78">
        <v>31</v>
      </c>
    </row>
    <row r="1104" spans="1:15" s="78" customFormat="1" x14ac:dyDescent="0.25">
      <c r="A1104" s="291" t="s">
        <v>303</v>
      </c>
      <c r="B1104" s="292"/>
      <c r="D1104" s="78">
        <v>7</v>
      </c>
      <c r="H1104" s="78">
        <v>1</v>
      </c>
      <c r="L1104" s="78" t="s">
        <v>759</v>
      </c>
      <c r="M1104" s="78" t="s">
        <v>265</v>
      </c>
      <c r="N1104" s="78" t="s">
        <v>260</v>
      </c>
      <c r="O1104" s="78">
        <v>31</v>
      </c>
    </row>
    <row r="1105" spans="1:15" s="78" customFormat="1" x14ac:dyDescent="0.25">
      <c r="A1105" s="291" t="s">
        <v>304</v>
      </c>
      <c r="B1105" s="292"/>
      <c r="D1105" s="78">
        <v>0</v>
      </c>
      <c r="H1105" s="78">
        <v>1</v>
      </c>
      <c r="L1105" s="78" t="s">
        <v>761</v>
      </c>
      <c r="M1105" s="78" t="s">
        <v>265</v>
      </c>
      <c r="N1105" s="78" t="s">
        <v>260</v>
      </c>
      <c r="O1105" s="78">
        <v>31</v>
      </c>
    </row>
    <row r="1106" spans="1:15" s="78" customFormat="1" x14ac:dyDescent="0.25">
      <c r="A1106" s="291" t="s">
        <v>305</v>
      </c>
      <c r="B1106" s="292"/>
      <c r="D1106" s="78" t="e">
        <v>#NUM!</v>
      </c>
      <c r="H1106" s="78" t="e">
        <v>#NUM!</v>
      </c>
      <c r="L1106" s="78" t="e">
        <v>#NUM!</v>
      </c>
      <c r="M1106" s="78" t="s">
        <v>265</v>
      </c>
      <c r="N1106" s="78" t="s">
        <v>260</v>
      </c>
      <c r="O1106" s="78">
        <v>31</v>
      </c>
    </row>
    <row r="1107" spans="1:15" s="78" customFormat="1" x14ac:dyDescent="0.25">
      <c r="A1107" s="291" t="s">
        <v>306</v>
      </c>
      <c r="B1107" s="292"/>
      <c r="D1107" s="78" t="e">
        <v>#NUM!</v>
      </c>
      <c r="H1107" s="78" t="e">
        <v>#NUM!</v>
      </c>
      <c r="L1107" s="78" t="e">
        <v>#NUM!</v>
      </c>
      <c r="M1107" s="78" t="s">
        <v>265</v>
      </c>
      <c r="N1107" s="78" t="s">
        <v>260</v>
      </c>
      <c r="O1107" s="78">
        <v>31</v>
      </c>
    </row>
    <row r="1108" spans="1:15" s="78" customFormat="1" x14ac:dyDescent="0.25">
      <c r="A1108" s="291" t="s">
        <v>307</v>
      </c>
      <c r="B1108" s="292"/>
      <c r="D1108" s="78" t="e">
        <v>#NUM!</v>
      </c>
      <c r="H1108" s="78" t="e">
        <v>#NUM!</v>
      </c>
      <c r="L1108" s="78" t="e">
        <v>#NUM!</v>
      </c>
      <c r="M1108" s="78" t="s">
        <v>265</v>
      </c>
      <c r="N1108" s="78" t="s">
        <v>260</v>
      </c>
      <c r="O1108" s="78">
        <v>31</v>
      </c>
    </row>
    <row r="1109" spans="1:15" s="78" customFormat="1" x14ac:dyDescent="0.25">
      <c r="A1109" s="291" t="s">
        <v>308</v>
      </c>
      <c r="B1109" s="292"/>
      <c r="D1109" s="78" t="e">
        <v>#NUM!</v>
      </c>
      <c r="H1109" s="78" t="e">
        <v>#NUM!</v>
      </c>
      <c r="L1109" s="78" t="e">
        <v>#NUM!</v>
      </c>
      <c r="M1109" s="78" t="s">
        <v>265</v>
      </c>
      <c r="N1109" s="78" t="s">
        <v>260</v>
      </c>
      <c r="O1109" s="78">
        <v>31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230:R677 A786:R840">
    <cfRule type="expression" dxfId="43" priority="43">
      <formula>$N2="no"</formula>
    </cfRule>
  </conditionalFormatting>
  <conditionalFormatting sqref="A62:O62 Q62:R62">
    <cfRule type="expression" dxfId="42" priority="42">
      <formula>$N62="no"</formula>
    </cfRule>
  </conditionalFormatting>
  <conditionalFormatting sqref="P62">
    <cfRule type="expression" dxfId="41" priority="41">
      <formula>$N62="no"</formula>
    </cfRule>
  </conditionalFormatting>
  <conditionalFormatting sqref="B117:K117 Q117:R117 M117:O117">
    <cfRule type="expression" dxfId="40" priority="40">
      <formula>$N117="no"</formula>
    </cfRule>
  </conditionalFormatting>
  <conditionalFormatting sqref="P117">
    <cfRule type="expression" dxfId="39" priority="39">
      <formula>$N117="no"</formula>
    </cfRule>
  </conditionalFormatting>
  <conditionalFormatting sqref="A117">
    <cfRule type="expression" dxfId="38" priority="38">
      <formula>$N117="no"</formula>
    </cfRule>
  </conditionalFormatting>
  <conditionalFormatting sqref="A867:O893 Q867:R893">
    <cfRule type="expression" dxfId="37" priority="37">
      <formula>$N867="no"</formula>
    </cfRule>
  </conditionalFormatting>
  <conditionalFormatting sqref="A894:O920 Q894:R920">
    <cfRule type="expression" dxfId="36" priority="36">
      <formula>$N894="no"</formula>
    </cfRule>
  </conditionalFormatting>
  <conditionalFormatting sqref="A921:O947 Q921:R947">
    <cfRule type="expression" dxfId="35" priority="35">
      <formula>$N921="no"</formula>
    </cfRule>
  </conditionalFormatting>
  <conditionalFormatting sqref="A948:O974 Q948:R974">
    <cfRule type="expression" dxfId="34" priority="34">
      <formula>$N948="no"</formula>
    </cfRule>
  </conditionalFormatting>
  <conditionalFormatting sqref="A975:O1001 Q975:R1001">
    <cfRule type="expression" dxfId="33" priority="33">
      <formula>$N975="no"</formula>
    </cfRule>
  </conditionalFormatting>
  <conditionalFormatting sqref="A1002:O1028 Q1002:R1028">
    <cfRule type="expression" dxfId="32" priority="32">
      <formula>$N1002="no"</formula>
    </cfRule>
  </conditionalFormatting>
  <conditionalFormatting sqref="M1062:R1065 A1062:K1065">
    <cfRule type="expression" dxfId="31" priority="31">
      <formula>$N1062="no"</formula>
    </cfRule>
  </conditionalFormatting>
  <conditionalFormatting sqref="J1058">
    <cfRule type="expression" dxfId="30" priority="26">
      <formula>$N1058="no"</formula>
    </cfRule>
  </conditionalFormatting>
  <conditionalFormatting sqref="I1060">
    <cfRule type="expression" dxfId="29" priority="24">
      <formula>$N1060="no"</formula>
    </cfRule>
  </conditionalFormatting>
  <conditionalFormatting sqref="I1059">
    <cfRule type="expression" dxfId="28" priority="30">
      <formula>$N1059="no"</formula>
    </cfRule>
  </conditionalFormatting>
  <conditionalFormatting sqref="J1059">
    <cfRule type="expression" dxfId="27" priority="29">
      <formula>$N1059="no"</formula>
    </cfRule>
  </conditionalFormatting>
  <conditionalFormatting sqref="K1059">
    <cfRule type="expression" dxfId="26" priority="28">
      <formula>$N1059="no"</formula>
    </cfRule>
  </conditionalFormatting>
  <conditionalFormatting sqref="I1058">
    <cfRule type="expression" dxfId="25" priority="27">
      <formula>$N1058="no"</formula>
    </cfRule>
  </conditionalFormatting>
  <conditionalFormatting sqref="K1058">
    <cfRule type="expression" dxfId="24" priority="25">
      <formula>$N1058="no"</formula>
    </cfRule>
  </conditionalFormatting>
  <conditionalFormatting sqref="I1061">
    <cfRule type="expression" dxfId="23" priority="23">
      <formula>$N1061="no"</formula>
    </cfRule>
  </conditionalFormatting>
  <conditionalFormatting sqref="J1060">
    <cfRule type="expression" dxfId="22" priority="22">
      <formula>$N1060="no"</formula>
    </cfRule>
  </conditionalFormatting>
  <conditionalFormatting sqref="J1061">
    <cfRule type="expression" dxfId="21" priority="21">
      <formula>$N1061="no"</formula>
    </cfRule>
  </conditionalFormatting>
  <conditionalFormatting sqref="B1072:R1075">
    <cfRule type="expression" dxfId="20" priority="20">
      <formula>$N1072="no"</formula>
    </cfRule>
  </conditionalFormatting>
  <conditionalFormatting sqref="A1072:A1075">
    <cfRule type="expression" dxfId="19" priority="19">
      <formula>$N1072="no"</formula>
    </cfRule>
  </conditionalFormatting>
  <conditionalFormatting sqref="B1082:K1085 M1082:R1085">
    <cfRule type="expression" dxfId="18" priority="18">
      <formula>$N1082="no"</formula>
    </cfRule>
  </conditionalFormatting>
  <conditionalFormatting sqref="A1082:A1085">
    <cfRule type="expression" dxfId="17" priority="17">
      <formula>$N1082="no"</formula>
    </cfRule>
  </conditionalFormatting>
  <conditionalFormatting sqref="L117">
    <cfRule type="expression" dxfId="16" priority="16">
      <formula>$N117="no"</formula>
    </cfRule>
  </conditionalFormatting>
  <conditionalFormatting sqref="L1062">
    <cfRule type="expression" dxfId="15" priority="15">
      <formula>$N1062="no"</formula>
    </cfRule>
  </conditionalFormatting>
  <conditionalFormatting sqref="L1064">
    <cfRule type="expression" dxfId="14" priority="14">
      <formula>$N1064="no"</formula>
    </cfRule>
  </conditionalFormatting>
  <conditionalFormatting sqref="L1063">
    <cfRule type="expression" dxfId="13" priority="13">
      <formula>$N1063="no"</formula>
    </cfRule>
  </conditionalFormatting>
  <conditionalFormatting sqref="L1065">
    <cfRule type="expression" dxfId="12" priority="12">
      <formula>$N1065="no"</formula>
    </cfRule>
  </conditionalFormatting>
  <conditionalFormatting sqref="P841:P1028">
    <cfRule type="expression" dxfId="11" priority="11">
      <formula>$N841="no"</formula>
    </cfRule>
  </conditionalFormatting>
  <conditionalFormatting sqref="A678">
    <cfRule type="expression" dxfId="10" priority="10">
      <formula>$N678="no"</formula>
    </cfRule>
  </conditionalFormatting>
  <conditionalFormatting sqref="A679:A785">
    <cfRule type="expression" dxfId="9" priority="9">
      <formula>$N679="no"</formula>
    </cfRule>
  </conditionalFormatting>
  <conditionalFormatting sqref="L1070">
    <cfRule type="expression" dxfId="8" priority="8">
      <formula>$N1070="no"</formula>
    </cfRule>
  </conditionalFormatting>
  <conditionalFormatting sqref="L1068">
    <cfRule type="expression" dxfId="7" priority="7">
      <formula>$N1068="no"</formula>
    </cfRule>
  </conditionalFormatting>
  <conditionalFormatting sqref="L1066">
    <cfRule type="expression" dxfId="6" priority="6">
      <formula>$N1066="no"</formula>
    </cfRule>
  </conditionalFormatting>
  <conditionalFormatting sqref="L1071">
    <cfRule type="expression" dxfId="5" priority="5">
      <formula>$N1071="no"</formula>
    </cfRule>
  </conditionalFormatting>
  <conditionalFormatting sqref="L1069">
    <cfRule type="expression" dxfId="4" priority="4">
      <formula>$N1069="no"</formula>
    </cfRule>
  </conditionalFormatting>
  <conditionalFormatting sqref="L1067">
    <cfRule type="expression" dxfId="3" priority="3">
      <formula>$N1067="no"</formula>
    </cfRule>
  </conditionalFormatting>
  <conditionalFormatting sqref="L1082:L1083">
    <cfRule type="expression" dxfId="2" priority="2">
      <formula>$N1082="no"</formula>
    </cfRule>
  </conditionalFormatting>
  <conditionalFormatting sqref="L1084:L1085">
    <cfRule type="expression" dxfId="1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N23" sqref="N23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32</v>
      </c>
      <c r="B1">
        <v>15</v>
      </c>
    </row>
    <row r="2" spans="1:28" x14ac:dyDescent="0.25">
      <c r="A2" t="s">
        <v>33</v>
      </c>
      <c r="B2" s="2">
        <v>15</v>
      </c>
    </row>
    <row r="3" spans="1:28" x14ac:dyDescent="0.25">
      <c r="A3" t="s">
        <v>34</v>
      </c>
      <c r="B3" s="2">
        <v>0</v>
      </c>
    </row>
    <row r="4" spans="1:28" x14ac:dyDescent="0.25">
      <c r="A4" t="s">
        <v>35</v>
      </c>
      <c r="B4" s="2">
        <v>0</v>
      </c>
    </row>
    <row r="5" spans="1:28" x14ac:dyDescent="0.25">
      <c r="A5" t="s">
        <v>55</v>
      </c>
      <c r="B5" s="2">
        <v>0</v>
      </c>
      <c r="C5" t="s">
        <v>168</v>
      </c>
      <c r="D5" s="2" t="s">
        <v>168</v>
      </c>
    </row>
    <row r="6" spans="1:28" x14ac:dyDescent="0.25">
      <c r="A6" t="s">
        <v>57</v>
      </c>
      <c r="B6">
        <v>15</v>
      </c>
    </row>
    <row r="7" spans="1:28" x14ac:dyDescent="0.25">
      <c r="A7" t="s">
        <v>79</v>
      </c>
      <c r="B7">
        <v>59</v>
      </c>
      <c r="C7" s="2">
        <v>52</v>
      </c>
      <c r="D7" s="2">
        <v>7</v>
      </c>
      <c r="E7" s="2">
        <v>52</v>
      </c>
      <c r="F7" s="2">
        <v>7</v>
      </c>
    </row>
    <row r="8" spans="1:28" s="2" customFormat="1" x14ac:dyDescent="0.25">
      <c r="A8" s="2" t="s">
        <v>39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455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 t="s">
        <v>679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  <c r="O9" s="2">
        <v>13</v>
      </c>
      <c r="P9" s="2">
        <v>14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25</v>
      </c>
      <c r="B10" s="2">
        <v>3</v>
      </c>
      <c r="C10" s="2">
        <v>3</v>
      </c>
      <c r="D10" s="2">
        <v>4</v>
      </c>
      <c r="E10" s="2">
        <v>3</v>
      </c>
      <c r="F10" s="2">
        <v>3</v>
      </c>
      <c r="G10" s="2">
        <v>4</v>
      </c>
      <c r="H10" s="2">
        <v>3</v>
      </c>
      <c r="I10" s="2">
        <v>3</v>
      </c>
      <c r="J10" s="2">
        <v>3</v>
      </c>
      <c r="K10" s="2">
        <v>3</v>
      </c>
      <c r="L10" s="2">
        <v>4</v>
      </c>
      <c r="M10" s="2">
        <v>3</v>
      </c>
      <c r="N10" s="2">
        <v>4</v>
      </c>
      <c r="O10" s="2">
        <v>3</v>
      </c>
      <c r="P10" s="2">
        <v>4</v>
      </c>
      <c r="Q10" s="2" t="s">
        <v>56</v>
      </c>
      <c r="R10" s="2" t="s">
        <v>56</v>
      </c>
      <c r="S10" s="2" t="s">
        <v>56</v>
      </c>
      <c r="T10" s="2" t="s">
        <v>56</v>
      </c>
      <c r="U10" s="2" t="s">
        <v>56</v>
      </c>
      <c r="V10" s="2" t="s">
        <v>56</v>
      </c>
      <c r="W10" s="2" t="s">
        <v>56</v>
      </c>
      <c r="X10" s="2" t="s">
        <v>56</v>
      </c>
      <c r="Y10" s="2" t="s">
        <v>56</v>
      </c>
      <c r="Z10" s="2" t="s">
        <v>56</v>
      </c>
      <c r="AA10" s="2" t="s">
        <v>56</v>
      </c>
      <c r="AB10" s="2" t="s">
        <v>56</v>
      </c>
    </row>
    <row r="11" spans="1:28" s="2" customFormat="1" x14ac:dyDescent="0.25">
      <c r="A11" s="2" t="s">
        <v>32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33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402</v>
      </c>
    </row>
    <row r="17" spans="1:28" s="2" customFormat="1" x14ac:dyDescent="0.25">
      <c r="A17" s="2" t="s">
        <v>410</v>
      </c>
    </row>
    <row r="18" spans="1:28" s="2" customFormat="1" x14ac:dyDescent="0.25">
      <c r="A18" s="2" t="s">
        <v>413</v>
      </c>
    </row>
    <row r="19" spans="1:28" s="2" customFormat="1" x14ac:dyDescent="0.25">
      <c r="A19" s="2" t="s">
        <v>403</v>
      </c>
    </row>
    <row r="20" spans="1:28" s="2" customFormat="1" x14ac:dyDescent="0.25">
      <c r="A20" s="2" t="s">
        <v>404</v>
      </c>
    </row>
    <row r="21" spans="1:28" s="2" customFormat="1" x14ac:dyDescent="0.25">
      <c r="A21" s="2" t="s">
        <v>405</v>
      </c>
    </row>
    <row r="22" spans="1:28" s="2" customFormat="1" x14ac:dyDescent="0.25">
      <c r="A22" s="2" t="s">
        <v>406</v>
      </c>
    </row>
    <row r="23" spans="1:28" s="2" customFormat="1" x14ac:dyDescent="0.25">
      <c r="A23" s="2" t="s">
        <v>412</v>
      </c>
    </row>
    <row r="24" spans="1:28" s="2" customFormat="1" x14ac:dyDescent="0.25">
      <c r="A24" s="2" t="s">
        <v>407</v>
      </c>
    </row>
    <row r="25" spans="1:28" s="2" customFormat="1" x14ac:dyDescent="0.25">
      <c r="A25" s="2" t="s">
        <v>408</v>
      </c>
    </row>
    <row r="26" spans="1:28" s="340" customFormat="1" x14ac:dyDescent="0.25">
      <c r="A26" s="340" t="s">
        <v>409</v>
      </c>
    </row>
    <row r="27" spans="1:28" s="2" customFormat="1" x14ac:dyDescent="0.25">
      <c r="A27" s="2" t="s">
        <v>411</v>
      </c>
    </row>
    <row r="28" spans="1:28" ht="15" customHeight="1" x14ac:dyDescent="0.25">
      <c r="A28" s="250" t="s">
        <v>130</v>
      </c>
      <c r="B28" s="502" t="s">
        <v>630</v>
      </c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</row>
    <row r="29" spans="1:28" x14ac:dyDescent="0.25">
      <c r="B29" s="503" t="s">
        <v>631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</row>
    <row r="30" spans="1:28" x14ac:dyDescent="0.25">
      <c r="A30" s="2" t="s">
        <v>232</v>
      </c>
      <c r="B30" s="2">
        <v>92.4</v>
      </c>
      <c r="H30" s="2"/>
    </row>
    <row r="31" spans="1:28" x14ac:dyDescent="0.25">
      <c r="A31" s="2" t="s">
        <v>233</v>
      </c>
      <c r="B31" s="2">
        <v>1002.3196666666666</v>
      </c>
    </row>
    <row r="32" spans="1:28" x14ac:dyDescent="0.25">
      <c r="A32" s="2" t="s">
        <v>320</v>
      </c>
      <c r="B32">
        <v>800</v>
      </c>
    </row>
    <row r="33" spans="1:2" x14ac:dyDescent="0.25">
      <c r="A33" s="2" t="s">
        <v>321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91</v>
      </c>
      <c r="C1" s="2" t="s">
        <v>90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26</v>
      </c>
      <c r="B2" s="2">
        <v>37</v>
      </c>
      <c r="C2" s="2">
        <v>30</v>
      </c>
      <c r="D2" s="2">
        <v>0</v>
      </c>
      <c r="E2" s="2">
        <v>-1.6949152542372836E-2</v>
      </c>
      <c r="F2" s="2">
        <v>-0.35593220338983045</v>
      </c>
      <c r="G2" s="2">
        <v>-0.30508474576271194</v>
      </c>
      <c r="H2" s="2">
        <v>-0.1186440677966103</v>
      </c>
      <c r="I2" s="2">
        <v>0.22033898305084731</v>
      </c>
      <c r="J2" s="2">
        <v>0.91525423728813537</v>
      </c>
      <c r="K2" s="2">
        <v>1.3898305084745761</v>
      </c>
      <c r="L2" s="2">
        <v>1.5084745762711864</v>
      </c>
      <c r="M2" s="2">
        <v>1.5254237288135593</v>
      </c>
      <c r="N2" s="2">
        <v>2.6779661016949148</v>
      </c>
      <c r="O2" s="2">
        <v>3.0169491525423724</v>
      </c>
      <c r="P2" s="2">
        <v>3.508474576271186</v>
      </c>
      <c r="Q2" s="2">
        <v>3.7118644067796609</v>
      </c>
      <c r="R2" s="2">
        <v>3.8983050847457625</v>
      </c>
      <c r="S2" s="2">
        <v>4.8135593220338979</v>
      </c>
      <c r="T2" s="2">
        <v>4.7627118644067794</v>
      </c>
      <c r="U2" s="2">
        <v>4.4745762711864403</v>
      </c>
      <c r="V2" s="2">
        <v>5.0338983050847457</v>
      </c>
      <c r="W2" s="2">
        <v>5.2203389830508478</v>
      </c>
      <c r="X2" s="2">
        <v>5.3050847457627128</v>
      </c>
      <c r="Y2" s="2">
        <v>5.9322033898305095</v>
      </c>
      <c r="Z2" s="2">
        <v>6.2372881355932215</v>
      </c>
      <c r="AA2" s="2">
        <v>6.3050847457627128</v>
      </c>
      <c r="AB2" s="2">
        <v>6.4576271186440692</v>
      </c>
      <c r="AC2" s="2">
        <v>7.3559322033898322</v>
      </c>
      <c r="AD2" s="2">
        <v>7.5932203389830528</v>
      </c>
      <c r="AE2" s="2">
        <v>7.9661016949152561</v>
      </c>
      <c r="AF2" s="2">
        <v>8.1016949152542388</v>
      </c>
      <c r="AG2" s="2">
        <v>8.1186440677966125</v>
      </c>
      <c r="AH2" s="2">
        <v>8.9491525423728824</v>
      </c>
      <c r="AI2" s="2" t="e">
        <v>#N/A</v>
      </c>
      <c r="AJ2" s="2" t="e">
        <v>#N/A</v>
      </c>
      <c r="AK2" s="2" t="e">
        <v>#N/A</v>
      </c>
      <c r="AL2" s="2" t="e">
        <v>#N/A</v>
      </c>
      <c r="AM2" s="2" t="e">
        <v>#N/A</v>
      </c>
      <c r="AN2" s="2" t="e">
        <v>#N/A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89</v>
      </c>
      <c r="B3" s="2">
        <v>58</v>
      </c>
      <c r="C3" s="2">
        <v>30</v>
      </c>
      <c r="D3" s="2">
        <v>0</v>
      </c>
      <c r="E3" s="2">
        <v>1</v>
      </c>
      <c r="F3" s="2">
        <v>0.85714285714285721</v>
      </c>
      <c r="G3" s="2">
        <v>1.1428571428571428</v>
      </c>
      <c r="H3" s="2">
        <v>2.1428571428571428</v>
      </c>
      <c r="I3" s="2">
        <v>2.2857142857142856</v>
      </c>
      <c r="J3" s="2">
        <v>3.7142857142857144</v>
      </c>
      <c r="K3" s="2">
        <v>4.7142857142857144</v>
      </c>
      <c r="L3" s="2">
        <v>6</v>
      </c>
      <c r="M3" s="2">
        <v>6.1428571428571423</v>
      </c>
      <c r="N3" s="2">
        <v>8.2857142857142847</v>
      </c>
      <c r="O3" s="2">
        <v>9</v>
      </c>
      <c r="P3" s="2">
        <v>9.5714285714285712</v>
      </c>
      <c r="Q3" s="2">
        <v>10.857142857142858</v>
      </c>
      <c r="R3" s="2">
        <v>11.428571428571429</v>
      </c>
      <c r="S3" s="2">
        <v>13.285714285714285</v>
      </c>
      <c r="T3" s="2">
        <v>13.571428571428569</v>
      </c>
      <c r="U3" s="2">
        <v>12.999999999999998</v>
      </c>
      <c r="V3" s="2">
        <v>13.999999999999998</v>
      </c>
      <c r="W3" s="2">
        <v>14.285714285714285</v>
      </c>
      <c r="X3" s="2">
        <v>14.571428571428569</v>
      </c>
      <c r="Y3" s="2">
        <v>15.571428571428569</v>
      </c>
      <c r="Z3" s="2">
        <v>16.428571428571427</v>
      </c>
      <c r="AA3" s="2">
        <v>16.428571428571427</v>
      </c>
      <c r="AB3" s="2">
        <v>17</v>
      </c>
      <c r="AC3" s="2">
        <v>17.857142857142858</v>
      </c>
      <c r="AD3" s="2">
        <v>19.285714285714285</v>
      </c>
      <c r="AE3" s="2">
        <v>20.428571428571427</v>
      </c>
      <c r="AF3" s="2">
        <v>21.142857142857142</v>
      </c>
      <c r="AG3" s="2">
        <v>21.285714285714285</v>
      </c>
      <c r="AH3" s="2">
        <v>22.857142857142854</v>
      </c>
      <c r="AI3" s="2" t="e">
        <v>#N/A</v>
      </c>
      <c r="AJ3" s="2" t="e">
        <v>#N/A</v>
      </c>
      <c r="AK3" s="2" t="e">
        <v>#N/A</v>
      </c>
      <c r="AL3" s="2" t="e">
        <v>#N/A</v>
      </c>
      <c r="AM3" s="2" t="e">
        <v>#N/A</v>
      </c>
      <c r="AN3" s="2" t="e">
        <v>#N/A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86</v>
      </c>
      <c r="B4" s="2">
        <v>55</v>
      </c>
      <c r="C4" s="2">
        <v>30</v>
      </c>
      <c r="D4" s="2">
        <v>0</v>
      </c>
      <c r="E4" s="2">
        <v>-0.15384615384615374</v>
      </c>
      <c r="F4" s="2">
        <v>-0.51923076923076916</v>
      </c>
      <c r="G4" s="2">
        <v>-0.5</v>
      </c>
      <c r="H4" s="2">
        <v>-0.42307692307692291</v>
      </c>
      <c r="I4" s="2">
        <v>-5.7692307692307487E-2</v>
      </c>
      <c r="J4" s="2">
        <v>0.53846153846153832</v>
      </c>
      <c r="K4" s="2">
        <v>0.94230769230769207</v>
      </c>
      <c r="L4" s="2">
        <v>0.90384615384615374</v>
      </c>
      <c r="M4" s="2">
        <v>0.90384615384615374</v>
      </c>
      <c r="N4" s="2">
        <v>1.9230769230769229</v>
      </c>
      <c r="O4" s="2">
        <v>2.2115384615384612</v>
      </c>
      <c r="P4" s="2">
        <v>2.6923076923076921</v>
      </c>
      <c r="Q4" s="2">
        <v>2.7499999999999996</v>
      </c>
      <c r="R4" s="2">
        <v>2.8846153846153841</v>
      </c>
      <c r="S4" s="2">
        <v>3.6730769230769225</v>
      </c>
      <c r="T4" s="2">
        <v>3.5769230769230762</v>
      </c>
      <c r="U4" s="2">
        <v>3.3269230769230762</v>
      </c>
      <c r="V4" s="2">
        <v>3.8269230769230762</v>
      </c>
      <c r="W4" s="2">
        <v>3.9999999999999991</v>
      </c>
      <c r="X4" s="2">
        <v>4.0576923076923066</v>
      </c>
      <c r="Y4" s="2">
        <v>4.6346153846153832</v>
      </c>
      <c r="Z4" s="2">
        <v>4.8653846153846141</v>
      </c>
      <c r="AA4" s="2">
        <v>4.9423076923076916</v>
      </c>
      <c r="AB4" s="2">
        <v>5.0384615384615383</v>
      </c>
      <c r="AC4" s="2">
        <v>5.9423076923076916</v>
      </c>
      <c r="AD4" s="2">
        <v>6.0192307692307683</v>
      </c>
      <c r="AE4" s="2">
        <v>6.2884615384615374</v>
      </c>
      <c r="AF4" s="2">
        <v>6.3461538461538449</v>
      </c>
      <c r="AG4" s="2">
        <v>6.3461538461538449</v>
      </c>
      <c r="AH4" s="2">
        <v>7.0769230769230758</v>
      </c>
      <c r="AI4" s="2" t="e">
        <v>#N/A</v>
      </c>
      <c r="AJ4" s="2" t="e">
        <v>#N/A</v>
      </c>
      <c r="AK4" s="2" t="e">
        <v>#N/A</v>
      </c>
      <c r="AL4" s="2" t="e">
        <v>#N/A</v>
      </c>
      <c r="AM4" s="2" t="e">
        <v>#N/A</v>
      </c>
      <c r="AN4" s="2" t="e">
        <v>#N/A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151</v>
      </c>
      <c r="B5" s="2">
        <v>82</v>
      </c>
      <c r="C5" s="2">
        <v>30</v>
      </c>
      <c r="D5" s="2">
        <v>0</v>
      </c>
      <c r="E5" s="2">
        <v>1</v>
      </c>
      <c r="F5" s="2">
        <v>0.85714285714285721</v>
      </c>
      <c r="G5" s="2">
        <v>1.1428571428571428</v>
      </c>
      <c r="H5" s="2">
        <v>2.1428571428571428</v>
      </c>
      <c r="I5" s="2">
        <v>2.2857142857142856</v>
      </c>
      <c r="J5" s="2">
        <v>3.7142857142857144</v>
      </c>
      <c r="K5" s="2">
        <v>4.7142857142857144</v>
      </c>
      <c r="L5" s="2">
        <v>6</v>
      </c>
      <c r="M5" s="2">
        <v>6.1428571428571423</v>
      </c>
      <c r="N5" s="2">
        <v>8.2857142857142847</v>
      </c>
      <c r="O5" s="2">
        <v>9</v>
      </c>
      <c r="P5" s="2">
        <v>9.5714285714285712</v>
      </c>
      <c r="Q5" s="2">
        <v>10.857142857142858</v>
      </c>
      <c r="R5" s="2">
        <v>11.428571428571429</v>
      </c>
      <c r="S5" s="2">
        <v>13.285714285714285</v>
      </c>
      <c r="T5" s="2">
        <v>13.571428571428569</v>
      </c>
      <c r="U5" s="2">
        <v>12.999999999999998</v>
      </c>
      <c r="V5" s="2">
        <v>13.999999999999998</v>
      </c>
      <c r="W5" s="2">
        <v>14.285714285714285</v>
      </c>
      <c r="X5" s="2">
        <v>14.571428571428569</v>
      </c>
      <c r="Y5" s="2">
        <v>15.571428571428569</v>
      </c>
      <c r="Z5" s="2">
        <v>16.428571428571427</v>
      </c>
      <c r="AA5" s="2">
        <v>16.428571428571427</v>
      </c>
      <c r="AB5" s="2">
        <v>17</v>
      </c>
      <c r="AC5" s="2">
        <v>17.857142857142858</v>
      </c>
      <c r="AD5" s="2">
        <v>19.285714285714285</v>
      </c>
      <c r="AE5" s="2">
        <v>20.428571428571427</v>
      </c>
      <c r="AF5" s="2">
        <v>21.142857142857142</v>
      </c>
      <c r="AG5" s="2">
        <v>21.285714285714285</v>
      </c>
      <c r="AH5" s="2">
        <v>22.857142857142854</v>
      </c>
      <c r="AI5" s="2" t="e">
        <v>#N/A</v>
      </c>
      <c r="AJ5" s="2" t="e">
        <v>#N/A</v>
      </c>
      <c r="AK5" s="2" t="e">
        <v>#N/A</v>
      </c>
      <c r="AL5" s="2" t="e">
        <v>#N/A</v>
      </c>
      <c r="AM5" s="2" t="e">
        <v>#N/A</v>
      </c>
      <c r="AN5" s="2" t="e">
        <v>#N/A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142</v>
      </c>
      <c r="B6" s="2">
        <v>67</v>
      </c>
      <c r="C6" s="2">
        <v>30</v>
      </c>
      <c r="D6" s="2">
        <v>0</v>
      </c>
      <c r="E6" s="2">
        <v>-0.38461538461538458</v>
      </c>
      <c r="F6" s="2">
        <v>-0.92307692307692291</v>
      </c>
      <c r="G6" s="2">
        <v>-1.0769230769230766</v>
      </c>
      <c r="H6" s="2">
        <v>-1.3076923076923075</v>
      </c>
      <c r="I6" s="2">
        <v>-1.2307692307692304</v>
      </c>
      <c r="J6" s="2">
        <v>-1.615384615384615</v>
      </c>
      <c r="K6" s="2">
        <v>-1.6923076923076921</v>
      </c>
      <c r="L6" s="2">
        <v>-2.0769230769230766</v>
      </c>
      <c r="M6" s="2">
        <v>-2.7692307692307692</v>
      </c>
      <c r="N6" s="2">
        <v>-2.3846153846153846</v>
      </c>
      <c r="O6" s="2">
        <v>-2.6923076923076921</v>
      </c>
      <c r="P6" s="2">
        <v>-2.615384615384615</v>
      </c>
      <c r="Q6" s="2">
        <v>-3.0769230769230766</v>
      </c>
      <c r="R6" s="2">
        <v>-2.8461538461538458</v>
      </c>
      <c r="S6" s="2">
        <v>-2.8461538461538458</v>
      </c>
      <c r="T6" s="2">
        <v>-3.3846153846153841</v>
      </c>
      <c r="U6" s="2">
        <v>-3.9999999999999996</v>
      </c>
      <c r="V6" s="2">
        <v>-3.9999999999999996</v>
      </c>
      <c r="W6" s="2">
        <v>-3.9230769230769225</v>
      </c>
      <c r="X6" s="2">
        <v>-3.9999999999999996</v>
      </c>
      <c r="Y6" s="2">
        <v>-4.2307692307692299</v>
      </c>
      <c r="Z6" s="2">
        <v>-4.3076923076923066</v>
      </c>
      <c r="AA6" s="2">
        <v>-4.3076923076923066</v>
      </c>
      <c r="AB6" s="2">
        <v>-4.6923076923076916</v>
      </c>
      <c r="AC6" s="2">
        <v>-4.2307692307692299</v>
      </c>
      <c r="AD6" s="2">
        <v>-4.3076923076923066</v>
      </c>
      <c r="AE6" s="2">
        <v>-4.5384615384615374</v>
      </c>
      <c r="AF6" s="2">
        <v>-4.7692307692307683</v>
      </c>
      <c r="AG6" s="2">
        <v>-5.1538461538461533</v>
      </c>
      <c r="AH6" s="2">
        <v>-5.1538461538461533</v>
      </c>
      <c r="AI6" s="2" t="e">
        <v>#N/A</v>
      </c>
      <c r="AJ6" s="2" t="e">
        <v>#N/A</v>
      </c>
      <c r="AK6" s="2" t="e">
        <v>#N/A</v>
      </c>
      <c r="AL6" s="2" t="e">
        <v>#N/A</v>
      </c>
      <c r="AM6" s="2" t="e">
        <v>#N/A</v>
      </c>
      <c r="AN6" s="2" t="e">
        <v>#N/A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154</v>
      </c>
      <c r="B7" s="2">
        <v>85</v>
      </c>
      <c r="C7" s="2">
        <v>30</v>
      </c>
      <c r="D7" s="2">
        <v>0</v>
      </c>
      <c r="E7" s="2">
        <v>1</v>
      </c>
      <c r="F7" s="2">
        <v>0.85714285714285721</v>
      </c>
      <c r="G7" s="2">
        <v>1.1428571428571428</v>
      </c>
      <c r="H7" s="2">
        <v>2.1428571428571428</v>
      </c>
      <c r="I7" s="2">
        <v>2.2857142857142856</v>
      </c>
      <c r="J7" s="2">
        <v>3.7142857142857144</v>
      </c>
      <c r="K7" s="2">
        <v>4.7142857142857144</v>
      </c>
      <c r="L7" s="2">
        <v>6</v>
      </c>
      <c r="M7" s="2">
        <v>6.1428571428571423</v>
      </c>
      <c r="N7" s="2">
        <v>8.2857142857142847</v>
      </c>
      <c r="O7" s="2">
        <v>9</v>
      </c>
      <c r="P7" s="2">
        <v>9.5714285714285712</v>
      </c>
      <c r="Q7" s="2">
        <v>10.857142857142858</v>
      </c>
      <c r="R7" s="2">
        <v>11.428571428571429</v>
      </c>
      <c r="S7" s="2">
        <v>13.285714285714285</v>
      </c>
      <c r="T7" s="2">
        <v>13.571428571428569</v>
      </c>
      <c r="U7" s="2">
        <v>12.999999999999998</v>
      </c>
      <c r="V7" s="2">
        <v>13.999999999999998</v>
      </c>
      <c r="W7" s="2">
        <v>14.285714285714285</v>
      </c>
      <c r="X7" s="2">
        <v>14.571428571428569</v>
      </c>
      <c r="Y7" s="2">
        <v>15.571428571428569</v>
      </c>
      <c r="Z7" s="2">
        <v>16.428571428571427</v>
      </c>
      <c r="AA7" s="2">
        <v>16.428571428571427</v>
      </c>
      <c r="AB7" s="2">
        <v>17</v>
      </c>
      <c r="AC7" s="2">
        <v>17.857142857142858</v>
      </c>
      <c r="AD7" s="2">
        <v>19.285714285714285</v>
      </c>
      <c r="AE7" s="2">
        <v>20.428571428571427</v>
      </c>
      <c r="AF7" s="2">
        <v>21.142857142857142</v>
      </c>
      <c r="AG7" s="2">
        <v>21.285714285714285</v>
      </c>
      <c r="AH7" s="2">
        <v>22.857142857142854</v>
      </c>
      <c r="AI7" s="2" t="e">
        <v>#N/A</v>
      </c>
      <c r="AJ7" s="2" t="e">
        <v>#N/A</v>
      </c>
      <c r="AK7" s="2" t="e">
        <v>#N/A</v>
      </c>
      <c r="AL7" s="2" t="e">
        <v>#N/A</v>
      </c>
      <c r="AM7" s="2" t="e">
        <v>#N/A</v>
      </c>
      <c r="AN7" s="2" t="e">
        <v>#N/A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145</v>
      </c>
      <c r="B8" s="2">
        <v>70</v>
      </c>
      <c r="C8" s="2">
        <v>30</v>
      </c>
      <c r="D8" s="2">
        <v>0</v>
      </c>
      <c r="E8" s="2">
        <v>-0.35000000000000009</v>
      </c>
      <c r="F8" s="2">
        <v>-0.89999999999999991</v>
      </c>
      <c r="G8" s="2">
        <v>-0.94999999999999973</v>
      </c>
      <c r="H8" s="2">
        <v>-1.0999999999999996</v>
      </c>
      <c r="I8" s="2">
        <v>-0.84999999999999964</v>
      </c>
      <c r="J8" s="2">
        <v>-0.94999999999999973</v>
      </c>
      <c r="K8" s="2">
        <v>-0.89999999999999991</v>
      </c>
      <c r="L8" s="2">
        <v>-1.25</v>
      </c>
      <c r="M8" s="2">
        <v>-1.6</v>
      </c>
      <c r="N8" s="2">
        <v>-1</v>
      </c>
      <c r="O8" s="2">
        <v>-1.25</v>
      </c>
      <c r="P8" s="2">
        <v>-1.1000000000000001</v>
      </c>
      <c r="Q8" s="2">
        <v>-1.5</v>
      </c>
      <c r="R8" s="2">
        <v>-1.4500000000000002</v>
      </c>
      <c r="S8" s="2">
        <v>-1.2000000000000002</v>
      </c>
      <c r="T8" s="2">
        <v>-1.8000000000000003</v>
      </c>
      <c r="U8" s="2">
        <v>-2.35</v>
      </c>
      <c r="V8" s="2">
        <v>-2.2500000000000004</v>
      </c>
      <c r="W8" s="2">
        <v>-2.4500000000000006</v>
      </c>
      <c r="X8" s="2">
        <v>-2.5000000000000004</v>
      </c>
      <c r="Y8" s="2">
        <v>-2.7000000000000006</v>
      </c>
      <c r="Z8" s="2">
        <v>-2.8000000000000007</v>
      </c>
      <c r="AA8" s="2">
        <v>-2.7500000000000009</v>
      </c>
      <c r="AB8" s="2">
        <v>-3.1500000000000008</v>
      </c>
      <c r="AC8" s="2">
        <v>-2.600000000000001</v>
      </c>
      <c r="AD8" s="2">
        <v>-2.7500000000000009</v>
      </c>
      <c r="AE8" s="2">
        <v>-2.9000000000000008</v>
      </c>
      <c r="AF8" s="2">
        <v>-3.2000000000000006</v>
      </c>
      <c r="AG8" s="2">
        <v>-3.4500000000000006</v>
      </c>
      <c r="AH8" s="2">
        <v>-3.4500000000000006</v>
      </c>
      <c r="AI8" s="2" t="e">
        <v>#N/A</v>
      </c>
      <c r="AJ8" s="2" t="e">
        <v>#N/A</v>
      </c>
      <c r="AK8" s="2" t="e">
        <v>#N/A</v>
      </c>
      <c r="AL8" s="2" t="e">
        <v>#N/A</v>
      </c>
      <c r="AM8" s="2" t="e">
        <v>#N/A</v>
      </c>
      <c r="AN8" s="2" t="e">
        <v>#N/A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157</v>
      </c>
      <c r="B9" s="2">
        <v>88</v>
      </c>
      <c r="C9" s="2">
        <v>30</v>
      </c>
      <c r="D9" s="2">
        <v>0</v>
      </c>
      <c r="E9" s="2">
        <v>1</v>
      </c>
      <c r="F9" s="2">
        <v>0.85714285714285721</v>
      </c>
      <c r="G9" s="2">
        <v>1.1428571428571428</v>
      </c>
      <c r="H9" s="2">
        <v>2.1428571428571428</v>
      </c>
      <c r="I9" s="2">
        <v>2.2857142857142856</v>
      </c>
      <c r="J9" s="2">
        <v>3.7142857142857144</v>
      </c>
      <c r="K9" s="2">
        <v>4.7142857142857144</v>
      </c>
      <c r="L9" s="2">
        <v>6</v>
      </c>
      <c r="M9" s="2">
        <v>6.1428571428571423</v>
      </c>
      <c r="N9" s="2">
        <v>8.2857142857142847</v>
      </c>
      <c r="O9" s="2">
        <v>9</v>
      </c>
      <c r="P9" s="2">
        <v>9.5714285714285712</v>
      </c>
      <c r="Q9" s="2">
        <v>10.857142857142858</v>
      </c>
      <c r="R9" s="2">
        <v>11.428571428571429</v>
      </c>
      <c r="S9" s="2">
        <v>13.285714285714285</v>
      </c>
      <c r="T9" s="2">
        <v>13.571428571428569</v>
      </c>
      <c r="U9" s="2">
        <v>12.999999999999998</v>
      </c>
      <c r="V9" s="2">
        <v>13.999999999999998</v>
      </c>
      <c r="W9" s="2">
        <v>14.285714285714285</v>
      </c>
      <c r="X9" s="2">
        <v>14.571428571428569</v>
      </c>
      <c r="Y9" s="2">
        <v>15.571428571428569</v>
      </c>
      <c r="Z9" s="2">
        <v>16.428571428571427</v>
      </c>
      <c r="AA9" s="2">
        <v>16.428571428571427</v>
      </c>
      <c r="AB9" s="2">
        <v>17</v>
      </c>
      <c r="AC9" s="2">
        <v>17.857142857142858</v>
      </c>
      <c r="AD9" s="2">
        <v>19.285714285714285</v>
      </c>
      <c r="AE9" s="2">
        <v>20.428571428571427</v>
      </c>
      <c r="AF9" s="2">
        <v>21.142857142857142</v>
      </c>
      <c r="AG9" s="2">
        <v>21.285714285714285</v>
      </c>
      <c r="AH9" s="2">
        <v>22.857142857142854</v>
      </c>
      <c r="AI9" s="2" t="e">
        <v>#N/A</v>
      </c>
      <c r="AJ9" s="2" t="e">
        <v>#N/A</v>
      </c>
      <c r="AK9" s="2" t="e">
        <v>#N/A</v>
      </c>
      <c r="AL9" s="2" t="e">
        <v>#N/A</v>
      </c>
      <c r="AM9" s="2" t="e">
        <v>#N/A</v>
      </c>
      <c r="AN9" s="2" t="e">
        <v>#N/A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148</v>
      </c>
      <c r="B10" s="2">
        <v>73</v>
      </c>
      <c r="C10" s="2">
        <v>30</v>
      </c>
      <c r="D10" s="2">
        <v>0</v>
      </c>
      <c r="E10" s="2">
        <v>-0.22580645161290303</v>
      </c>
      <c r="F10" s="2">
        <v>-0.67741935483870952</v>
      </c>
      <c r="G10" s="2">
        <v>-0.80645161290322553</v>
      </c>
      <c r="H10" s="2">
        <v>-0.87096774193548354</v>
      </c>
      <c r="I10" s="2">
        <v>-0.54838709677419306</v>
      </c>
      <c r="J10" s="2">
        <v>-0.35483870967741904</v>
      </c>
      <c r="K10" s="2">
        <v>-0.29032258064516103</v>
      </c>
      <c r="L10" s="2">
        <v>-0.51612903225806406</v>
      </c>
      <c r="M10" s="2">
        <v>-0.80645161290322553</v>
      </c>
      <c r="N10" s="2">
        <v>-6.4516129032258007E-2</v>
      </c>
      <c r="O10" s="2">
        <v>-0.25806451612903203</v>
      </c>
      <c r="P10" s="2">
        <v>3.2258064516129448E-2</v>
      </c>
      <c r="Q10" s="2">
        <v>-0.12903225806451557</v>
      </c>
      <c r="R10" s="2">
        <v>-6.4516129032257563E-2</v>
      </c>
      <c r="S10" s="2">
        <v>0.29032258064516148</v>
      </c>
      <c r="T10" s="2">
        <v>-6.4516129032258007E-2</v>
      </c>
      <c r="U10" s="2">
        <v>-0.5161290322580645</v>
      </c>
      <c r="V10" s="2">
        <v>-0.32258064516129048</v>
      </c>
      <c r="W10" s="2">
        <v>-0.29032258064516148</v>
      </c>
      <c r="X10" s="2">
        <v>-0.41935483870967749</v>
      </c>
      <c r="Y10" s="2">
        <v>-0.22580645161290347</v>
      </c>
      <c r="Z10" s="2">
        <v>-0.19354838709677447</v>
      </c>
      <c r="AA10" s="2">
        <v>-0.22580645161290347</v>
      </c>
      <c r="AB10" s="2">
        <v>-0.48387096774193594</v>
      </c>
      <c r="AC10" s="2">
        <v>0.16129032258064457</v>
      </c>
      <c r="AD10" s="2">
        <v>-3.2258064516129448E-2</v>
      </c>
      <c r="AE10" s="2">
        <v>-3.2258064516129448E-2</v>
      </c>
      <c r="AF10" s="2">
        <v>-0.16129032258064546</v>
      </c>
      <c r="AG10" s="2">
        <v>-0.25806451612903247</v>
      </c>
      <c r="AH10" s="2">
        <v>-6.4516129032258451E-2</v>
      </c>
      <c r="AI10" s="2" t="e">
        <v>#N/A</v>
      </c>
      <c r="AJ10" s="2" t="e">
        <v>#N/A</v>
      </c>
      <c r="AK10" s="2" t="e">
        <v>#N/A</v>
      </c>
      <c r="AL10" s="2" t="e">
        <v>#N/A</v>
      </c>
      <c r="AM10" s="2" t="e">
        <v>#N/A</v>
      </c>
      <c r="AN10" s="2" t="e">
        <v>#N/A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78</v>
      </c>
      <c r="B11" s="2">
        <v>79</v>
      </c>
      <c r="C11" s="2">
        <v>30</v>
      </c>
      <c r="D11" s="2">
        <v>0</v>
      </c>
      <c r="E11" s="2">
        <v>0.66666666666666652</v>
      </c>
      <c r="F11" s="2">
        <v>0.5</v>
      </c>
      <c r="G11" s="2">
        <v>0.83333333333333304</v>
      </c>
      <c r="H11" s="2">
        <v>1.6666666666666665</v>
      </c>
      <c r="I11" s="2">
        <v>1.833333333333333</v>
      </c>
      <c r="J11" s="2">
        <v>3</v>
      </c>
      <c r="K11" s="2">
        <v>3.8333333333333335</v>
      </c>
      <c r="L11" s="2">
        <v>4.5</v>
      </c>
      <c r="M11" s="2">
        <v>4.5</v>
      </c>
      <c r="N11" s="2">
        <v>6.666666666666667</v>
      </c>
      <c r="O11" s="2">
        <v>7.3333333333333339</v>
      </c>
      <c r="P11" s="2">
        <v>7.8333333333333339</v>
      </c>
      <c r="Q11" s="2">
        <v>9</v>
      </c>
      <c r="R11" s="2">
        <v>9.3333333333333339</v>
      </c>
      <c r="S11" s="2">
        <v>11</v>
      </c>
      <c r="T11" s="2">
        <v>11.166666666666666</v>
      </c>
      <c r="U11" s="2">
        <v>10.5</v>
      </c>
      <c r="V11" s="2">
        <v>11.666666666666668</v>
      </c>
      <c r="W11" s="2">
        <v>11.833333333333334</v>
      </c>
      <c r="X11" s="2">
        <v>12.166666666666668</v>
      </c>
      <c r="Y11" s="2">
        <v>12.5</v>
      </c>
      <c r="Z11" s="2">
        <v>13.166666666666666</v>
      </c>
      <c r="AA11" s="2">
        <v>13.166666666666666</v>
      </c>
      <c r="AB11" s="2">
        <v>13.666666666666666</v>
      </c>
      <c r="AC11" s="2">
        <v>14.333333333333332</v>
      </c>
      <c r="AD11" s="2">
        <v>15.833333333333332</v>
      </c>
      <c r="AE11" s="2">
        <v>17</v>
      </c>
      <c r="AF11" s="2">
        <v>17.666666666666668</v>
      </c>
      <c r="AG11" s="2">
        <v>17.666666666666668</v>
      </c>
      <c r="AH11" s="2">
        <v>19</v>
      </c>
      <c r="AI11" s="2" t="e">
        <v>#N/A</v>
      </c>
      <c r="AJ11" s="2" t="e">
        <v>#N/A</v>
      </c>
      <c r="AK11" s="2" t="e">
        <v>#N/A</v>
      </c>
      <c r="AL11" s="2" t="e">
        <v>#N/A</v>
      </c>
      <c r="AM11" s="2" t="e">
        <v>#N/A</v>
      </c>
      <c r="AN11" s="2" t="e">
        <v>#N/A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75</v>
      </c>
      <c r="B12" s="2">
        <v>64</v>
      </c>
      <c r="C12" s="2">
        <v>30</v>
      </c>
      <c r="D12" s="2">
        <v>0</v>
      </c>
      <c r="E12" s="2">
        <v>-0.66666666666666652</v>
      </c>
      <c r="F12" s="2">
        <v>-1.333333333333333</v>
      </c>
      <c r="G12" s="2">
        <v>-1.6666666666666665</v>
      </c>
      <c r="H12" s="2">
        <v>-2</v>
      </c>
      <c r="I12" s="2">
        <v>-2.3333333333333335</v>
      </c>
      <c r="J12" s="2">
        <v>-2.5</v>
      </c>
      <c r="K12" s="2">
        <v>-2.5</v>
      </c>
      <c r="L12" s="2">
        <v>-3.1666666666666665</v>
      </c>
      <c r="M12" s="2">
        <v>-3.6666666666666665</v>
      </c>
      <c r="N12" s="2">
        <v>-3.333333333333333</v>
      </c>
      <c r="O12" s="2">
        <v>-3.6666666666666665</v>
      </c>
      <c r="P12" s="2">
        <v>-3.6666666666666665</v>
      </c>
      <c r="Q12" s="2">
        <v>-4.333333333333333</v>
      </c>
      <c r="R12" s="2">
        <v>-3.833333333333333</v>
      </c>
      <c r="S12" s="2">
        <v>-3.9999999999999996</v>
      </c>
      <c r="T12" s="2">
        <v>-4.5</v>
      </c>
      <c r="U12" s="2">
        <v>-5.1666666666666661</v>
      </c>
      <c r="V12" s="2">
        <v>-5.1666666666666661</v>
      </c>
      <c r="W12" s="2">
        <v>-5</v>
      </c>
      <c r="X12" s="2">
        <v>-4.8333333333333339</v>
      </c>
      <c r="Y12" s="2">
        <v>-5.3333333333333339</v>
      </c>
      <c r="Z12" s="2">
        <v>-5.6666666666666679</v>
      </c>
      <c r="AA12" s="2">
        <v>-6.0000000000000018</v>
      </c>
      <c r="AB12" s="2">
        <v>-6.5000000000000018</v>
      </c>
      <c r="AC12" s="2">
        <v>-6.1666666666666679</v>
      </c>
      <c r="AD12" s="2">
        <v>-6.1666666666666679</v>
      </c>
      <c r="AE12" s="2">
        <v>-6.5000000000000018</v>
      </c>
      <c r="AF12" s="2">
        <v>-6.6666666666666679</v>
      </c>
      <c r="AG12" s="2">
        <v>-6.8333333333333339</v>
      </c>
      <c r="AH12" s="2">
        <v>-7.1666666666666679</v>
      </c>
      <c r="AI12" s="2" t="e">
        <v>#N/A</v>
      </c>
      <c r="AJ12" s="2" t="e">
        <v>#N/A</v>
      </c>
      <c r="AK12" s="2" t="e">
        <v>#N/A</v>
      </c>
      <c r="AL12" s="2" t="e">
        <v>#N/A</v>
      </c>
      <c r="AM12" s="2" t="e">
        <v>#N/A</v>
      </c>
      <c r="AN12" s="2" t="e">
        <v>#N/A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196</v>
      </c>
      <c r="B13" s="2">
        <v>76</v>
      </c>
      <c r="C13" s="2">
        <v>30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5</v>
      </c>
      <c r="O13" s="2">
        <v>5</v>
      </c>
      <c r="P13" s="2">
        <v>6</v>
      </c>
      <c r="Q13" s="2">
        <v>6</v>
      </c>
      <c r="R13" s="2">
        <v>6</v>
      </c>
      <c r="S13" s="2">
        <v>7</v>
      </c>
      <c r="T13" s="2">
        <v>7</v>
      </c>
      <c r="U13" s="2">
        <v>6</v>
      </c>
      <c r="V13" s="2">
        <v>5</v>
      </c>
      <c r="W13" s="2">
        <v>5</v>
      </c>
      <c r="X13" s="2">
        <v>5</v>
      </c>
      <c r="Y13" s="2">
        <v>5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2">
        <v>8</v>
      </c>
      <c r="AF13" s="2">
        <v>9</v>
      </c>
      <c r="AG13" s="2">
        <v>9</v>
      </c>
      <c r="AH13" s="2">
        <v>10</v>
      </c>
      <c r="AI13" s="2" t="e">
        <v>#N/A</v>
      </c>
      <c r="AJ13" s="2" t="e">
        <v>#N/A</v>
      </c>
      <c r="AK13" s="2" t="e">
        <v>#N/A</v>
      </c>
      <c r="AL13" s="2" t="e">
        <v>#N/A</v>
      </c>
      <c r="AM13" s="2" t="e">
        <v>#N/A</v>
      </c>
      <c r="AN13" s="2" t="e">
        <v>#N/A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195</v>
      </c>
      <c r="B14" s="2">
        <v>61</v>
      </c>
      <c r="C14" s="2">
        <v>30</v>
      </c>
      <c r="D14" s="2">
        <v>0</v>
      </c>
      <c r="E14" s="2">
        <v>-1</v>
      </c>
      <c r="F14" s="2">
        <v>-2</v>
      </c>
      <c r="G14" s="2">
        <v>-2</v>
      </c>
      <c r="H14" s="2">
        <v>-3</v>
      </c>
      <c r="I14" s="2">
        <v>-3</v>
      </c>
      <c r="J14" s="2">
        <v>-3</v>
      </c>
      <c r="K14" s="2">
        <v>-3</v>
      </c>
      <c r="L14" s="2">
        <v>-3</v>
      </c>
      <c r="M14" s="2">
        <v>-4</v>
      </c>
      <c r="N14" s="2">
        <v>-3</v>
      </c>
      <c r="O14" s="2">
        <v>-3</v>
      </c>
      <c r="P14" s="2">
        <v>-4</v>
      </c>
      <c r="Q14" s="2">
        <v>-4</v>
      </c>
      <c r="R14" s="2">
        <v>-5</v>
      </c>
      <c r="S14" s="2">
        <v>-5</v>
      </c>
      <c r="T14" s="2">
        <v>-5</v>
      </c>
      <c r="U14" s="2">
        <v>-6</v>
      </c>
      <c r="V14" s="2">
        <v>-7</v>
      </c>
      <c r="W14" s="2">
        <v>-8</v>
      </c>
      <c r="X14" s="2">
        <v>-8</v>
      </c>
      <c r="Y14" s="2">
        <v>-8</v>
      </c>
      <c r="Z14" s="2">
        <v>-8</v>
      </c>
      <c r="AA14" s="2">
        <v>-9</v>
      </c>
      <c r="AB14" s="2">
        <v>-10</v>
      </c>
      <c r="AC14" s="2">
        <v>-10</v>
      </c>
      <c r="AD14" s="2">
        <v>-10</v>
      </c>
      <c r="AE14" s="2">
        <v>-10</v>
      </c>
      <c r="AF14" s="2">
        <v>-10</v>
      </c>
      <c r="AG14" s="2">
        <v>-11</v>
      </c>
      <c r="AH14" s="2">
        <v>-11</v>
      </c>
      <c r="AI14" s="2" t="e">
        <v>#N/A</v>
      </c>
      <c r="AJ14" s="2" t="e">
        <v>#N/A</v>
      </c>
      <c r="AK14" s="2" t="e">
        <v>#N/A</v>
      </c>
      <c r="AL14" s="2" t="e">
        <v>#N/A</v>
      </c>
      <c r="AM14" s="2" t="e">
        <v>#N/A</v>
      </c>
      <c r="AN14" s="2" t="e">
        <v>#N/A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203</v>
      </c>
      <c r="B15" s="2">
        <v>91</v>
      </c>
      <c r="C15">
        <v>30</v>
      </c>
      <c r="D15" s="2">
        <v>0</v>
      </c>
      <c r="E15" s="2">
        <v>-1</v>
      </c>
      <c r="F15" s="2">
        <v>-2</v>
      </c>
      <c r="G15" s="2">
        <v>-2</v>
      </c>
      <c r="H15" s="2">
        <v>-3</v>
      </c>
      <c r="I15" s="2">
        <v>-3</v>
      </c>
      <c r="J15" s="2">
        <v>-3</v>
      </c>
      <c r="K15" s="2">
        <v>-3</v>
      </c>
      <c r="L15" s="2">
        <v>-3</v>
      </c>
      <c r="M15" s="2">
        <v>-4</v>
      </c>
      <c r="N15" s="2">
        <v>-3</v>
      </c>
      <c r="O15" s="2">
        <v>-3</v>
      </c>
      <c r="P15" s="2">
        <v>-4</v>
      </c>
      <c r="Q15" s="2">
        <v>-4</v>
      </c>
      <c r="R15" s="2">
        <v>-5</v>
      </c>
      <c r="S15" s="2">
        <v>-5</v>
      </c>
      <c r="T15" s="2">
        <v>-5</v>
      </c>
      <c r="U15" s="2">
        <v>-6</v>
      </c>
      <c r="V15" s="2">
        <v>-7</v>
      </c>
      <c r="W15" s="2">
        <v>-8</v>
      </c>
      <c r="X15" s="2">
        <v>-8</v>
      </c>
      <c r="Y15" s="2">
        <v>-8</v>
      </c>
      <c r="Z15" s="2">
        <v>-8</v>
      </c>
      <c r="AA15" s="2">
        <v>-9</v>
      </c>
      <c r="AB15" s="2">
        <v>-10</v>
      </c>
      <c r="AC15" s="2">
        <v>-10</v>
      </c>
      <c r="AD15" s="2">
        <v>-10</v>
      </c>
      <c r="AE15" s="2">
        <v>-10</v>
      </c>
      <c r="AF15" s="2">
        <v>-10</v>
      </c>
      <c r="AG15" s="2">
        <v>-11</v>
      </c>
      <c r="AH15" s="2">
        <v>-11</v>
      </c>
      <c r="AI15" s="2" t="e">
        <v>#N/A</v>
      </c>
      <c r="AJ15" s="2" t="e">
        <v>#N/A</v>
      </c>
      <c r="AK15" s="2" t="e">
        <v>#N/A</v>
      </c>
      <c r="AL15" s="2" t="e">
        <v>#N/A</v>
      </c>
      <c r="AM15" s="2" t="e">
        <v>#N/A</v>
      </c>
      <c r="AN15" s="2" t="e">
        <v>#N/A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15</v>
      </c>
      <c r="B16" s="2">
        <v>92</v>
      </c>
      <c r="C16" s="2">
        <v>30</v>
      </c>
      <c r="D16" s="2">
        <v>0</v>
      </c>
      <c r="E16" s="2">
        <v>-1</v>
      </c>
      <c r="F16" s="2">
        <v>-2</v>
      </c>
      <c r="G16" s="2">
        <v>-2</v>
      </c>
      <c r="H16" s="2">
        <v>-2</v>
      </c>
      <c r="I16" s="2">
        <v>-3</v>
      </c>
      <c r="J16" s="2">
        <v>-3</v>
      </c>
      <c r="K16" s="2">
        <v>-3</v>
      </c>
      <c r="L16" s="2">
        <v>-4</v>
      </c>
      <c r="M16" s="2">
        <v>-5</v>
      </c>
      <c r="N16" s="2">
        <v>-4</v>
      </c>
      <c r="O16" s="2">
        <v>-5</v>
      </c>
      <c r="P16" s="2">
        <v>-5</v>
      </c>
      <c r="Q16" s="2">
        <v>-7</v>
      </c>
      <c r="R16" s="2">
        <v>-7</v>
      </c>
      <c r="S16" s="2">
        <v>-7</v>
      </c>
      <c r="T16" s="2">
        <v>-8</v>
      </c>
      <c r="U16" s="2">
        <v>-9</v>
      </c>
      <c r="V16" s="2">
        <v>-9</v>
      </c>
      <c r="W16" s="2">
        <v>-7</v>
      </c>
      <c r="X16" s="2">
        <v>-7</v>
      </c>
      <c r="Y16" s="2">
        <v>-7</v>
      </c>
      <c r="Z16" s="2">
        <v>-8</v>
      </c>
      <c r="AA16" s="2">
        <v>-8</v>
      </c>
      <c r="AB16" s="2">
        <v>-8</v>
      </c>
      <c r="AC16" s="2">
        <v>-7</v>
      </c>
      <c r="AD16" s="2">
        <v>-8</v>
      </c>
      <c r="AE16" s="2">
        <v>-8</v>
      </c>
      <c r="AF16" s="2">
        <v>-8</v>
      </c>
      <c r="AG16" s="2">
        <v>-8</v>
      </c>
      <c r="AH16" s="2">
        <v>-9</v>
      </c>
      <c r="AI16" s="2" t="e">
        <v>#N/A</v>
      </c>
      <c r="AJ16" s="2" t="e">
        <v>#N/A</v>
      </c>
      <c r="AK16" s="2" t="e">
        <v>#N/A</v>
      </c>
      <c r="AL16" s="2" t="e">
        <v>#N/A</v>
      </c>
      <c r="AM16" s="2" t="e">
        <v>#N/A</v>
      </c>
      <c r="AN16" s="2" t="e">
        <v>#N/A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539</v>
      </c>
      <c r="B17" s="2">
        <v>93</v>
      </c>
      <c r="C17" s="2">
        <v>30</v>
      </c>
      <c r="D17" s="2">
        <v>0</v>
      </c>
      <c r="E17" s="2">
        <v>0</v>
      </c>
      <c r="F17" s="2">
        <v>-1</v>
      </c>
      <c r="G17" s="2">
        <v>-1</v>
      </c>
      <c r="H17" s="2">
        <v>-1</v>
      </c>
      <c r="I17" s="2">
        <v>-2</v>
      </c>
      <c r="J17" s="2">
        <v>-3</v>
      </c>
      <c r="K17" s="2">
        <v>-3</v>
      </c>
      <c r="L17" s="2">
        <v>-4</v>
      </c>
      <c r="M17" s="2">
        <v>-5</v>
      </c>
      <c r="N17" s="2">
        <v>-5</v>
      </c>
      <c r="O17" s="2">
        <v>-5</v>
      </c>
      <c r="P17" s="2">
        <v>-5</v>
      </c>
      <c r="Q17" s="2">
        <v>-6</v>
      </c>
      <c r="R17" s="2">
        <v>-5</v>
      </c>
      <c r="S17" s="2">
        <v>-5</v>
      </c>
      <c r="T17" s="2">
        <v>-5</v>
      </c>
      <c r="U17" s="2">
        <v>-5</v>
      </c>
      <c r="V17" s="2">
        <v>-5</v>
      </c>
      <c r="W17" s="2">
        <v>-5</v>
      </c>
      <c r="X17" s="2">
        <v>-6</v>
      </c>
      <c r="Y17" s="2">
        <v>-7</v>
      </c>
      <c r="Z17" s="2">
        <v>-7</v>
      </c>
      <c r="AA17" s="2">
        <v>-8</v>
      </c>
      <c r="AB17" s="2">
        <v>-8</v>
      </c>
      <c r="AC17" s="2">
        <v>-8</v>
      </c>
      <c r="AD17" s="2">
        <v>-8</v>
      </c>
      <c r="AE17" s="2">
        <v>-8</v>
      </c>
      <c r="AF17" s="2">
        <v>-8</v>
      </c>
      <c r="AG17" s="2">
        <v>-7</v>
      </c>
      <c r="AH17" s="2">
        <v>-7</v>
      </c>
      <c r="AI17" s="2" t="e">
        <v>#N/A</v>
      </c>
      <c r="AJ17" s="2" t="e">
        <v>#N/A</v>
      </c>
      <c r="AK17" s="2" t="e">
        <v>#N/A</v>
      </c>
      <c r="AL17" s="2" t="e">
        <v>#N/A</v>
      </c>
      <c r="AM17" s="2" t="e">
        <v>#N/A</v>
      </c>
      <c r="AN17" s="2" t="e">
        <v>#N/A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</v>
      </c>
      <c r="B18" s="2">
        <v>94</v>
      </c>
      <c r="C18" s="2">
        <v>30</v>
      </c>
      <c r="D18" s="2">
        <v>0</v>
      </c>
      <c r="E18" s="2">
        <v>0</v>
      </c>
      <c r="F18" s="2">
        <v>0</v>
      </c>
      <c r="G18" s="2">
        <v>-1</v>
      </c>
      <c r="H18" s="2">
        <v>0</v>
      </c>
      <c r="I18" s="2">
        <v>-1</v>
      </c>
      <c r="J18" s="2">
        <v>-2</v>
      </c>
      <c r="K18" s="2">
        <v>-3</v>
      </c>
      <c r="L18" s="2">
        <v>-4</v>
      </c>
      <c r="M18" s="2">
        <v>-4</v>
      </c>
      <c r="N18" s="2">
        <v>-4</v>
      </c>
      <c r="O18" s="2">
        <v>-4</v>
      </c>
      <c r="P18" s="2">
        <v>-4</v>
      </c>
      <c r="Q18" s="2">
        <v>-5</v>
      </c>
      <c r="R18" s="2">
        <v>-3</v>
      </c>
      <c r="S18" s="2">
        <v>-3</v>
      </c>
      <c r="T18" s="2">
        <v>-4</v>
      </c>
      <c r="U18" s="2">
        <v>-5</v>
      </c>
      <c r="V18" s="2">
        <v>-5</v>
      </c>
      <c r="W18" s="2">
        <v>-5</v>
      </c>
      <c r="X18" s="2">
        <v>-5</v>
      </c>
      <c r="Y18" s="2">
        <v>-6</v>
      </c>
      <c r="Z18" s="2">
        <v>-6</v>
      </c>
      <c r="AA18" s="2">
        <v>-6</v>
      </c>
      <c r="AB18" s="2">
        <v>-6</v>
      </c>
      <c r="AC18" s="2">
        <v>-6</v>
      </c>
      <c r="AD18" s="2">
        <v>-5</v>
      </c>
      <c r="AE18" s="2">
        <v>-6</v>
      </c>
      <c r="AF18" s="2">
        <v>-5</v>
      </c>
      <c r="AG18" s="2">
        <v>-6</v>
      </c>
      <c r="AH18" s="2">
        <v>-6</v>
      </c>
      <c r="AI18" s="2" t="e">
        <v>#N/A</v>
      </c>
      <c r="AJ18" s="2" t="e">
        <v>#N/A</v>
      </c>
      <c r="AK18" s="2" t="e">
        <v>#N/A</v>
      </c>
      <c r="AL18" s="2" t="e">
        <v>#N/A</v>
      </c>
      <c r="AM18" s="2" t="e">
        <v>#N/A</v>
      </c>
      <c r="AN18" s="2" t="e">
        <v>#N/A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204</v>
      </c>
      <c r="B19" s="2">
        <v>95</v>
      </c>
      <c r="C19" s="2">
        <v>30</v>
      </c>
      <c r="D19" s="2">
        <v>0</v>
      </c>
      <c r="E19" s="2">
        <v>-1</v>
      </c>
      <c r="F19" s="2">
        <v>-2</v>
      </c>
      <c r="G19" s="2">
        <v>-3</v>
      </c>
      <c r="H19" s="2">
        <v>-4</v>
      </c>
      <c r="I19" s="2">
        <v>-3</v>
      </c>
      <c r="J19" s="2">
        <v>-1</v>
      </c>
      <c r="K19" s="2">
        <v>0</v>
      </c>
      <c r="L19" s="2">
        <v>-1</v>
      </c>
      <c r="M19" s="2">
        <v>-1</v>
      </c>
      <c r="N19" s="2">
        <v>-1</v>
      </c>
      <c r="O19" s="2">
        <v>-2</v>
      </c>
      <c r="P19" s="2">
        <v>-2</v>
      </c>
      <c r="Q19" s="2">
        <v>-2</v>
      </c>
      <c r="R19" s="2">
        <v>-2</v>
      </c>
      <c r="S19" s="2">
        <v>-2</v>
      </c>
      <c r="T19" s="2">
        <v>-3</v>
      </c>
      <c r="U19" s="2">
        <v>-4</v>
      </c>
      <c r="V19" s="2">
        <v>-4</v>
      </c>
      <c r="W19" s="2">
        <v>-4</v>
      </c>
      <c r="X19" s="2">
        <v>-3</v>
      </c>
      <c r="Y19" s="2">
        <v>-3</v>
      </c>
      <c r="Z19" s="2">
        <v>-3</v>
      </c>
      <c r="AA19" s="2">
        <v>-3</v>
      </c>
      <c r="AB19" s="2">
        <v>-4</v>
      </c>
      <c r="AC19" s="2">
        <v>-3</v>
      </c>
      <c r="AD19" s="2">
        <v>-3</v>
      </c>
      <c r="AE19" s="2">
        <v>-3</v>
      </c>
      <c r="AF19" s="2">
        <v>-4</v>
      </c>
      <c r="AG19" s="2">
        <v>-4</v>
      </c>
      <c r="AH19" s="2">
        <v>-5</v>
      </c>
      <c r="AI19" s="2" t="e">
        <v>#N/A</v>
      </c>
      <c r="AJ19" s="2" t="e">
        <v>#N/A</v>
      </c>
      <c r="AK19" s="2" t="e">
        <v>#N/A</v>
      </c>
      <c r="AL19" s="2" t="e">
        <v>#N/A</v>
      </c>
      <c r="AM19" s="2" t="e">
        <v>#N/A</v>
      </c>
      <c r="AN19" s="2" t="e">
        <v>#N/A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11</v>
      </c>
      <c r="B20" s="2">
        <v>96</v>
      </c>
      <c r="C20" s="2">
        <v>30</v>
      </c>
      <c r="D20" s="2">
        <v>0</v>
      </c>
      <c r="E20" s="2">
        <v>-1</v>
      </c>
      <c r="F20" s="2">
        <v>-1</v>
      </c>
      <c r="G20" s="2">
        <v>-1</v>
      </c>
      <c r="H20" s="2">
        <v>-2</v>
      </c>
      <c r="I20" s="2">
        <v>-2</v>
      </c>
      <c r="J20" s="2">
        <v>-3</v>
      </c>
      <c r="K20" s="2">
        <v>-3</v>
      </c>
      <c r="L20" s="2">
        <v>-3</v>
      </c>
      <c r="M20" s="2">
        <v>-3</v>
      </c>
      <c r="N20" s="2">
        <v>-3</v>
      </c>
      <c r="O20" s="2">
        <v>-3</v>
      </c>
      <c r="P20" s="2">
        <v>-2</v>
      </c>
      <c r="Q20" s="2">
        <v>-2</v>
      </c>
      <c r="R20" s="2">
        <v>-1</v>
      </c>
      <c r="S20" s="2">
        <v>-2</v>
      </c>
      <c r="T20" s="2">
        <v>-2</v>
      </c>
      <c r="U20" s="2">
        <v>-2</v>
      </c>
      <c r="V20" s="2">
        <v>-1</v>
      </c>
      <c r="W20" s="2">
        <v>-1</v>
      </c>
      <c r="X20" s="2">
        <v>0</v>
      </c>
      <c r="Y20" s="2">
        <v>-1</v>
      </c>
      <c r="Z20" s="2">
        <v>-2</v>
      </c>
      <c r="AA20" s="2">
        <v>-2</v>
      </c>
      <c r="AB20" s="2">
        <v>-3</v>
      </c>
      <c r="AC20" s="2">
        <v>-3</v>
      </c>
      <c r="AD20" s="2">
        <v>-3</v>
      </c>
      <c r="AE20" s="2">
        <v>-4</v>
      </c>
      <c r="AF20" s="2">
        <v>-5</v>
      </c>
      <c r="AG20" s="2">
        <v>-5</v>
      </c>
      <c r="AH20" s="2">
        <v>-5</v>
      </c>
      <c r="AI20" s="2" t="e">
        <v>#N/A</v>
      </c>
      <c r="AJ20" s="2" t="e">
        <v>#N/A</v>
      </c>
      <c r="AK20" s="2" t="e">
        <v>#N/A</v>
      </c>
      <c r="AL20" s="2" t="e">
        <v>#N/A</v>
      </c>
      <c r="AM20" s="2" t="e">
        <v>#N/A</v>
      </c>
      <c r="AN20" s="2" t="e">
        <v>#N/A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4</v>
      </c>
      <c r="B21" s="2">
        <v>97</v>
      </c>
      <c r="C21" s="2">
        <v>30</v>
      </c>
      <c r="D21" s="2">
        <v>0</v>
      </c>
      <c r="E21" s="2">
        <v>-1</v>
      </c>
      <c r="F21" s="2">
        <v>-1</v>
      </c>
      <c r="G21" s="2">
        <v>-1</v>
      </c>
      <c r="H21" s="2">
        <v>-2</v>
      </c>
      <c r="I21" s="2">
        <v>-2</v>
      </c>
      <c r="J21" s="2">
        <v>-3</v>
      </c>
      <c r="K21" s="2">
        <v>-3</v>
      </c>
      <c r="L21" s="2">
        <v>-4</v>
      </c>
      <c r="M21" s="2">
        <v>-5</v>
      </c>
      <c r="N21" s="2">
        <v>-5</v>
      </c>
      <c r="O21" s="2">
        <v>-5</v>
      </c>
      <c r="P21" s="2">
        <v>-5</v>
      </c>
      <c r="Q21" s="2">
        <v>-5</v>
      </c>
      <c r="R21" s="2">
        <v>-5</v>
      </c>
      <c r="S21" s="2">
        <v>-5</v>
      </c>
      <c r="T21" s="2">
        <v>-6</v>
      </c>
      <c r="U21" s="2">
        <v>-7</v>
      </c>
      <c r="V21" s="2">
        <v>-8</v>
      </c>
      <c r="W21" s="2">
        <v>-8</v>
      </c>
      <c r="X21" s="2">
        <v>-7</v>
      </c>
      <c r="Y21" s="2">
        <v>-5</v>
      </c>
      <c r="Z21" s="2">
        <v>-4</v>
      </c>
      <c r="AA21" s="2">
        <v>-4</v>
      </c>
      <c r="AB21" s="2">
        <v>-3</v>
      </c>
      <c r="AC21" s="2">
        <v>-3</v>
      </c>
      <c r="AD21" s="2">
        <v>-4</v>
      </c>
      <c r="AE21" s="2">
        <v>-4</v>
      </c>
      <c r="AF21" s="2">
        <v>-3</v>
      </c>
      <c r="AG21" s="2">
        <v>-4</v>
      </c>
      <c r="AH21" s="2">
        <v>-4</v>
      </c>
      <c r="AI21" s="2" t="e">
        <v>#N/A</v>
      </c>
      <c r="AJ21" s="2" t="e">
        <v>#N/A</v>
      </c>
      <c r="AK21" s="2" t="e">
        <v>#N/A</v>
      </c>
      <c r="AL21" s="2" t="e">
        <v>#N/A</v>
      </c>
      <c r="AM21" s="2" t="e">
        <v>#N/A</v>
      </c>
      <c r="AN21" s="2" t="e">
        <v>#N/A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7</v>
      </c>
      <c r="B22" s="2">
        <v>98</v>
      </c>
      <c r="C22" s="2">
        <v>30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-1</v>
      </c>
      <c r="L22" s="2">
        <v>-2</v>
      </c>
      <c r="M22" s="2">
        <v>-3</v>
      </c>
      <c r="N22" s="2">
        <v>-2</v>
      </c>
      <c r="O22" s="2">
        <v>-3</v>
      </c>
      <c r="P22" s="2">
        <v>-2</v>
      </c>
      <c r="Q22" s="2">
        <v>-3</v>
      </c>
      <c r="R22" s="2">
        <v>-3</v>
      </c>
      <c r="S22" s="2">
        <v>-3</v>
      </c>
      <c r="T22" s="2">
        <v>-3</v>
      </c>
      <c r="U22" s="2">
        <v>-4</v>
      </c>
      <c r="V22" s="2">
        <v>-3</v>
      </c>
      <c r="W22" s="2">
        <v>-3</v>
      </c>
      <c r="X22" s="2">
        <v>-4</v>
      </c>
      <c r="Y22" s="2">
        <v>-3</v>
      </c>
      <c r="Z22" s="2">
        <v>-2</v>
      </c>
      <c r="AA22" s="2">
        <v>-2</v>
      </c>
      <c r="AB22" s="2">
        <v>-2</v>
      </c>
      <c r="AC22" s="2">
        <v>-2</v>
      </c>
      <c r="AD22" s="2">
        <v>-2</v>
      </c>
      <c r="AE22" s="2">
        <v>-3</v>
      </c>
      <c r="AF22" s="2">
        <v>-4</v>
      </c>
      <c r="AG22" s="2">
        <v>-4</v>
      </c>
      <c r="AH22" s="2">
        <v>-4</v>
      </c>
      <c r="AI22" s="2" t="e">
        <v>#N/A</v>
      </c>
      <c r="AJ22" s="2" t="e">
        <v>#N/A</v>
      </c>
      <c r="AK22" s="2" t="e">
        <v>#N/A</v>
      </c>
      <c r="AL22" s="2" t="e">
        <v>#N/A</v>
      </c>
      <c r="AM22" s="2" t="e">
        <v>#N/A</v>
      </c>
      <c r="AN22" s="2" t="e">
        <v>#N/A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577</v>
      </c>
      <c r="B23" s="2">
        <v>99</v>
      </c>
      <c r="C23" s="2">
        <v>30</v>
      </c>
      <c r="D23" s="2">
        <v>0</v>
      </c>
      <c r="E23" s="2">
        <v>-1</v>
      </c>
      <c r="F23" s="2">
        <v>-2</v>
      </c>
      <c r="G23" s="2">
        <v>-2</v>
      </c>
      <c r="H23" s="2">
        <v>-2</v>
      </c>
      <c r="I23" s="2">
        <v>-2</v>
      </c>
      <c r="J23" s="2">
        <v>-2</v>
      </c>
      <c r="K23" s="2">
        <v>-2</v>
      </c>
      <c r="L23" s="2">
        <v>-2</v>
      </c>
      <c r="M23" s="2">
        <v>-3</v>
      </c>
      <c r="N23" s="2">
        <v>-3</v>
      </c>
      <c r="O23" s="2">
        <v>-3</v>
      </c>
      <c r="P23" s="2">
        <v>-3</v>
      </c>
      <c r="Q23" s="2">
        <v>-3</v>
      </c>
      <c r="R23" s="2">
        <v>-2</v>
      </c>
      <c r="S23" s="2">
        <v>-2</v>
      </c>
      <c r="T23" s="2">
        <v>-3</v>
      </c>
      <c r="U23" s="2">
        <v>-2</v>
      </c>
      <c r="V23" s="2">
        <v>-2</v>
      </c>
      <c r="W23" s="2">
        <v>-2</v>
      </c>
      <c r="X23" s="2">
        <v>-2</v>
      </c>
      <c r="Y23" s="2">
        <v>-2</v>
      </c>
      <c r="Z23" s="2">
        <v>-2</v>
      </c>
      <c r="AA23" s="2">
        <v>-2</v>
      </c>
      <c r="AB23" s="2">
        <v>-3</v>
      </c>
      <c r="AC23" s="2">
        <v>-3</v>
      </c>
      <c r="AD23" s="2">
        <v>-3</v>
      </c>
      <c r="AE23" s="2">
        <v>-3</v>
      </c>
      <c r="AF23" s="2">
        <v>-3</v>
      </c>
      <c r="AG23" s="2">
        <v>-4</v>
      </c>
      <c r="AH23" s="2">
        <v>-4</v>
      </c>
      <c r="AI23" s="2" t="e">
        <v>#N/A</v>
      </c>
      <c r="AJ23" s="2" t="e">
        <v>#N/A</v>
      </c>
      <c r="AK23" s="2" t="e">
        <v>#N/A</v>
      </c>
      <c r="AL23" s="2" t="e">
        <v>#N/A</v>
      </c>
      <c r="AM23" s="2" t="e">
        <v>#N/A</v>
      </c>
      <c r="AN23" s="2" t="e">
        <v>#N/A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621</v>
      </c>
      <c r="B24" s="2">
        <v>100</v>
      </c>
      <c r="C24" s="2">
        <v>30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-1</v>
      </c>
      <c r="V24" s="2">
        <v>-1</v>
      </c>
      <c r="W24" s="2">
        <v>-2</v>
      </c>
      <c r="X24" s="2">
        <v>-3</v>
      </c>
      <c r="Y24" s="2">
        <v>-4</v>
      </c>
      <c r="Z24" s="2">
        <v>-4</v>
      </c>
      <c r="AA24" s="2">
        <v>-3</v>
      </c>
      <c r="AB24" s="2">
        <v>-3</v>
      </c>
      <c r="AC24" s="2">
        <v>-2</v>
      </c>
      <c r="AD24" s="2">
        <v>-2</v>
      </c>
      <c r="AE24" s="2">
        <v>-1</v>
      </c>
      <c r="AF24" s="2">
        <v>-2</v>
      </c>
      <c r="AG24" s="2">
        <v>-3</v>
      </c>
      <c r="AH24" s="2">
        <v>-3</v>
      </c>
      <c r="AI24" s="2" t="e">
        <v>#N/A</v>
      </c>
      <c r="AJ24" s="2" t="e">
        <v>#N/A</v>
      </c>
      <c r="AK24" s="2" t="e">
        <v>#N/A</v>
      </c>
      <c r="AL24" s="2" t="e">
        <v>#N/A</v>
      </c>
      <c r="AM24" s="2" t="e">
        <v>#N/A</v>
      </c>
      <c r="AN24" s="2" t="e">
        <v>#N/A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681</v>
      </c>
      <c r="B25" s="2">
        <v>101</v>
      </c>
      <c r="C25" s="2">
        <v>30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1</v>
      </c>
      <c r="J25" s="2">
        <v>1</v>
      </c>
      <c r="K25" s="2">
        <v>2</v>
      </c>
      <c r="L25" s="2">
        <v>2</v>
      </c>
      <c r="M25" s="2">
        <v>1</v>
      </c>
      <c r="N25" s="2">
        <v>2</v>
      </c>
      <c r="O25" s="2">
        <v>1</v>
      </c>
      <c r="P25" s="2">
        <v>1</v>
      </c>
      <c r="Q25" s="2">
        <v>0</v>
      </c>
      <c r="R25" s="2">
        <v>-1</v>
      </c>
      <c r="S25" s="2">
        <v>-2</v>
      </c>
      <c r="T25" s="2">
        <v>-2</v>
      </c>
      <c r="U25" s="2">
        <v>-3</v>
      </c>
      <c r="V25" s="2">
        <v>-4</v>
      </c>
      <c r="W25" s="2">
        <v>-4</v>
      </c>
      <c r="X25" s="2">
        <v>-4</v>
      </c>
      <c r="Y25" s="2">
        <v>-5</v>
      </c>
      <c r="Z25" s="2">
        <v>-5</v>
      </c>
      <c r="AA25" s="2">
        <v>-4</v>
      </c>
      <c r="AB25" s="2">
        <v>-5</v>
      </c>
      <c r="AC25" s="2">
        <v>-3</v>
      </c>
      <c r="AD25" s="2">
        <v>-2</v>
      </c>
      <c r="AE25" s="2">
        <v>-2</v>
      </c>
      <c r="AF25" s="2">
        <v>-3</v>
      </c>
      <c r="AG25" s="2">
        <v>-3</v>
      </c>
      <c r="AH25" s="2">
        <v>-3</v>
      </c>
      <c r="AI25" s="2" t="e">
        <v>#N/A</v>
      </c>
      <c r="AJ25" s="2" t="e">
        <v>#N/A</v>
      </c>
      <c r="AK25" s="2" t="e">
        <v>#N/A</v>
      </c>
      <c r="AL25" s="2" t="e">
        <v>#N/A</v>
      </c>
      <c r="AM25" s="2" t="e">
        <v>#N/A</v>
      </c>
      <c r="AN25" s="2" t="e">
        <v>#N/A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361</v>
      </c>
      <c r="B26" s="2">
        <v>102</v>
      </c>
      <c r="C26" s="2">
        <v>30</v>
      </c>
      <c r="D26" s="2">
        <v>0</v>
      </c>
      <c r="E26" s="2">
        <v>0</v>
      </c>
      <c r="F26" s="2">
        <v>-1</v>
      </c>
      <c r="G26" s="2">
        <v>-1</v>
      </c>
      <c r="H26" s="2">
        <v>-1</v>
      </c>
      <c r="I26" s="2">
        <v>-2</v>
      </c>
      <c r="J26" s="2">
        <v>-2</v>
      </c>
      <c r="K26" s="2">
        <v>-3</v>
      </c>
      <c r="L26" s="2">
        <v>-3</v>
      </c>
      <c r="M26" s="2">
        <v>-4</v>
      </c>
      <c r="N26" s="2">
        <v>-4</v>
      </c>
      <c r="O26" s="2">
        <v>-3</v>
      </c>
      <c r="P26" s="2">
        <v>-2</v>
      </c>
      <c r="Q26" s="2">
        <v>-2</v>
      </c>
      <c r="R26" s="2">
        <v>-2</v>
      </c>
      <c r="S26" s="2">
        <v>-1</v>
      </c>
      <c r="T26" s="2">
        <v>-2</v>
      </c>
      <c r="U26" s="2">
        <v>-2</v>
      </c>
      <c r="V26" s="2">
        <v>-1</v>
      </c>
      <c r="W26" s="2">
        <v>-1</v>
      </c>
      <c r="X26" s="2">
        <v>-2</v>
      </c>
      <c r="Y26" s="2">
        <v>-3</v>
      </c>
      <c r="Z26" s="2">
        <v>-4</v>
      </c>
      <c r="AA26" s="2">
        <v>-4</v>
      </c>
      <c r="AB26" s="2">
        <v>-4</v>
      </c>
      <c r="AC26" s="2">
        <v>-3</v>
      </c>
      <c r="AD26" s="2">
        <v>-3</v>
      </c>
      <c r="AE26" s="2">
        <v>-4</v>
      </c>
      <c r="AF26" s="2">
        <v>-4</v>
      </c>
      <c r="AG26" s="2">
        <v>-4</v>
      </c>
      <c r="AH26" s="2">
        <v>-3</v>
      </c>
      <c r="AI26" s="2" t="e">
        <v>#N/A</v>
      </c>
      <c r="AJ26" s="2" t="e">
        <v>#N/A</v>
      </c>
      <c r="AK26" s="2" t="e">
        <v>#N/A</v>
      </c>
      <c r="AL26" s="2" t="e">
        <v>#N/A</v>
      </c>
      <c r="AM26" s="2" t="e">
        <v>#N/A</v>
      </c>
      <c r="AN26" s="2" t="e">
        <v>#N/A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347</v>
      </c>
      <c r="B27" s="2">
        <v>103</v>
      </c>
      <c r="C27" s="2">
        <v>30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</v>
      </c>
      <c r="J27" s="2">
        <v>0</v>
      </c>
      <c r="K27" s="2">
        <v>0</v>
      </c>
      <c r="L27" s="2">
        <v>1</v>
      </c>
      <c r="M27" s="2">
        <v>0</v>
      </c>
      <c r="N27" s="2">
        <v>1</v>
      </c>
      <c r="O27" s="2">
        <v>0</v>
      </c>
      <c r="P27" s="2">
        <v>-1</v>
      </c>
      <c r="Q27" s="2">
        <v>-1</v>
      </c>
      <c r="R27" s="2">
        <v>-1</v>
      </c>
      <c r="S27" s="2">
        <v>0</v>
      </c>
      <c r="T27" s="2">
        <v>-1</v>
      </c>
      <c r="U27" s="2">
        <v>-2</v>
      </c>
      <c r="V27" s="2">
        <v>-2</v>
      </c>
      <c r="W27" s="2">
        <v>-1</v>
      </c>
      <c r="X27" s="2">
        <v>-1</v>
      </c>
      <c r="Y27" s="2">
        <v>-1</v>
      </c>
      <c r="Z27" s="2">
        <v>-1</v>
      </c>
      <c r="AA27" s="2">
        <v>-1</v>
      </c>
      <c r="AB27" s="2">
        <v>-2</v>
      </c>
      <c r="AC27" s="2">
        <v>-2</v>
      </c>
      <c r="AD27" s="2">
        <v>-3</v>
      </c>
      <c r="AE27" s="2">
        <v>-3</v>
      </c>
      <c r="AF27" s="2">
        <v>-3</v>
      </c>
      <c r="AG27" s="2">
        <v>-4</v>
      </c>
      <c r="AH27" s="2">
        <v>-3</v>
      </c>
      <c r="AI27" s="2" t="e">
        <v>#N/A</v>
      </c>
      <c r="AJ27" s="2" t="e">
        <v>#N/A</v>
      </c>
      <c r="AK27" s="2" t="e">
        <v>#N/A</v>
      </c>
      <c r="AL27" s="2" t="e">
        <v>#N/A</v>
      </c>
      <c r="AM27" s="2" t="e">
        <v>#N/A</v>
      </c>
      <c r="AN27" s="2" t="e">
        <v>#N/A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423</v>
      </c>
      <c r="B28" s="2">
        <v>104</v>
      </c>
      <c r="C28" s="2">
        <v>30</v>
      </c>
      <c r="D28" s="2">
        <v>0</v>
      </c>
      <c r="E28" s="2">
        <v>0</v>
      </c>
      <c r="F28" s="2">
        <v>0</v>
      </c>
      <c r="G28" s="2">
        <v>0</v>
      </c>
      <c r="H28" s="2">
        <v>-1</v>
      </c>
      <c r="I28" s="2">
        <v>0</v>
      </c>
      <c r="J28" s="2">
        <v>0</v>
      </c>
      <c r="K28" s="2">
        <v>1</v>
      </c>
      <c r="L28" s="2">
        <v>1</v>
      </c>
      <c r="M28" s="2">
        <v>1</v>
      </c>
      <c r="N28" s="2">
        <v>2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0</v>
      </c>
      <c r="U28" s="2">
        <v>-1</v>
      </c>
      <c r="V28" s="2">
        <v>-2</v>
      </c>
      <c r="W28" s="2">
        <v>-3</v>
      </c>
      <c r="X28" s="2">
        <v>-1</v>
      </c>
      <c r="Y28" s="2">
        <v>-1</v>
      </c>
      <c r="Z28" s="2">
        <v>-2</v>
      </c>
      <c r="AA28" s="2">
        <v>-1</v>
      </c>
      <c r="AB28" s="2">
        <v>-2</v>
      </c>
      <c r="AC28" s="2">
        <v>-1</v>
      </c>
      <c r="AD28" s="2">
        <v>-1</v>
      </c>
      <c r="AE28" s="2">
        <v>-1</v>
      </c>
      <c r="AF28" s="2">
        <v>-2</v>
      </c>
      <c r="AG28" s="2">
        <v>-2</v>
      </c>
      <c r="AH28" s="2">
        <v>-2</v>
      </c>
      <c r="AI28" s="2" t="e">
        <v>#N/A</v>
      </c>
      <c r="AJ28" s="2" t="e">
        <v>#N/A</v>
      </c>
      <c r="AK28" s="2" t="e">
        <v>#N/A</v>
      </c>
      <c r="AL28" s="2" t="e">
        <v>#N/A</v>
      </c>
      <c r="AM28" s="2" t="e">
        <v>#N/A</v>
      </c>
      <c r="AN28" s="2" t="e">
        <v>#N/A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346</v>
      </c>
      <c r="B29" s="2">
        <v>105</v>
      </c>
      <c r="C29" s="2">
        <v>30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1</v>
      </c>
      <c r="K29" s="2">
        <v>1</v>
      </c>
      <c r="L29" s="2">
        <v>1</v>
      </c>
      <c r="M29" s="2">
        <v>0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2</v>
      </c>
      <c r="T29" s="2">
        <v>1</v>
      </c>
      <c r="U29" s="2">
        <v>0</v>
      </c>
      <c r="V29" s="2">
        <v>1</v>
      </c>
      <c r="W29" s="2">
        <v>0</v>
      </c>
      <c r="X29" s="2">
        <v>-1</v>
      </c>
      <c r="Y29" s="2">
        <v>-1</v>
      </c>
      <c r="Z29" s="2">
        <v>-1</v>
      </c>
      <c r="AA29" s="2">
        <v>-2</v>
      </c>
      <c r="AB29" s="2">
        <v>-3</v>
      </c>
      <c r="AC29" s="2">
        <v>-2</v>
      </c>
      <c r="AD29" s="2">
        <v>-2</v>
      </c>
      <c r="AE29" s="2">
        <v>-1</v>
      </c>
      <c r="AF29" s="2">
        <v>-1</v>
      </c>
      <c r="AG29" s="2">
        <v>-1</v>
      </c>
      <c r="AH29" s="2">
        <v>-1</v>
      </c>
      <c r="AI29" s="2" t="e">
        <v>#N/A</v>
      </c>
      <c r="AJ29" s="2" t="e">
        <v>#N/A</v>
      </c>
      <c r="AK29" s="2" t="e">
        <v>#N/A</v>
      </c>
      <c r="AL29" s="2" t="e">
        <v>#N/A</v>
      </c>
      <c r="AM29" s="2" t="e">
        <v>#N/A</v>
      </c>
      <c r="AN29" s="2" t="e">
        <v>#N/A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5</v>
      </c>
      <c r="B30" s="2">
        <v>106</v>
      </c>
      <c r="C30" s="2">
        <v>30</v>
      </c>
      <c r="D30" s="2">
        <v>0</v>
      </c>
      <c r="E30" s="2">
        <v>-1</v>
      </c>
      <c r="F30" s="2">
        <v>-1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2">
        <v>2</v>
      </c>
      <c r="O30" s="2">
        <v>1</v>
      </c>
      <c r="P30" s="2">
        <v>1</v>
      </c>
      <c r="Q30" s="2">
        <v>0</v>
      </c>
      <c r="R30" s="2">
        <v>-1</v>
      </c>
      <c r="S30" s="2">
        <v>-2</v>
      </c>
      <c r="T30" s="2">
        <v>-3</v>
      </c>
      <c r="U30" s="2">
        <v>-2</v>
      </c>
      <c r="V30" s="2">
        <v>0</v>
      </c>
      <c r="W30" s="2">
        <v>-1</v>
      </c>
      <c r="X30" s="2">
        <v>-1</v>
      </c>
      <c r="Y30" s="2">
        <v>-1</v>
      </c>
      <c r="Z30" s="2">
        <v>-1</v>
      </c>
      <c r="AA30" s="2">
        <v>-1</v>
      </c>
      <c r="AB30" s="2">
        <v>-2</v>
      </c>
      <c r="AC30" s="2">
        <v>-1</v>
      </c>
      <c r="AD30" s="2">
        <v>-2</v>
      </c>
      <c r="AE30" s="2">
        <v>-2</v>
      </c>
      <c r="AF30" s="2">
        <v>-3</v>
      </c>
      <c r="AG30" s="2">
        <v>-2</v>
      </c>
      <c r="AH30" s="2">
        <v>-1</v>
      </c>
      <c r="AI30" s="2" t="e">
        <v>#N/A</v>
      </c>
      <c r="AJ30" s="2" t="e">
        <v>#N/A</v>
      </c>
      <c r="AK30" s="2" t="e">
        <v>#N/A</v>
      </c>
      <c r="AL30" s="2" t="e">
        <v>#N/A</v>
      </c>
      <c r="AM30" s="2" t="e">
        <v>#N/A</v>
      </c>
      <c r="AN30" s="2" t="e">
        <v>#N/A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619</v>
      </c>
      <c r="B31" s="2">
        <v>107</v>
      </c>
      <c r="C31" s="2">
        <v>30</v>
      </c>
      <c r="D31" s="2">
        <v>0</v>
      </c>
      <c r="E31" s="2">
        <v>0</v>
      </c>
      <c r="F31" s="2">
        <v>-1</v>
      </c>
      <c r="G31" s="2">
        <v>0</v>
      </c>
      <c r="H31" s="2">
        <v>0</v>
      </c>
      <c r="I31" s="2">
        <v>-1</v>
      </c>
      <c r="J31" s="2">
        <v>0</v>
      </c>
      <c r="K31" s="2">
        <v>1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-1</v>
      </c>
      <c r="R31" s="2">
        <v>-2</v>
      </c>
      <c r="S31" s="2">
        <v>0</v>
      </c>
      <c r="T31" s="2">
        <v>0</v>
      </c>
      <c r="U31" s="2">
        <v>0</v>
      </c>
      <c r="V31" s="2">
        <v>1</v>
      </c>
      <c r="W31" s="2">
        <v>1</v>
      </c>
      <c r="X31" s="2">
        <v>1</v>
      </c>
      <c r="Y31" s="2">
        <v>2</v>
      </c>
      <c r="Z31" s="2">
        <v>2</v>
      </c>
      <c r="AA31" s="2">
        <v>2</v>
      </c>
      <c r="AB31" s="2">
        <v>2</v>
      </c>
      <c r="AC31" s="2">
        <v>2</v>
      </c>
      <c r="AD31" s="2">
        <v>2</v>
      </c>
      <c r="AE31" s="2">
        <v>1</v>
      </c>
      <c r="AF31" s="2">
        <v>0</v>
      </c>
      <c r="AG31" s="2">
        <v>-1</v>
      </c>
      <c r="AH31" s="2">
        <v>-1</v>
      </c>
      <c r="AI31" s="2" t="e">
        <v>#N/A</v>
      </c>
      <c r="AJ31" s="2" t="e">
        <v>#N/A</v>
      </c>
      <c r="AK31" s="2" t="e">
        <v>#N/A</v>
      </c>
      <c r="AL31" s="2" t="e">
        <v>#N/A</v>
      </c>
      <c r="AM31" s="2" t="e">
        <v>#N/A</v>
      </c>
      <c r="AN31" s="2" t="e">
        <v>#N/A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425</v>
      </c>
      <c r="B32" s="2">
        <v>108</v>
      </c>
      <c r="C32" s="2">
        <v>30</v>
      </c>
      <c r="D32" s="2">
        <v>0</v>
      </c>
      <c r="E32" s="2">
        <v>0</v>
      </c>
      <c r="F32" s="2">
        <v>-1</v>
      </c>
      <c r="G32" s="2">
        <v>-1</v>
      </c>
      <c r="H32" s="2">
        <v>0</v>
      </c>
      <c r="I32" s="2">
        <v>2</v>
      </c>
      <c r="J32" s="2">
        <v>2</v>
      </c>
      <c r="K32" s="2">
        <v>1</v>
      </c>
      <c r="L32" s="2">
        <v>1</v>
      </c>
      <c r="M32" s="2">
        <v>2</v>
      </c>
      <c r="N32" s="2">
        <v>3</v>
      </c>
      <c r="O32" s="2">
        <v>4</v>
      </c>
      <c r="P32" s="2">
        <v>4</v>
      </c>
      <c r="Q32" s="2">
        <v>4</v>
      </c>
      <c r="R32" s="2">
        <v>3</v>
      </c>
      <c r="S32" s="2">
        <v>4</v>
      </c>
      <c r="T32" s="2">
        <v>3</v>
      </c>
      <c r="U32" s="2">
        <v>2</v>
      </c>
      <c r="V32" s="2">
        <v>2</v>
      </c>
      <c r="W32" s="2">
        <v>1</v>
      </c>
      <c r="X32" s="2">
        <v>1</v>
      </c>
      <c r="Y32" s="2">
        <v>0</v>
      </c>
      <c r="Z32" s="2">
        <v>-1</v>
      </c>
      <c r="AA32" s="2">
        <v>-1</v>
      </c>
      <c r="AB32" s="2">
        <v>-1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 t="e">
        <v>#N/A</v>
      </c>
      <c r="AJ32" s="2" t="e">
        <v>#N/A</v>
      </c>
      <c r="AK32" s="2" t="e">
        <v>#N/A</v>
      </c>
      <c r="AL32" s="2" t="e">
        <v>#N/A</v>
      </c>
      <c r="AM32" s="2" t="e">
        <v>#N/A</v>
      </c>
      <c r="AN32" s="2" t="e">
        <v>#N/A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0</v>
      </c>
      <c r="B33" s="2">
        <v>109</v>
      </c>
      <c r="C33" s="2">
        <v>30</v>
      </c>
      <c r="D33" s="2">
        <v>0</v>
      </c>
      <c r="E33" s="2">
        <v>0</v>
      </c>
      <c r="F33" s="2">
        <v>-1</v>
      </c>
      <c r="G33" s="2">
        <v>-2</v>
      </c>
      <c r="H33" s="2">
        <v>-2</v>
      </c>
      <c r="I33" s="2">
        <v>-2</v>
      </c>
      <c r="J33" s="2">
        <v>-2</v>
      </c>
      <c r="K33" s="2">
        <v>-1</v>
      </c>
      <c r="L33" s="2">
        <v>-1</v>
      </c>
      <c r="M33" s="2">
        <v>-1</v>
      </c>
      <c r="N33" s="2">
        <v>0</v>
      </c>
      <c r="O33" s="2">
        <v>1</v>
      </c>
      <c r="P33" s="2">
        <v>2</v>
      </c>
      <c r="Q33" s="2">
        <v>2</v>
      </c>
      <c r="R33" s="2">
        <v>2</v>
      </c>
      <c r="S33" s="2">
        <v>3</v>
      </c>
      <c r="T33" s="2">
        <v>2</v>
      </c>
      <c r="U33" s="2">
        <v>1</v>
      </c>
      <c r="V33" s="2">
        <v>0</v>
      </c>
      <c r="W33" s="2">
        <v>-1</v>
      </c>
      <c r="X33" s="2">
        <v>-2</v>
      </c>
      <c r="Y33" s="2">
        <v>-2</v>
      </c>
      <c r="Z33" s="2">
        <v>-2</v>
      </c>
      <c r="AA33" s="2">
        <v>-2</v>
      </c>
      <c r="AB33" s="2">
        <v>-2</v>
      </c>
      <c r="AC33" s="2">
        <v>-1</v>
      </c>
      <c r="AD33" s="2">
        <v>0</v>
      </c>
      <c r="AE33" s="2">
        <v>1</v>
      </c>
      <c r="AF33" s="2">
        <v>1</v>
      </c>
      <c r="AG33" s="2">
        <v>1</v>
      </c>
      <c r="AH33" s="2">
        <v>1</v>
      </c>
      <c r="AI33" s="2" t="e">
        <v>#N/A</v>
      </c>
      <c r="AJ33" s="2" t="e">
        <v>#N/A</v>
      </c>
      <c r="AK33" s="2" t="e">
        <v>#N/A</v>
      </c>
      <c r="AL33" s="2" t="e">
        <v>#N/A</v>
      </c>
      <c r="AM33" s="2" t="e">
        <v>#N/A</v>
      </c>
      <c r="AN33" s="2" t="e">
        <v>#N/A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680</v>
      </c>
      <c r="B34" s="2">
        <v>110</v>
      </c>
      <c r="C34" s="2">
        <v>30</v>
      </c>
      <c r="D34" s="2">
        <v>0</v>
      </c>
      <c r="E34" s="2">
        <v>-1</v>
      </c>
      <c r="F34" s="2">
        <v>-2</v>
      </c>
      <c r="G34" s="2">
        <v>-2</v>
      </c>
      <c r="H34" s="2">
        <v>-2</v>
      </c>
      <c r="I34" s="2">
        <v>-1</v>
      </c>
      <c r="J34" s="2">
        <v>1</v>
      </c>
      <c r="K34" s="2">
        <v>1</v>
      </c>
      <c r="L34" s="2">
        <v>0</v>
      </c>
      <c r="M34" s="2">
        <v>1</v>
      </c>
      <c r="N34" s="2">
        <v>2</v>
      </c>
      <c r="O34" s="2">
        <v>2</v>
      </c>
      <c r="P34" s="2">
        <v>3</v>
      </c>
      <c r="Q34" s="2">
        <v>3</v>
      </c>
      <c r="R34" s="2">
        <v>4</v>
      </c>
      <c r="S34" s="2">
        <v>5</v>
      </c>
      <c r="T34" s="2">
        <v>5</v>
      </c>
      <c r="U34" s="2">
        <v>5</v>
      </c>
      <c r="V34" s="2">
        <v>5</v>
      </c>
      <c r="W34" s="2">
        <v>5</v>
      </c>
      <c r="X34" s="2">
        <v>5</v>
      </c>
      <c r="Y34" s="2">
        <v>4</v>
      </c>
      <c r="Z34" s="2">
        <v>5</v>
      </c>
      <c r="AA34" s="2">
        <v>6</v>
      </c>
      <c r="AB34" s="2">
        <v>6</v>
      </c>
      <c r="AC34" s="2">
        <v>6</v>
      </c>
      <c r="AD34" s="2">
        <v>4</v>
      </c>
      <c r="AE34" s="2">
        <v>3</v>
      </c>
      <c r="AF34" s="2">
        <v>3</v>
      </c>
      <c r="AG34" s="2">
        <v>3</v>
      </c>
      <c r="AH34" s="2">
        <v>2</v>
      </c>
      <c r="AI34" s="2" t="e">
        <v>#N/A</v>
      </c>
      <c r="AJ34" s="2" t="e">
        <v>#N/A</v>
      </c>
      <c r="AK34" s="2" t="e">
        <v>#N/A</v>
      </c>
      <c r="AL34" s="2" t="e">
        <v>#N/A</v>
      </c>
      <c r="AM34" s="2" t="e">
        <v>#N/A</v>
      </c>
      <c r="AN34" s="2" t="e">
        <v>#N/A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488</v>
      </c>
      <c r="B35" s="2">
        <v>111</v>
      </c>
      <c r="C35" s="2">
        <v>30</v>
      </c>
      <c r="D35" s="2">
        <v>0</v>
      </c>
      <c r="E35" s="2">
        <v>0</v>
      </c>
      <c r="F35" s="2">
        <v>0</v>
      </c>
      <c r="G35" s="2">
        <v>0</v>
      </c>
      <c r="H35" s="2">
        <v>-1</v>
      </c>
      <c r="I35" s="2">
        <v>-1</v>
      </c>
      <c r="J35" s="2">
        <v>-1</v>
      </c>
      <c r="K35" s="2">
        <v>0</v>
      </c>
      <c r="L35" s="2">
        <v>0</v>
      </c>
      <c r="M35" s="2">
        <v>0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2</v>
      </c>
      <c r="W35" s="2">
        <v>1</v>
      </c>
      <c r="X35" s="2">
        <v>1</v>
      </c>
      <c r="Y35" s="2">
        <v>3</v>
      </c>
      <c r="Z35" s="2">
        <v>3</v>
      </c>
      <c r="AA35" s="2">
        <v>3</v>
      </c>
      <c r="AB35" s="2">
        <v>3</v>
      </c>
      <c r="AC35" s="2">
        <v>4</v>
      </c>
      <c r="AD35" s="2">
        <v>3</v>
      </c>
      <c r="AE35" s="2">
        <v>4</v>
      </c>
      <c r="AF35" s="2">
        <v>4</v>
      </c>
      <c r="AG35" s="2">
        <v>4</v>
      </c>
      <c r="AH35" s="2">
        <v>4</v>
      </c>
      <c r="AI35" s="2" t="e">
        <v>#N/A</v>
      </c>
      <c r="AJ35" s="2" t="e">
        <v>#N/A</v>
      </c>
      <c r="AK35" s="2" t="e">
        <v>#N/A</v>
      </c>
      <c r="AL35" s="2" t="e">
        <v>#N/A</v>
      </c>
      <c r="AM35" s="2" t="e">
        <v>#N/A</v>
      </c>
      <c r="AN35" s="2" t="e">
        <v>#N/A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342</v>
      </c>
      <c r="B36" s="2">
        <v>112</v>
      </c>
      <c r="C36" s="2">
        <v>30</v>
      </c>
      <c r="D36" s="2">
        <v>0</v>
      </c>
      <c r="E36" s="2">
        <v>0</v>
      </c>
      <c r="F36" s="2">
        <v>0</v>
      </c>
      <c r="G36" s="2">
        <v>-1</v>
      </c>
      <c r="H36" s="2">
        <v>-1</v>
      </c>
      <c r="I36" s="2">
        <v>-1</v>
      </c>
      <c r="J36" s="2">
        <v>-1</v>
      </c>
      <c r="K36" s="2">
        <v>-2</v>
      </c>
      <c r="L36" s="2">
        <v>-1</v>
      </c>
      <c r="M36" s="2">
        <v>-1</v>
      </c>
      <c r="N36" s="2">
        <v>1</v>
      </c>
      <c r="O36" s="2">
        <v>2</v>
      </c>
      <c r="P36" s="2">
        <v>2</v>
      </c>
      <c r="Q36" s="2">
        <v>2</v>
      </c>
      <c r="R36" s="2">
        <v>1</v>
      </c>
      <c r="S36" s="2">
        <v>1</v>
      </c>
      <c r="T36" s="2">
        <v>0</v>
      </c>
      <c r="U36" s="2">
        <v>0</v>
      </c>
      <c r="V36" s="2">
        <v>3</v>
      </c>
      <c r="W36" s="2">
        <v>3</v>
      </c>
      <c r="X36" s="2">
        <v>3</v>
      </c>
      <c r="Y36" s="2">
        <v>4</v>
      </c>
      <c r="Z36" s="2">
        <v>5</v>
      </c>
      <c r="AA36" s="2">
        <v>5</v>
      </c>
      <c r="AB36" s="2">
        <v>5</v>
      </c>
      <c r="AC36" s="2">
        <v>6</v>
      </c>
      <c r="AD36" s="2">
        <v>5</v>
      </c>
      <c r="AE36" s="2">
        <v>6</v>
      </c>
      <c r="AF36" s="2">
        <v>6</v>
      </c>
      <c r="AG36" s="2">
        <v>5</v>
      </c>
      <c r="AH36" s="2">
        <v>5</v>
      </c>
      <c r="AI36" s="2" t="e">
        <v>#N/A</v>
      </c>
      <c r="AJ36" s="2" t="e">
        <v>#N/A</v>
      </c>
      <c r="AK36" s="2" t="e">
        <v>#N/A</v>
      </c>
      <c r="AL36" s="2" t="e">
        <v>#N/A</v>
      </c>
      <c r="AM36" s="2" t="e">
        <v>#N/A</v>
      </c>
      <c r="AN36" s="2" t="e">
        <v>#N/A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17</v>
      </c>
      <c r="B37" s="2">
        <v>113</v>
      </c>
      <c r="C37" s="2">
        <v>30</v>
      </c>
      <c r="D37" s="2">
        <v>0</v>
      </c>
      <c r="E37" s="2">
        <v>-1</v>
      </c>
      <c r="F37" s="2">
        <v>-1</v>
      </c>
      <c r="G37" s="2">
        <v>-1</v>
      </c>
      <c r="H37" s="2">
        <v>-1</v>
      </c>
      <c r="I37" s="2">
        <v>0</v>
      </c>
      <c r="J37" s="2">
        <v>0</v>
      </c>
      <c r="K37" s="2">
        <v>0</v>
      </c>
      <c r="L37" s="2">
        <v>0</v>
      </c>
      <c r="M37" s="2">
        <v>-1</v>
      </c>
      <c r="N37" s="2">
        <v>-1</v>
      </c>
      <c r="O37" s="2">
        <v>-2</v>
      </c>
      <c r="P37" s="2">
        <v>-2</v>
      </c>
      <c r="Q37" s="2">
        <v>-2</v>
      </c>
      <c r="R37" s="2">
        <v>-2</v>
      </c>
      <c r="S37" s="2">
        <v>-1</v>
      </c>
      <c r="T37" s="2">
        <v>-1</v>
      </c>
      <c r="U37" s="2">
        <v>-2</v>
      </c>
      <c r="V37" s="2">
        <v>-2</v>
      </c>
      <c r="W37" s="2">
        <v>-1</v>
      </c>
      <c r="X37" s="2">
        <v>-2</v>
      </c>
      <c r="Y37" s="2">
        <v>-1</v>
      </c>
      <c r="Z37" s="2">
        <v>0</v>
      </c>
      <c r="AA37" s="2">
        <v>0</v>
      </c>
      <c r="AB37" s="2">
        <v>1</v>
      </c>
      <c r="AC37" s="2">
        <v>1</v>
      </c>
      <c r="AD37" s="2">
        <v>1</v>
      </c>
      <c r="AE37" s="2">
        <v>1</v>
      </c>
      <c r="AF37" s="2">
        <v>1</v>
      </c>
      <c r="AG37" s="2">
        <v>4</v>
      </c>
      <c r="AH37" s="2">
        <v>5</v>
      </c>
      <c r="AI37" s="2" t="e">
        <v>#N/A</v>
      </c>
      <c r="AJ37" s="2" t="e">
        <v>#N/A</v>
      </c>
      <c r="AK37" s="2" t="e">
        <v>#N/A</v>
      </c>
      <c r="AL37" s="2" t="e">
        <v>#N/A</v>
      </c>
      <c r="AM37" s="2" t="e">
        <v>#N/A</v>
      </c>
      <c r="AN37" s="2" t="e">
        <v>#N/A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23</v>
      </c>
      <c r="B38" s="2">
        <v>114</v>
      </c>
      <c r="C38" s="2">
        <v>30</v>
      </c>
      <c r="D38" s="2">
        <v>0</v>
      </c>
      <c r="E38" s="2">
        <v>0</v>
      </c>
      <c r="F38" s="2">
        <v>-1</v>
      </c>
      <c r="G38" s="2">
        <v>-2</v>
      </c>
      <c r="H38" s="2">
        <v>-2</v>
      </c>
      <c r="I38" s="2">
        <v>-1</v>
      </c>
      <c r="J38" s="2">
        <v>0</v>
      </c>
      <c r="K38" s="2">
        <v>0</v>
      </c>
      <c r="L38" s="2">
        <v>0</v>
      </c>
      <c r="M38" s="2">
        <v>-1</v>
      </c>
      <c r="N38" s="2">
        <v>-1</v>
      </c>
      <c r="O38" s="2">
        <v>0</v>
      </c>
      <c r="P38" s="2">
        <v>1</v>
      </c>
      <c r="Q38" s="2">
        <v>1</v>
      </c>
      <c r="R38" s="2">
        <v>2</v>
      </c>
      <c r="S38" s="2">
        <v>2</v>
      </c>
      <c r="T38" s="2">
        <v>4</v>
      </c>
      <c r="U38" s="2">
        <v>4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2">
        <v>6</v>
      </c>
      <c r="AB38" s="2">
        <v>5</v>
      </c>
      <c r="AC38" s="2">
        <v>5</v>
      </c>
      <c r="AD38" s="2">
        <v>5</v>
      </c>
      <c r="AE38" s="2">
        <v>5</v>
      </c>
      <c r="AF38" s="2">
        <v>5</v>
      </c>
      <c r="AG38" s="2">
        <v>5</v>
      </c>
      <c r="AH38" s="2">
        <v>5</v>
      </c>
      <c r="AI38" s="2" t="e">
        <v>#N/A</v>
      </c>
      <c r="AJ38" s="2" t="e">
        <v>#N/A</v>
      </c>
      <c r="AK38" s="2" t="e">
        <v>#N/A</v>
      </c>
      <c r="AL38" s="2" t="e">
        <v>#N/A</v>
      </c>
      <c r="AM38" s="2" t="e">
        <v>#N/A</v>
      </c>
      <c r="AN38" s="2" t="e">
        <v>#N/A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453</v>
      </c>
      <c r="B39" s="2">
        <v>115</v>
      </c>
      <c r="C39" s="2">
        <v>30</v>
      </c>
      <c r="D39" s="2">
        <v>0</v>
      </c>
      <c r="E39" s="2">
        <v>0</v>
      </c>
      <c r="F39" s="2">
        <v>0</v>
      </c>
      <c r="G39" s="2">
        <v>-1</v>
      </c>
      <c r="H39" s="2">
        <v>0</v>
      </c>
      <c r="I39" s="2">
        <v>0</v>
      </c>
      <c r="J39" s="2">
        <v>1</v>
      </c>
      <c r="K39" s="2">
        <v>1</v>
      </c>
      <c r="L39" s="2">
        <v>1</v>
      </c>
      <c r="M39" s="2">
        <v>1</v>
      </c>
      <c r="N39" s="2">
        <v>2</v>
      </c>
      <c r="O39" s="2">
        <v>2</v>
      </c>
      <c r="P39" s="2">
        <v>3</v>
      </c>
      <c r="Q39" s="2">
        <v>3</v>
      </c>
      <c r="R39" s="2">
        <v>2</v>
      </c>
      <c r="S39" s="2">
        <v>4</v>
      </c>
      <c r="T39" s="2">
        <v>4</v>
      </c>
      <c r="U39" s="2">
        <v>4</v>
      </c>
      <c r="V39" s="2">
        <v>4</v>
      </c>
      <c r="W39" s="2">
        <v>4</v>
      </c>
      <c r="X39" s="2">
        <v>4</v>
      </c>
      <c r="Y39" s="2">
        <v>4</v>
      </c>
      <c r="Z39" s="2">
        <v>3</v>
      </c>
      <c r="AA39" s="2">
        <v>3</v>
      </c>
      <c r="AB39" s="2">
        <v>3</v>
      </c>
      <c r="AC39" s="2">
        <v>4</v>
      </c>
      <c r="AD39" s="2">
        <v>5</v>
      </c>
      <c r="AE39" s="2">
        <v>5</v>
      </c>
      <c r="AF39" s="2">
        <v>5</v>
      </c>
      <c r="AG39" s="2">
        <v>5</v>
      </c>
      <c r="AH39" s="2">
        <v>5</v>
      </c>
      <c r="AI39" s="2" t="e">
        <v>#N/A</v>
      </c>
      <c r="AJ39" s="2" t="e">
        <v>#N/A</v>
      </c>
      <c r="AK39" s="2" t="e">
        <v>#N/A</v>
      </c>
      <c r="AL39" s="2" t="e">
        <v>#N/A</v>
      </c>
      <c r="AM39" s="2" t="e">
        <v>#N/A</v>
      </c>
      <c r="AN39" s="2" t="e">
        <v>#N/A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355</v>
      </c>
      <c r="B40" s="2">
        <v>116</v>
      </c>
      <c r="C40" s="2">
        <v>30</v>
      </c>
      <c r="D40" s="2">
        <v>0</v>
      </c>
      <c r="E40" s="2">
        <v>0</v>
      </c>
      <c r="F40" s="2">
        <v>1</v>
      </c>
      <c r="G40" s="2">
        <v>1</v>
      </c>
      <c r="H40" s="2">
        <v>0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v>2</v>
      </c>
      <c r="O40" s="2">
        <v>2</v>
      </c>
      <c r="P40" s="2">
        <v>3</v>
      </c>
      <c r="Q40" s="2">
        <v>3</v>
      </c>
      <c r="R40" s="2">
        <v>4</v>
      </c>
      <c r="S40" s="2">
        <v>4</v>
      </c>
      <c r="T40" s="2">
        <v>3</v>
      </c>
      <c r="U40" s="2">
        <v>3</v>
      </c>
      <c r="V40" s="2">
        <v>3</v>
      </c>
      <c r="W40" s="2">
        <v>4</v>
      </c>
      <c r="X40" s="2">
        <v>3</v>
      </c>
      <c r="Y40" s="2">
        <v>3</v>
      </c>
      <c r="Z40" s="2">
        <v>4</v>
      </c>
      <c r="AA40" s="2">
        <v>3</v>
      </c>
      <c r="AB40" s="2">
        <v>4</v>
      </c>
      <c r="AC40" s="2">
        <v>5</v>
      </c>
      <c r="AD40" s="2">
        <v>4</v>
      </c>
      <c r="AE40" s="2">
        <v>5</v>
      </c>
      <c r="AF40" s="2">
        <v>5</v>
      </c>
      <c r="AG40" s="2">
        <v>5</v>
      </c>
      <c r="AH40" s="2">
        <v>6</v>
      </c>
      <c r="AI40" s="2" t="e">
        <v>#N/A</v>
      </c>
      <c r="AJ40" s="2" t="e">
        <v>#N/A</v>
      </c>
      <c r="AK40" s="2" t="e">
        <v>#N/A</v>
      </c>
      <c r="AL40" s="2" t="e">
        <v>#N/A</v>
      </c>
      <c r="AM40" s="2" t="e">
        <v>#N/A</v>
      </c>
      <c r="AN40" s="2" t="e">
        <v>#N/A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378</v>
      </c>
      <c r="B41" s="2">
        <v>117</v>
      </c>
      <c r="C41" s="2">
        <v>30</v>
      </c>
      <c r="D41" s="2">
        <v>0</v>
      </c>
      <c r="E41" s="2">
        <v>0</v>
      </c>
      <c r="F41" s="2">
        <v>-1</v>
      </c>
      <c r="G41" s="2">
        <v>-1</v>
      </c>
      <c r="H41" s="2">
        <v>-1</v>
      </c>
      <c r="I41" s="2">
        <v>0</v>
      </c>
      <c r="J41" s="2">
        <v>1</v>
      </c>
      <c r="K41" s="2">
        <v>1</v>
      </c>
      <c r="L41" s="2">
        <v>1</v>
      </c>
      <c r="M41" s="2">
        <v>1</v>
      </c>
      <c r="N41" s="2">
        <v>2</v>
      </c>
      <c r="O41" s="2">
        <v>1</v>
      </c>
      <c r="P41" s="2">
        <v>2</v>
      </c>
      <c r="Q41" s="2">
        <v>3</v>
      </c>
      <c r="R41" s="2">
        <v>4</v>
      </c>
      <c r="S41" s="2">
        <v>4</v>
      </c>
      <c r="T41" s="2">
        <v>5</v>
      </c>
      <c r="U41" s="2">
        <v>4</v>
      </c>
      <c r="V41" s="2">
        <v>3</v>
      </c>
      <c r="W41" s="2">
        <v>4</v>
      </c>
      <c r="X41" s="2">
        <v>4</v>
      </c>
      <c r="Y41" s="2">
        <v>6</v>
      </c>
      <c r="Z41" s="2">
        <v>6</v>
      </c>
      <c r="AA41" s="2">
        <v>6</v>
      </c>
      <c r="AB41" s="2">
        <v>6</v>
      </c>
      <c r="AC41" s="2">
        <v>6</v>
      </c>
      <c r="AD41" s="2">
        <v>5</v>
      </c>
      <c r="AE41" s="2">
        <v>5</v>
      </c>
      <c r="AF41" s="2">
        <v>5</v>
      </c>
      <c r="AG41" s="2">
        <v>5</v>
      </c>
      <c r="AH41" s="2">
        <v>6</v>
      </c>
      <c r="AI41" s="2" t="e">
        <v>#N/A</v>
      </c>
      <c r="AJ41" s="2" t="e">
        <v>#N/A</v>
      </c>
      <c r="AK41" s="2" t="e">
        <v>#N/A</v>
      </c>
      <c r="AL41" s="2" t="e">
        <v>#N/A</v>
      </c>
      <c r="AM41" s="2" t="e">
        <v>#N/A</v>
      </c>
      <c r="AN41" s="2" t="e">
        <v>#N/A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422</v>
      </c>
      <c r="B42" s="2">
        <v>118</v>
      </c>
      <c r="C42" s="2">
        <v>30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2</v>
      </c>
      <c r="K42" s="2">
        <v>2</v>
      </c>
      <c r="L42" s="2">
        <v>2</v>
      </c>
      <c r="M42" s="2">
        <v>2</v>
      </c>
      <c r="N42" s="2">
        <v>3</v>
      </c>
      <c r="O42" s="2">
        <v>3</v>
      </c>
      <c r="P42" s="2">
        <v>3</v>
      </c>
      <c r="Q42" s="2">
        <v>3</v>
      </c>
      <c r="R42" s="2">
        <v>4</v>
      </c>
      <c r="S42" s="2">
        <v>4</v>
      </c>
      <c r="T42" s="2">
        <v>5</v>
      </c>
      <c r="U42" s="2">
        <v>5</v>
      </c>
      <c r="V42" s="2">
        <v>4</v>
      </c>
      <c r="W42" s="2">
        <v>4</v>
      </c>
      <c r="X42" s="2">
        <v>4</v>
      </c>
      <c r="Y42" s="2">
        <v>4</v>
      </c>
      <c r="Z42" s="2">
        <v>5</v>
      </c>
      <c r="AA42" s="2">
        <v>5</v>
      </c>
      <c r="AB42" s="2">
        <v>6</v>
      </c>
      <c r="AC42" s="2">
        <v>7</v>
      </c>
      <c r="AD42" s="2">
        <v>7</v>
      </c>
      <c r="AE42" s="2">
        <v>7</v>
      </c>
      <c r="AF42" s="2">
        <v>7</v>
      </c>
      <c r="AG42" s="2">
        <v>7</v>
      </c>
      <c r="AH42" s="2">
        <v>7</v>
      </c>
      <c r="AI42" s="2" t="e">
        <v>#N/A</v>
      </c>
      <c r="AJ42" s="2" t="e">
        <v>#N/A</v>
      </c>
      <c r="AK42" s="2" t="e">
        <v>#N/A</v>
      </c>
      <c r="AL42" s="2" t="e">
        <v>#N/A</v>
      </c>
      <c r="AM42" s="2" t="e">
        <v>#N/A</v>
      </c>
      <c r="AN42" s="2" t="e">
        <v>#N/A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538</v>
      </c>
      <c r="B43" s="2">
        <v>119</v>
      </c>
      <c r="C43" s="2">
        <v>30</v>
      </c>
      <c r="D43" s="2">
        <v>0</v>
      </c>
      <c r="E43" s="2">
        <v>2</v>
      </c>
      <c r="F43" s="2">
        <v>1</v>
      </c>
      <c r="G43" s="2">
        <v>1</v>
      </c>
      <c r="H43" s="2">
        <v>2</v>
      </c>
      <c r="I43" s="2">
        <v>3</v>
      </c>
      <c r="J43" s="2">
        <v>4</v>
      </c>
      <c r="K43" s="2">
        <v>5</v>
      </c>
      <c r="L43" s="2">
        <v>4</v>
      </c>
      <c r="M43" s="2">
        <v>4</v>
      </c>
      <c r="N43" s="2">
        <v>6</v>
      </c>
      <c r="O43" s="2">
        <v>5</v>
      </c>
      <c r="P43" s="2">
        <v>5</v>
      </c>
      <c r="Q43" s="2">
        <v>6</v>
      </c>
      <c r="R43" s="2">
        <v>6</v>
      </c>
      <c r="S43" s="2">
        <v>7</v>
      </c>
      <c r="T43" s="2">
        <v>6</v>
      </c>
      <c r="U43" s="2">
        <v>5</v>
      </c>
      <c r="V43" s="2">
        <v>4</v>
      </c>
      <c r="W43" s="2">
        <v>5</v>
      </c>
      <c r="X43" s="2">
        <v>4</v>
      </c>
      <c r="Y43" s="2">
        <v>6</v>
      </c>
      <c r="Z43" s="2">
        <v>6</v>
      </c>
      <c r="AA43" s="2">
        <v>6</v>
      </c>
      <c r="AB43" s="2">
        <v>6</v>
      </c>
      <c r="AC43" s="2">
        <v>7</v>
      </c>
      <c r="AD43" s="2">
        <v>7</v>
      </c>
      <c r="AE43" s="2">
        <v>7</v>
      </c>
      <c r="AF43" s="2">
        <v>8</v>
      </c>
      <c r="AG43" s="2">
        <v>8</v>
      </c>
      <c r="AH43" s="2">
        <v>8</v>
      </c>
      <c r="AI43" s="2" t="e">
        <v>#N/A</v>
      </c>
      <c r="AJ43" s="2" t="e">
        <v>#N/A</v>
      </c>
      <c r="AK43" s="2" t="e">
        <v>#N/A</v>
      </c>
      <c r="AL43" s="2" t="e">
        <v>#N/A</v>
      </c>
      <c r="AM43" s="2" t="e">
        <v>#N/A</v>
      </c>
      <c r="AN43" s="2" t="e">
        <v>#N/A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686</v>
      </c>
      <c r="B44" s="2">
        <v>120</v>
      </c>
      <c r="C44" s="2">
        <v>30</v>
      </c>
      <c r="D44" s="2">
        <v>0</v>
      </c>
      <c r="E44" s="2">
        <v>-1</v>
      </c>
      <c r="F44" s="2">
        <v>-1</v>
      </c>
      <c r="G44" s="2">
        <v>-1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</v>
      </c>
      <c r="O44" s="2">
        <v>1</v>
      </c>
      <c r="P44" s="2">
        <v>2</v>
      </c>
      <c r="Q44" s="2">
        <v>2</v>
      </c>
      <c r="R44" s="2">
        <v>1</v>
      </c>
      <c r="S44" s="2">
        <v>2</v>
      </c>
      <c r="T44" s="2">
        <v>1</v>
      </c>
      <c r="U44" s="2">
        <v>1</v>
      </c>
      <c r="V44" s="2">
        <v>2</v>
      </c>
      <c r="W44" s="2">
        <v>3</v>
      </c>
      <c r="X44" s="2">
        <v>2</v>
      </c>
      <c r="Y44" s="2">
        <v>3</v>
      </c>
      <c r="Z44" s="2">
        <v>3</v>
      </c>
      <c r="AA44" s="2">
        <v>3</v>
      </c>
      <c r="AB44" s="2">
        <v>2</v>
      </c>
      <c r="AC44" s="2">
        <v>4</v>
      </c>
      <c r="AD44" s="2">
        <v>5</v>
      </c>
      <c r="AE44" s="2">
        <v>5</v>
      </c>
      <c r="AF44" s="2">
        <v>6</v>
      </c>
      <c r="AG44" s="2">
        <v>6</v>
      </c>
      <c r="AH44" s="2">
        <v>8</v>
      </c>
      <c r="AI44" s="2" t="e">
        <v>#N/A</v>
      </c>
      <c r="AJ44" s="2" t="e">
        <v>#N/A</v>
      </c>
      <c r="AK44" s="2" t="e">
        <v>#N/A</v>
      </c>
      <c r="AL44" s="2" t="e">
        <v>#N/A</v>
      </c>
      <c r="AM44" s="2" t="e">
        <v>#N/A</v>
      </c>
      <c r="AN44" s="2" t="e">
        <v>#N/A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684</v>
      </c>
      <c r="B45" s="2">
        <v>121</v>
      </c>
      <c r="C45" s="2">
        <v>30</v>
      </c>
      <c r="D45" s="2">
        <v>0</v>
      </c>
      <c r="E45" s="2">
        <v>0</v>
      </c>
      <c r="F45" s="2">
        <v>-1</v>
      </c>
      <c r="G45" s="2">
        <v>-1</v>
      </c>
      <c r="H45" s="2">
        <v>-1</v>
      </c>
      <c r="I45" s="2">
        <v>-1</v>
      </c>
      <c r="J45" s="2">
        <v>1</v>
      </c>
      <c r="K45" s="2">
        <v>1</v>
      </c>
      <c r="L45" s="2">
        <v>1</v>
      </c>
      <c r="M45" s="2">
        <v>1</v>
      </c>
      <c r="N45" s="2">
        <v>2</v>
      </c>
      <c r="O45" s="2">
        <v>2</v>
      </c>
      <c r="P45" s="2">
        <v>3</v>
      </c>
      <c r="Q45" s="2">
        <v>4</v>
      </c>
      <c r="R45" s="2">
        <v>4</v>
      </c>
      <c r="S45" s="2">
        <v>5</v>
      </c>
      <c r="T45" s="2">
        <v>6</v>
      </c>
      <c r="U45" s="2">
        <v>6</v>
      </c>
      <c r="V45" s="2">
        <v>6</v>
      </c>
      <c r="W45" s="2">
        <v>7</v>
      </c>
      <c r="X45" s="2">
        <v>8</v>
      </c>
      <c r="Y45" s="2">
        <v>9</v>
      </c>
      <c r="Z45" s="2">
        <v>9</v>
      </c>
      <c r="AA45" s="2">
        <v>8</v>
      </c>
      <c r="AB45" s="2">
        <v>7</v>
      </c>
      <c r="AC45" s="2">
        <v>8</v>
      </c>
      <c r="AD45" s="2">
        <v>7</v>
      </c>
      <c r="AE45" s="2">
        <v>7</v>
      </c>
      <c r="AF45" s="2">
        <v>7</v>
      </c>
      <c r="AG45" s="2">
        <v>7</v>
      </c>
      <c r="AH45" s="2">
        <v>8</v>
      </c>
      <c r="AI45" s="2" t="e">
        <v>#N/A</v>
      </c>
      <c r="AJ45" s="2" t="e">
        <v>#N/A</v>
      </c>
      <c r="AK45" s="2" t="e">
        <v>#N/A</v>
      </c>
      <c r="AL45" s="2" t="e">
        <v>#N/A</v>
      </c>
      <c r="AM45" s="2" t="e">
        <v>#N/A</v>
      </c>
      <c r="AN45" s="2" t="e">
        <v>#N/A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691</v>
      </c>
      <c r="B46" s="2">
        <v>122</v>
      </c>
      <c r="C46" s="2">
        <v>30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1</v>
      </c>
      <c r="L46" s="2">
        <v>1</v>
      </c>
      <c r="M46" s="2">
        <v>2</v>
      </c>
      <c r="N46" s="2">
        <v>3</v>
      </c>
      <c r="O46" s="2">
        <v>3</v>
      </c>
      <c r="P46" s="2">
        <v>5</v>
      </c>
      <c r="Q46" s="2">
        <v>5</v>
      </c>
      <c r="R46" s="2">
        <v>5</v>
      </c>
      <c r="S46" s="2">
        <v>5</v>
      </c>
      <c r="T46" s="2">
        <v>6</v>
      </c>
      <c r="U46" s="2">
        <v>5</v>
      </c>
      <c r="V46" s="2">
        <v>5</v>
      </c>
      <c r="W46" s="2">
        <v>6</v>
      </c>
      <c r="X46" s="2">
        <v>7</v>
      </c>
      <c r="Y46" s="2">
        <v>8</v>
      </c>
      <c r="Z46" s="2">
        <v>8</v>
      </c>
      <c r="AA46" s="2">
        <v>8</v>
      </c>
      <c r="AB46" s="2">
        <v>8</v>
      </c>
      <c r="AC46" s="2">
        <v>10</v>
      </c>
      <c r="AD46" s="2">
        <v>9</v>
      </c>
      <c r="AE46" s="2">
        <v>9</v>
      </c>
      <c r="AF46" s="2">
        <v>9</v>
      </c>
      <c r="AG46" s="2">
        <v>9</v>
      </c>
      <c r="AH46" s="2">
        <v>10</v>
      </c>
      <c r="AI46" s="2" t="e">
        <v>#N/A</v>
      </c>
      <c r="AJ46" s="2" t="e">
        <v>#N/A</v>
      </c>
      <c r="AK46" s="2" t="e">
        <v>#N/A</v>
      </c>
      <c r="AL46" s="2" t="e">
        <v>#N/A</v>
      </c>
      <c r="AM46" s="2" t="e">
        <v>#N/A</v>
      </c>
      <c r="AN46" s="2" t="e">
        <v>#N/A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486</v>
      </c>
      <c r="B47" s="2">
        <v>123</v>
      </c>
      <c r="C47" s="2">
        <v>30</v>
      </c>
      <c r="D47" s="2">
        <v>0</v>
      </c>
      <c r="E47" s="2">
        <v>-1</v>
      </c>
      <c r="F47" s="2">
        <v>-1</v>
      </c>
      <c r="G47" s="2">
        <v>-2</v>
      </c>
      <c r="H47" s="2">
        <v>-1</v>
      </c>
      <c r="I47" s="2">
        <v>-2</v>
      </c>
      <c r="J47" s="2">
        <v>-1</v>
      </c>
      <c r="K47" s="2">
        <v>0</v>
      </c>
      <c r="L47" s="2">
        <v>0</v>
      </c>
      <c r="M47" s="2">
        <v>1</v>
      </c>
      <c r="N47" s="2">
        <v>2</v>
      </c>
      <c r="O47" s="2">
        <v>3</v>
      </c>
      <c r="P47" s="2">
        <v>3</v>
      </c>
      <c r="Q47" s="2">
        <v>3</v>
      </c>
      <c r="R47" s="2">
        <v>4</v>
      </c>
      <c r="S47" s="2">
        <v>5</v>
      </c>
      <c r="T47" s="2">
        <v>5</v>
      </c>
      <c r="U47" s="2">
        <v>4</v>
      </c>
      <c r="V47" s="2">
        <v>4</v>
      </c>
      <c r="W47" s="2">
        <v>4</v>
      </c>
      <c r="X47" s="2">
        <v>4</v>
      </c>
      <c r="Y47" s="2">
        <v>5</v>
      </c>
      <c r="Z47" s="2">
        <v>5</v>
      </c>
      <c r="AA47" s="2">
        <v>5</v>
      </c>
      <c r="AB47" s="2">
        <v>6</v>
      </c>
      <c r="AC47" s="2">
        <v>7</v>
      </c>
      <c r="AD47" s="2">
        <v>9</v>
      </c>
      <c r="AE47" s="2">
        <v>11</v>
      </c>
      <c r="AF47" s="2">
        <v>11</v>
      </c>
      <c r="AG47" s="2">
        <v>11</v>
      </c>
      <c r="AH47" s="2">
        <v>11</v>
      </c>
      <c r="AI47" s="2" t="e">
        <v>#N/A</v>
      </c>
      <c r="AJ47" s="2" t="e">
        <v>#N/A</v>
      </c>
      <c r="AK47" s="2" t="e">
        <v>#N/A</v>
      </c>
      <c r="AL47" s="2" t="e">
        <v>#N/A</v>
      </c>
      <c r="AM47" s="2" t="e">
        <v>#N/A</v>
      </c>
      <c r="AN47" s="2" t="e">
        <v>#N/A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682</v>
      </c>
      <c r="B48" s="2">
        <v>124</v>
      </c>
      <c r="C48" s="2">
        <v>30</v>
      </c>
      <c r="D48" s="2">
        <v>0</v>
      </c>
      <c r="E48" s="2">
        <v>1</v>
      </c>
      <c r="F48" s="2">
        <v>1</v>
      </c>
      <c r="G48" s="2">
        <v>1</v>
      </c>
      <c r="H48" s="2">
        <v>2</v>
      </c>
      <c r="I48" s="2">
        <v>2</v>
      </c>
      <c r="J48" s="2">
        <v>2</v>
      </c>
      <c r="K48" s="2">
        <v>3</v>
      </c>
      <c r="L48" s="2">
        <v>3</v>
      </c>
      <c r="M48" s="2">
        <v>3</v>
      </c>
      <c r="N48" s="2">
        <v>5</v>
      </c>
      <c r="O48" s="2">
        <v>6</v>
      </c>
      <c r="P48" s="2">
        <v>7</v>
      </c>
      <c r="Q48" s="2">
        <v>7</v>
      </c>
      <c r="R48" s="2">
        <v>6</v>
      </c>
      <c r="S48" s="2">
        <v>9</v>
      </c>
      <c r="T48" s="2">
        <v>9</v>
      </c>
      <c r="U48" s="2">
        <v>8</v>
      </c>
      <c r="V48" s="2">
        <v>9</v>
      </c>
      <c r="W48" s="2">
        <v>9</v>
      </c>
      <c r="X48" s="2">
        <v>9</v>
      </c>
      <c r="Y48" s="2">
        <v>10</v>
      </c>
      <c r="Z48" s="2">
        <v>10</v>
      </c>
      <c r="AA48" s="2">
        <v>10</v>
      </c>
      <c r="AB48" s="2">
        <v>10</v>
      </c>
      <c r="AC48" s="2">
        <v>11</v>
      </c>
      <c r="AD48" s="2">
        <v>10</v>
      </c>
      <c r="AE48" s="2">
        <v>12</v>
      </c>
      <c r="AF48" s="2">
        <v>11</v>
      </c>
      <c r="AG48" s="2">
        <v>10</v>
      </c>
      <c r="AH48" s="2">
        <v>12</v>
      </c>
      <c r="AI48" s="2" t="e">
        <v>#N/A</v>
      </c>
      <c r="AJ48" s="2" t="e">
        <v>#N/A</v>
      </c>
      <c r="AK48" s="2" t="e">
        <v>#N/A</v>
      </c>
      <c r="AL48" s="2" t="e">
        <v>#N/A</v>
      </c>
      <c r="AM48" s="2" t="e">
        <v>#N/A</v>
      </c>
      <c r="AN48" s="2" t="e">
        <v>#N/A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458</v>
      </c>
      <c r="B49" s="2">
        <v>125</v>
      </c>
      <c r="C49" s="2">
        <v>30</v>
      </c>
      <c r="D49" s="2">
        <v>0</v>
      </c>
      <c r="E49" s="2">
        <v>0</v>
      </c>
      <c r="F49" s="2">
        <v>0</v>
      </c>
      <c r="G49" s="2">
        <v>-1</v>
      </c>
      <c r="H49" s="2">
        <v>0</v>
      </c>
      <c r="I49" s="2">
        <v>-1</v>
      </c>
      <c r="J49" s="2">
        <v>1</v>
      </c>
      <c r="K49" s="2">
        <v>2</v>
      </c>
      <c r="L49" s="2">
        <v>3</v>
      </c>
      <c r="M49" s="2">
        <v>3</v>
      </c>
      <c r="N49" s="2">
        <v>5</v>
      </c>
      <c r="O49" s="2">
        <v>5</v>
      </c>
      <c r="P49" s="2">
        <v>5</v>
      </c>
      <c r="Q49" s="2">
        <v>5</v>
      </c>
      <c r="R49" s="2">
        <v>5</v>
      </c>
      <c r="S49" s="2">
        <v>5</v>
      </c>
      <c r="T49" s="2">
        <v>4</v>
      </c>
      <c r="U49" s="2">
        <v>4</v>
      </c>
      <c r="V49" s="2">
        <v>5</v>
      </c>
      <c r="W49" s="2">
        <v>5</v>
      </c>
      <c r="X49" s="2">
        <v>6</v>
      </c>
      <c r="Y49" s="2">
        <v>6</v>
      </c>
      <c r="Z49" s="2">
        <v>6</v>
      </c>
      <c r="AA49" s="2">
        <v>6</v>
      </c>
      <c r="AB49" s="2">
        <v>6</v>
      </c>
      <c r="AC49" s="2">
        <v>8</v>
      </c>
      <c r="AD49" s="2">
        <v>7</v>
      </c>
      <c r="AE49" s="2">
        <v>7</v>
      </c>
      <c r="AF49" s="2">
        <v>8</v>
      </c>
      <c r="AG49" s="2">
        <v>9</v>
      </c>
      <c r="AH49" s="2">
        <v>12</v>
      </c>
      <c r="AI49" s="2" t="e">
        <v>#N/A</v>
      </c>
      <c r="AJ49" s="2" t="e">
        <v>#N/A</v>
      </c>
      <c r="AK49" s="2" t="e">
        <v>#N/A</v>
      </c>
      <c r="AL49" s="2" t="e">
        <v>#N/A</v>
      </c>
      <c r="AM49" s="2" t="e">
        <v>#N/A</v>
      </c>
      <c r="AN49" s="2" t="e">
        <v>#N/A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472</v>
      </c>
      <c r="B50" s="2">
        <v>126</v>
      </c>
      <c r="C50" s="2">
        <v>30</v>
      </c>
      <c r="D50" s="2">
        <v>0</v>
      </c>
      <c r="E50" s="2">
        <v>0</v>
      </c>
      <c r="F50" s="2">
        <v>-1</v>
      </c>
      <c r="G50" s="2">
        <v>-1</v>
      </c>
      <c r="H50" s="2">
        <v>-1</v>
      </c>
      <c r="I50" s="2">
        <v>-1</v>
      </c>
      <c r="J50" s="2">
        <v>-1</v>
      </c>
      <c r="K50" s="2">
        <v>0</v>
      </c>
      <c r="L50" s="2">
        <v>0</v>
      </c>
      <c r="M50" s="2">
        <v>0</v>
      </c>
      <c r="N50" s="2">
        <v>1</v>
      </c>
      <c r="O50" s="2">
        <v>1</v>
      </c>
      <c r="P50" s="2">
        <v>1</v>
      </c>
      <c r="Q50" s="2">
        <v>2</v>
      </c>
      <c r="R50" s="2">
        <v>3</v>
      </c>
      <c r="S50" s="2">
        <v>3</v>
      </c>
      <c r="T50" s="2">
        <v>3</v>
      </c>
      <c r="U50" s="2">
        <v>3</v>
      </c>
      <c r="V50" s="2">
        <v>5</v>
      </c>
      <c r="W50" s="2">
        <v>5</v>
      </c>
      <c r="X50" s="2">
        <v>5</v>
      </c>
      <c r="Y50" s="2">
        <v>7</v>
      </c>
      <c r="Z50" s="2">
        <v>8</v>
      </c>
      <c r="AA50" s="2">
        <v>8</v>
      </c>
      <c r="AB50" s="2">
        <v>8</v>
      </c>
      <c r="AC50" s="2">
        <v>9</v>
      </c>
      <c r="AD50" s="2">
        <v>10</v>
      </c>
      <c r="AE50" s="2">
        <v>11</v>
      </c>
      <c r="AF50" s="2">
        <v>11</v>
      </c>
      <c r="AG50" s="2">
        <v>11</v>
      </c>
      <c r="AH50" s="2">
        <v>12</v>
      </c>
      <c r="AI50" s="2" t="e">
        <v>#N/A</v>
      </c>
      <c r="AJ50" s="2" t="e">
        <v>#N/A</v>
      </c>
      <c r="AK50" s="2" t="e">
        <v>#N/A</v>
      </c>
      <c r="AL50" s="2" t="e">
        <v>#N/A</v>
      </c>
      <c r="AM50" s="2" t="e">
        <v>#N/A</v>
      </c>
      <c r="AN50" s="2" t="e">
        <v>#N/A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683</v>
      </c>
      <c r="B51" s="2">
        <v>127</v>
      </c>
      <c r="C51" s="2">
        <v>30</v>
      </c>
      <c r="D51" s="2">
        <v>0</v>
      </c>
      <c r="E51" s="2">
        <v>1</v>
      </c>
      <c r="F51" s="2">
        <v>0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2">
        <v>0</v>
      </c>
      <c r="M51" s="2">
        <v>0</v>
      </c>
      <c r="N51" s="2">
        <v>1</v>
      </c>
      <c r="O51" s="2">
        <v>4</v>
      </c>
      <c r="P51" s="2">
        <v>4</v>
      </c>
      <c r="Q51" s="2">
        <v>5</v>
      </c>
      <c r="R51" s="2">
        <v>5</v>
      </c>
      <c r="S51" s="2">
        <v>5</v>
      </c>
      <c r="T51" s="2">
        <v>5</v>
      </c>
      <c r="U51" s="2">
        <v>5</v>
      </c>
      <c r="V51" s="2">
        <v>6</v>
      </c>
      <c r="W51" s="2">
        <v>8</v>
      </c>
      <c r="X51" s="2">
        <v>8</v>
      </c>
      <c r="Y51" s="2">
        <v>9</v>
      </c>
      <c r="Z51" s="2">
        <v>10</v>
      </c>
      <c r="AA51" s="2">
        <v>10</v>
      </c>
      <c r="AB51" s="2">
        <v>11</v>
      </c>
      <c r="AC51" s="2">
        <v>12</v>
      </c>
      <c r="AD51" s="2">
        <v>12</v>
      </c>
      <c r="AE51" s="2">
        <v>13</v>
      </c>
      <c r="AF51" s="2">
        <v>13</v>
      </c>
      <c r="AG51" s="2">
        <v>13</v>
      </c>
      <c r="AH51" s="2">
        <v>13</v>
      </c>
      <c r="AI51" s="2" t="e">
        <v>#N/A</v>
      </c>
      <c r="AJ51" s="2" t="e">
        <v>#N/A</v>
      </c>
      <c r="AK51" s="2" t="e">
        <v>#N/A</v>
      </c>
      <c r="AL51" s="2" t="e">
        <v>#N/A</v>
      </c>
      <c r="AM51" s="2" t="e">
        <v>#N/A</v>
      </c>
      <c r="AN51" s="2" t="e">
        <v>#N/A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687</v>
      </c>
      <c r="B52" s="2">
        <v>128</v>
      </c>
      <c r="C52" s="2">
        <v>30</v>
      </c>
      <c r="D52" s="2">
        <v>0</v>
      </c>
      <c r="E52" s="2">
        <v>1</v>
      </c>
      <c r="F52" s="2">
        <v>1</v>
      </c>
      <c r="G52" s="2">
        <v>0</v>
      </c>
      <c r="H52" s="2">
        <v>1</v>
      </c>
      <c r="I52" s="2">
        <v>1</v>
      </c>
      <c r="J52" s="2">
        <v>1</v>
      </c>
      <c r="K52" s="2">
        <v>2</v>
      </c>
      <c r="L52" s="2">
        <v>2</v>
      </c>
      <c r="M52" s="2">
        <v>2</v>
      </c>
      <c r="N52" s="2">
        <v>2</v>
      </c>
      <c r="O52" s="2">
        <v>3</v>
      </c>
      <c r="P52" s="2">
        <v>4</v>
      </c>
      <c r="Q52" s="2">
        <v>4</v>
      </c>
      <c r="R52" s="2">
        <v>4</v>
      </c>
      <c r="S52" s="2">
        <v>6</v>
      </c>
      <c r="T52" s="2">
        <v>6</v>
      </c>
      <c r="U52" s="2">
        <v>6</v>
      </c>
      <c r="V52" s="2">
        <v>7</v>
      </c>
      <c r="W52" s="2">
        <v>7</v>
      </c>
      <c r="X52" s="2">
        <v>7</v>
      </c>
      <c r="Y52" s="2">
        <v>7</v>
      </c>
      <c r="Z52" s="2">
        <v>8</v>
      </c>
      <c r="AA52" s="2">
        <v>8</v>
      </c>
      <c r="AB52" s="2">
        <v>8</v>
      </c>
      <c r="AC52" s="2">
        <v>9</v>
      </c>
      <c r="AD52" s="2">
        <v>10</v>
      </c>
      <c r="AE52" s="2">
        <v>11</v>
      </c>
      <c r="AF52" s="2">
        <v>11</v>
      </c>
      <c r="AG52" s="2">
        <v>12</v>
      </c>
      <c r="AH52" s="2">
        <v>14</v>
      </c>
      <c r="AI52" s="2" t="e">
        <v>#N/A</v>
      </c>
      <c r="AJ52" s="2" t="e">
        <v>#N/A</v>
      </c>
      <c r="AK52" s="2" t="e">
        <v>#N/A</v>
      </c>
      <c r="AL52" s="2" t="e">
        <v>#N/A</v>
      </c>
      <c r="AM52" s="2" t="e">
        <v>#N/A</v>
      </c>
      <c r="AN52" s="2" t="e">
        <v>#N/A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482</v>
      </c>
      <c r="B53" s="2">
        <v>129</v>
      </c>
      <c r="C53" s="2">
        <v>30</v>
      </c>
      <c r="D53" s="2">
        <v>0</v>
      </c>
      <c r="E53" s="2">
        <v>0</v>
      </c>
      <c r="F53" s="2">
        <v>-1</v>
      </c>
      <c r="G53" s="2">
        <v>1</v>
      </c>
      <c r="H53" s="2">
        <v>1</v>
      </c>
      <c r="I53" s="2">
        <v>1</v>
      </c>
      <c r="J53" s="2">
        <v>3</v>
      </c>
      <c r="K53" s="2">
        <v>3</v>
      </c>
      <c r="L53" s="2">
        <v>4</v>
      </c>
      <c r="M53" s="2">
        <v>6</v>
      </c>
      <c r="N53" s="2">
        <v>7</v>
      </c>
      <c r="O53" s="2">
        <v>8</v>
      </c>
      <c r="P53" s="2">
        <v>8</v>
      </c>
      <c r="Q53" s="2">
        <v>9</v>
      </c>
      <c r="R53" s="2">
        <v>9</v>
      </c>
      <c r="S53" s="2">
        <v>10</v>
      </c>
      <c r="T53" s="2">
        <v>9</v>
      </c>
      <c r="U53" s="2">
        <v>9</v>
      </c>
      <c r="V53" s="2">
        <v>10</v>
      </c>
      <c r="W53" s="2">
        <v>11</v>
      </c>
      <c r="X53" s="2">
        <v>11</v>
      </c>
      <c r="Y53" s="2">
        <v>13</v>
      </c>
      <c r="Z53" s="2">
        <v>13</v>
      </c>
      <c r="AA53" s="2">
        <v>12</v>
      </c>
      <c r="AB53" s="2">
        <v>12</v>
      </c>
      <c r="AC53" s="2">
        <v>14</v>
      </c>
      <c r="AD53" s="2">
        <v>14</v>
      </c>
      <c r="AE53" s="2">
        <v>14</v>
      </c>
      <c r="AF53" s="2">
        <v>14</v>
      </c>
      <c r="AG53" s="2">
        <v>14</v>
      </c>
      <c r="AH53" s="2">
        <v>15</v>
      </c>
      <c r="AI53" s="2" t="e">
        <v>#N/A</v>
      </c>
      <c r="AJ53" s="2" t="e">
        <v>#N/A</v>
      </c>
      <c r="AK53" s="2" t="e">
        <v>#N/A</v>
      </c>
      <c r="AL53" s="2" t="e">
        <v>#N/A</v>
      </c>
      <c r="AM53" s="2" t="e">
        <v>#N/A</v>
      </c>
      <c r="AN53" s="2" t="e">
        <v>#N/A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428</v>
      </c>
      <c r="B54" s="2">
        <v>130</v>
      </c>
      <c r="C54" s="2">
        <v>30</v>
      </c>
      <c r="D54" s="2">
        <v>0</v>
      </c>
      <c r="E54" s="2">
        <v>0</v>
      </c>
      <c r="F54" s="2">
        <v>-1</v>
      </c>
      <c r="G54" s="2">
        <v>-1</v>
      </c>
      <c r="H54" s="2">
        <v>-1</v>
      </c>
      <c r="I54" s="2">
        <v>1</v>
      </c>
      <c r="J54" s="2">
        <v>4</v>
      </c>
      <c r="K54" s="2">
        <v>4</v>
      </c>
      <c r="L54" s="2">
        <v>5</v>
      </c>
      <c r="M54" s="2">
        <v>5</v>
      </c>
      <c r="N54" s="2">
        <v>6</v>
      </c>
      <c r="O54" s="2">
        <v>7</v>
      </c>
      <c r="P54" s="2">
        <v>7</v>
      </c>
      <c r="Q54" s="2">
        <v>8</v>
      </c>
      <c r="R54" s="2">
        <v>8</v>
      </c>
      <c r="S54" s="2">
        <v>9</v>
      </c>
      <c r="T54" s="2">
        <v>9</v>
      </c>
      <c r="U54" s="2">
        <v>9</v>
      </c>
      <c r="V54" s="2">
        <v>9</v>
      </c>
      <c r="W54" s="2">
        <v>9</v>
      </c>
      <c r="X54" s="2">
        <v>9</v>
      </c>
      <c r="Y54" s="2">
        <v>9</v>
      </c>
      <c r="Z54" s="2">
        <v>10</v>
      </c>
      <c r="AA54" s="2">
        <v>10</v>
      </c>
      <c r="AB54" s="2">
        <v>11</v>
      </c>
      <c r="AC54" s="2">
        <v>13</v>
      </c>
      <c r="AD54" s="2">
        <v>12</v>
      </c>
      <c r="AE54" s="2">
        <v>14</v>
      </c>
      <c r="AF54" s="2">
        <v>14</v>
      </c>
      <c r="AG54" s="2">
        <v>14</v>
      </c>
      <c r="AH54" s="2">
        <v>16</v>
      </c>
      <c r="AI54" s="2" t="e">
        <v>#N/A</v>
      </c>
      <c r="AJ54" s="2" t="e">
        <v>#N/A</v>
      </c>
      <c r="AK54" s="2" t="e">
        <v>#N/A</v>
      </c>
      <c r="AL54" s="2" t="e">
        <v>#N/A</v>
      </c>
      <c r="AM54" s="2" t="e">
        <v>#N/A</v>
      </c>
      <c r="AN54" s="2" t="e">
        <v>#N/A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685</v>
      </c>
      <c r="B55" s="2">
        <v>131</v>
      </c>
      <c r="C55" s="2">
        <v>30</v>
      </c>
      <c r="D55" s="2">
        <v>0</v>
      </c>
      <c r="E55" s="2">
        <v>0</v>
      </c>
      <c r="F55" s="2">
        <v>0</v>
      </c>
      <c r="G55" s="2">
        <v>1</v>
      </c>
      <c r="H55" s="2">
        <v>2</v>
      </c>
      <c r="I55" s="2">
        <v>2</v>
      </c>
      <c r="J55" s="2">
        <v>4</v>
      </c>
      <c r="K55" s="2">
        <v>4</v>
      </c>
      <c r="L55" s="2">
        <v>5</v>
      </c>
      <c r="M55" s="2">
        <v>5</v>
      </c>
      <c r="N55" s="2">
        <v>6</v>
      </c>
      <c r="O55" s="2">
        <v>6</v>
      </c>
      <c r="P55" s="2">
        <v>6</v>
      </c>
      <c r="Q55" s="2">
        <v>7</v>
      </c>
      <c r="R55" s="2">
        <v>8</v>
      </c>
      <c r="S55" s="2">
        <v>9</v>
      </c>
      <c r="T55" s="2">
        <v>9</v>
      </c>
      <c r="U55" s="2">
        <v>10</v>
      </c>
      <c r="V55" s="2">
        <v>12</v>
      </c>
      <c r="W55" s="2">
        <v>12</v>
      </c>
      <c r="X55" s="2">
        <v>12</v>
      </c>
      <c r="Y55" s="2">
        <v>13</v>
      </c>
      <c r="Z55" s="2">
        <v>13</v>
      </c>
      <c r="AA55" s="2">
        <v>14</v>
      </c>
      <c r="AB55" s="2">
        <v>15</v>
      </c>
      <c r="AC55" s="2">
        <v>16</v>
      </c>
      <c r="AD55" s="2">
        <v>16</v>
      </c>
      <c r="AE55" s="2">
        <v>16</v>
      </c>
      <c r="AF55" s="2">
        <v>16</v>
      </c>
      <c r="AG55" s="2">
        <v>15</v>
      </c>
      <c r="AH55" s="2">
        <v>16</v>
      </c>
      <c r="AI55" s="2" t="e">
        <v>#N/A</v>
      </c>
      <c r="AJ55" s="2" t="e">
        <v>#N/A</v>
      </c>
      <c r="AK55" s="2" t="e">
        <v>#N/A</v>
      </c>
      <c r="AL55" s="2" t="e">
        <v>#N/A</v>
      </c>
      <c r="AM55" s="2" t="e">
        <v>#N/A</v>
      </c>
      <c r="AN55" s="2" t="e">
        <v>#N/A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212</v>
      </c>
      <c r="B56" s="2">
        <v>132</v>
      </c>
      <c r="C56" s="2">
        <v>30</v>
      </c>
      <c r="D56" s="2">
        <v>0</v>
      </c>
      <c r="E56" s="2">
        <v>-1</v>
      </c>
      <c r="F56" s="2">
        <v>-1</v>
      </c>
      <c r="G56" s="2">
        <v>-2</v>
      </c>
      <c r="H56" s="2">
        <v>-1</v>
      </c>
      <c r="I56" s="2">
        <v>0</v>
      </c>
      <c r="J56" s="2">
        <v>1</v>
      </c>
      <c r="K56" s="2">
        <v>3</v>
      </c>
      <c r="L56" s="2">
        <v>3</v>
      </c>
      <c r="M56" s="2">
        <v>3</v>
      </c>
      <c r="N56" s="2">
        <v>4</v>
      </c>
      <c r="O56" s="2">
        <v>5</v>
      </c>
      <c r="P56" s="2">
        <v>6</v>
      </c>
      <c r="Q56" s="2">
        <v>7</v>
      </c>
      <c r="R56" s="2">
        <v>7</v>
      </c>
      <c r="S56" s="2">
        <v>10</v>
      </c>
      <c r="T56" s="2">
        <v>10</v>
      </c>
      <c r="U56" s="2">
        <v>11</v>
      </c>
      <c r="V56" s="2">
        <v>12</v>
      </c>
      <c r="W56" s="2">
        <v>12</v>
      </c>
      <c r="X56" s="2">
        <v>11</v>
      </c>
      <c r="Y56" s="2">
        <v>12</v>
      </c>
      <c r="Z56" s="2">
        <v>12</v>
      </c>
      <c r="AA56" s="2">
        <v>12</v>
      </c>
      <c r="AB56" s="2">
        <v>12</v>
      </c>
      <c r="AC56" s="2">
        <v>13</v>
      </c>
      <c r="AD56" s="2">
        <v>15</v>
      </c>
      <c r="AE56" s="2">
        <v>15</v>
      </c>
      <c r="AF56" s="2">
        <v>17</v>
      </c>
      <c r="AG56" s="2">
        <v>16</v>
      </c>
      <c r="AH56" s="2">
        <v>18</v>
      </c>
      <c r="AI56" s="2" t="e">
        <v>#N/A</v>
      </c>
      <c r="AJ56" s="2" t="e">
        <v>#N/A</v>
      </c>
      <c r="AK56" s="2" t="e">
        <v>#N/A</v>
      </c>
      <c r="AL56" s="2" t="e">
        <v>#N/A</v>
      </c>
      <c r="AM56" s="2" t="e">
        <v>#N/A</v>
      </c>
      <c r="AN56" s="2" t="e">
        <v>#N/A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437</v>
      </c>
      <c r="B57" s="2">
        <v>133</v>
      </c>
      <c r="C57" s="2">
        <v>30</v>
      </c>
      <c r="D57" s="2">
        <v>0</v>
      </c>
      <c r="E57" s="2">
        <v>0</v>
      </c>
      <c r="F57" s="2">
        <v>0</v>
      </c>
      <c r="G57" s="2">
        <v>1</v>
      </c>
      <c r="H57" s="2">
        <v>1</v>
      </c>
      <c r="I57" s="2">
        <v>2</v>
      </c>
      <c r="J57" s="2">
        <v>3</v>
      </c>
      <c r="K57" s="2">
        <v>4</v>
      </c>
      <c r="L57" s="2">
        <v>3</v>
      </c>
      <c r="M57" s="2">
        <v>3</v>
      </c>
      <c r="N57" s="2">
        <v>5</v>
      </c>
      <c r="O57" s="2">
        <v>5</v>
      </c>
      <c r="P57" s="2">
        <v>6</v>
      </c>
      <c r="Q57" s="2">
        <v>6</v>
      </c>
      <c r="R57" s="2">
        <v>8</v>
      </c>
      <c r="S57" s="2">
        <v>8</v>
      </c>
      <c r="T57" s="2">
        <v>8</v>
      </c>
      <c r="U57" s="2">
        <v>8</v>
      </c>
      <c r="V57" s="2">
        <v>10</v>
      </c>
      <c r="W57" s="2">
        <v>10</v>
      </c>
      <c r="X57" s="2">
        <v>11</v>
      </c>
      <c r="Y57" s="2">
        <v>11</v>
      </c>
      <c r="Z57" s="2">
        <v>11</v>
      </c>
      <c r="AA57" s="2">
        <v>12</v>
      </c>
      <c r="AB57" s="2">
        <v>14</v>
      </c>
      <c r="AC57" s="2">
        <v>15</v>
      </c>
      <c r="AD57" s="2">
        <v>16</v>
      </c>
      <c r="AE57" s="2">
        <v>17</v>
      </c>
      <c r="AF57" s="2">
        <v>17</v>
      </c>
      <c r="AG57" s="2">
        <v>18</v>
      </c>
      <c r="AH57" s="2">
        <v>18</v>
      </c>
      <c r="AI57" s="2" t="e">
        <v>#N/A</v>
      </c>
      <c r="AJ57" s="2" t="e">
        <v>#N/A</v>
      </c>
      <c r="AK57" s="2" t="e">
        <v>#N/A</v>
      </c>
      <c r="AL57" s="2" t="e">
        <v>#N/A</v>
      </c>
      <c r="AM57" s="2" t="e">
        <v>#N/A</v>
      </c>
      <c r="AN57" s="2" t="e">
        <v>#N/A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442</v>
      </c>
      <c r="B58" s="2">
        <v>134</v>
      </c>
      <c r="C58" s="2">
        <v>30</v>
      </c>
      <c r="D58" s="2">
        <v>0</v>
      </c>
      <c r="E58" s="2">
        <v>-1</v>
      </c>
      <c r="F58" s="2">
        <v>-1</v>
      </c>
      <c r="G58" s="2">
        <v>0</v>
      </c>
      <c r="H58" s="2">
        <v>0</v>
      </c>
      <c r="I58" s="2">
        <v>3</v>
      </c>
      <c r="J58" s="2">
        <v>4</v>
      </c>
      <c r="K58" s="2">
        <v>5</v>
      </c>
      <c r="L58" s="2">
        <v>6</v>
      </c>
      <c r="M58" s="2">
        <v>7</v>
      </c>
      <c r="N58" s="2">
        <v>8</v>
      </c>
      <c r="O58" s="2">
        <v>11</v>
      </c>
      <c r="P58" s="2">
        <v>12</v>
      </c>
      <c r="Q58" s="2">
        <v>12</v>
      </c>
      <c r="R58" s="2">
        <v>13</v>
      </c>
      <c r="S58" s="2">
        <v>14</v>
      </c>
      <c r="T58" s="2">
        <v>14</v>
      </c>
      <c r="U58" s="2">
        <v>14</v>
      </c>
      <c r="V58" s="2">
        <v>15</v>
      </c>
      <c r="W58" s="2">
        <v>15</v>
      </c>
      <c r="X58" s="2">
        <v>16</v>
      </c>
      <c r="Y58" s="2">
        <v>17</v>
      </c>
      <c r="Z58" s="2">
        <v>17</v>
      </c>
      <c r="AA58" s="2">
        <v>16</v>
      </c>
      <c r="AB58" s="2">
        <v>16</v>
      </c>
      <c r="AC58" s="2">
        <v>17</v>
      </c>
      <c r="AD58" s="2">
        <v>17</v>
      </c>
      <c r="AE58" s="2">
        <v>17</v>
      </c>
      <c r="AF58" s="2">
        <v>17</v>
      </c>
      <c r="AG58" s="2">
        <v>17</v>
      </c>
      <c r="AH58" s="2">
        <v>19</v>
      </c>
      <c r="AI58" s="2" t="e">
        <v>#N/A</v>
      </c>
      <c r="AJ58" s="2" t="e">
        <v>#N/A</v>
      </c>
      <c r="AK58" s="2" t="e">
        <v>#N/A</v>
      </c>
      <c r="AL58" s="2" t="e">
        <v>#N/A</v>
      </c>
      <c r="AM58" s="2" t="e">
        <v>#N/A</v>
      </c>
      <c r="AN58" s="2" t="e">
        <v>#N/A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214</v>
      </c>
      <c r="B59" s="2">
        <v>135</v>
      </c>
      <c r="C59" s="2">
        <v>30</v>
      </c>
      <c r="D59" s="2">
        <v>0</v>
      </c>
      <c r="E59" s="2">
        <v>0</v>
      </c>
      <c r="F59" s="2">
        <v>-1</v>
      </c>
      <c r="G59" s="2">
        <v>1</v>
      </c>
      <c r="H59" s="2">
        <v>2</v>
      </c>
      <c r="I59" s="2">
        <v>2</v>
      </c>
      <c r="J59" s="2">
        <v>4</v>
      </c>
      <c r="K59" s="2">
        <v>5</v>
      </c>
      <c r="L59" s="2">
        <v>5</v>
      </c>
      <c r="M59" s="2">
        <v>4</v>
      </c>
      <c r="N59" s="2">
        <v>5</v>
      </c>
      <c r="O59" s="2">
        <v>5</v>
      </c>
      <c r="P59" s="2">
        <v>7</v>
      </c>
      <c r="Q59" s="2">
        <v>7</v>
      </c>
      <c r="R59" s="2">
        <v>7</v>
      </c>
      <c r="S59" s="2">
        <v>10</v>
      </c>
      <c r="T59" s="2">
        <v>11</v>
      </c>
      <c r="U59" s="2">
        <v>11</v>
      </c>
      <c r="V59" s="2">
        <v>11</v>
      </c>
      <c r="W59" s="2">
        <v>10</v>
      </c>
      <c r="X59" s="2">
        <v>11</v>
      </c>
      <c r="Y59" s="2">
        <v>12</v>
      </c>
      <c r="Z59" s="2">
        <v>13</v>
      </c>
      <c r="AA59" s="2">
        <v>13</v>
      </c>
      <c r="AB59" s="2">
        <v>14</v>
      </c>
      <c r="AC59" s="2">
        <v>15</v>
      </c>
      <c r="AD59" s="2">
        <v>16</v>
      </c>
      <c r="AE59" s="2">
        <v>16</v>
      </c>
      <c r="AF59" s="2">
        <v>17</v>
      </c>
      <c r="AG59" s="2">
        <v>17</v>
      </c>
      <c r="AH59" s="2">
        <v>20</v>
      </c>
      <c r="AI59" s="2" t="e">
        <v>#N/A</v>
      </c>
      <c r="AJ59" s="2" t="e">
        <v>#N/A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692</v>
      </c>
      <c r="B60" s="2">
        <v>136</v>
      </c>
      <c r="C60" s="2">
        <v>30</v>
      </c>
      <c r="D60" s="2">
        <v>0</v>
      </c>
      <c r="E60" s="2">
        <v>0</v>
      </c>
      <c r="F60" s="2">
        <v>0</v>
      </c>
      <c r="G60" s="2">
        <v>-1</v>
      </c>
      <c r="H60" s="2">
        <v>-1</v>
      </c>
      <c r="I60" s="2">
        <v>-1</v>
      </c>
      <c r="J60" s="2">
        <v>0</v>
      </c>
      <c r="K60" s="2">
        <v>1</v>
      </c>
      <c r="L60" s="2">
        <v>1</v>
      </c>
      <c r="M60" s="2">
        <v>2</v>
      </c>
      <c r="N60" s="2">
        <v>5</v>
      </c>
      <c r="O60" s="2">
        <v>7</v>
      </c>
      <c r="P60" s="2">
        <v>7</v>
      </c>
      <c r="Q60" s="2">
        <v>7</v>
      </c>
      <c r="R60" s="2">
        <v>7</v>
      </c>
      <c r="S60" s="2">
        <v>10</v>
      </c>
      <c r="T60" s="2">
        <v>11</v>
      </c>
      <c r="U60" s="2">
        <v>11</v>
      </c>
      <c r="V60" s="2">
        <v>13</v>
      </c>
      <c r="W60" s="2">
        <v>13</v>
      </c>
      <c r="X60" s="2">
        <v>14</v>
      </c>
      <c r="Y60" s="2">
        <v>15</v>
      </c>
      <c r="Z60" s="2">
        <v>16</v>
      </c>
      <c r="AA60" s="2">
        <v>16</v>
      </c>
      <c r="AB60" s="2">
        <v>16</v>
      </c>
      <c r="AC60" s="2">
        <v>17</v>
      </c>
      <c r="AD60" s="2">
        <v>18</v>
      </c>
      <c r="AE60" s="2">
        <v>18</v>
      </c>
      <c r="AF60" s="2">
        <v>17</v>
      </c>
      <c r="AG60" s="2">
        <v>19</v>
      </c>
      <c r="AH60" s="2">
        <v>20</v>
      </c>
      <c r="AI60" s="2" t="e">
        <v>#N/A</v>
      </c>
      <c r="AJ60" s="2" t="e">
        <v>#N/A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690</v>
      </c>
      <c r="B61" s="2">
        <v>137</v>
      </c>
      <c r="C61" s="2">
        <v>30</v>
      </c>
      <c r="D61" s="2">
        <v>0</v>
      </c>
      <c r="E61" s="2">
        <v>0</v>
      </c>
      <c r="F61" s="2">
        <v>0</v>
      </c>
      <c r="G61" s="2">
        <v>0</v>
      </c>
      <c r="H61" s="2">
        <v>-1</v>
      </c>
      <c r="I61" s="2">
        <v>0</v>
      </c>
      <c r="J61" s="2">
        <v>1</v>
      </c>
      <c r="K61" s="2">
        <v>4</v>
      </c>
      <c r="L61" s="2">
        <v>4</v>
      </c>
      <c r="M61" s="2">
        <v>5</v>
      </c>
      <c r="N61" s="2">
        <v>6</v>
      </c>
      <c r="O61" s="2">
        <v>6</v>
      </c>
      <c r="P61" s="2">
        <v>7</v>
      </c>
      <c r="Q61" s="2">
        <v>8</v>
      </c>
      <c r="R61" s="2">
        <v>8</v>
      </c>
      <c r="S61" s="2">
        <v>11</v>
      </c>
      <c r="T61" s="2">
        <v>12</v>
      </c>
      <c r="U61" s="2">
        <v>11</v>
      </c>
      <c r="V61" s="2">
        <v>11</v>
      </c>
      <c r="W61" s="2">
        <v>13</v>
      </c>
      <c r="X61" s="2">
        <v>13</v>
      </c>
      <c r="Y61" s="2">
        <v>14</v>
      </c>
      <c r="Z61" s="2">
        <v>15</v>
      </c>
      <c r="AA61" s="2">
        <v>15</v>
      </c>
      <c r="AB61" s="2">
        <v>16</v>
      </c>
      <c r="AC61" s="2">
        <v>17</v>
      </c>
      <c r="AD61" s="2">
        <v>17</v>
      </c>
      <c r="AE61" s="2">
        <v>17</v>
      </c>
      <c r="AF61" s="2">
        <v>18</v>
      </c>
      <c r="AG61" s="2">
        <v>19</v>
      </c>
      <c r="AH61" s="2">
        <v>20</v>
      </c>
      <c r="AI61" s="2" t="e">
        <v>#N/A</v>
      </c>
      <c r="AJ61" s="2" t="e">
        <v>#N/A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695</v>
      </c>
      <c r="B62" s="2">
        <v>138</v>
      </c>
      <c r="C62" s="2">
        <v>30</v>
      </c>
      <c r="D62" s="2">
        <v>0</v>
      </c>
      <c r="E62" s="2">
        <v>0</v>
      </c>
      <c r="F62" s="2">
        <v>-1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</v>
      </c>
      <c r="O62" s="2">
        <v>4</v>
      </c>
      <c r="P62" s="2">
        <v>5</v>
      </c>
      <c r="Q62" s="2">
        <v>4</v>
      </c>
      <c r="R62" s="2">
        <v>5</v>
      </c>
      <c r="S62" s="2">
        <v>6</v>
      </c>
      <c r="T62" s="2">
        <v>7</v>
      </c>
      <c r="U62" s="2">
        <v>8</v>
      </c>
      <c r="V62" s="2">
        <v>8</v>
      </c>
      <c r="W62" s="2">
        <v>10</v>
      </c>
      <c r="X62" s="2">
        <v>11</v>
      </c>
      <c r="Y62" s="2">
        <v>14</v>
      </c>
      <c r="Z62" s="2">
        <v>14</v>
      </c>
      <c r="AA62" s="2">
        <v>14</v>
      </c>
      <c r="AB62" s="2">
        <v>15</v>
      </c>
      <c r="AC62" s="2">
        <v>16</v>
      </c>
      <c r="AD62" s="2">
        <v>16</v>
      </c>
      <c r="AE62" s="2">
        <v>18</v>
      </c>
      <c r="AF62" s="2">
        <v>19</v>
      </c>
      <c r="AG62" s="2">
        <v>19</v>
      </c>
      <c r="AH62" s="2">
        <v>21</v>
      </c>
      <c r="AI62" s="2" t="e">
        <v>#N/A</v>
      </c>
      <c r="AJ62" s="2" t="e">
        <v>#N/A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438</v>
      </c>
      <c r="B63" s="2">
        <v>139</v>
      </c>
      <c r="C63" s="2">
        <v>30</v>
      </c>
      <c r="D63" s="2">
        <v>0</v>
      </c>
      <c r="E63" s="2">
        <v>0</v>
      </c>
      <c r="F63" s="2">
        <v>0</v>
      </c>
      <c r="G63" s="2">
        <v>2</v>
      </c>
      <c r="H63" s="2">
        <v>2</v>
      </c>
      <c r="I63" s="2">
        <v>3</v>
      </c>
      <c r="J63" s="2">
        <v>5</v>
      </c>
      <c r="K63" s="2">
        <v>6</v>
      </c>
      <c r="L63" s="2">
        <v>6</v>
      </c>
      <c r="M63" s="2">
        <v>6</v>
      </c>
      <c r="N63" s="2">
        <v>9</v>
      </c>
      <c r="O63" s="2">
        <v>9</v>
      </c>
      <c r="P63" s="2">
        <v>9</v>
      </c>
      <c r="Q63" s="2">
        <v>10</v>
      </c>
      <c r="R63" s="2">
        <v>9</v>
      </c>
      <c r="S63" s="2">
        <v>10</v>
      </c>
      <c r="T63" s="2">
        <v>10</v>
      </c>
      <c r="U63" s="2">
        <v>11</v>
      </c>
      <c r="V63" s="2">
        <v>11</v>
      </c>
      <c r="W63" s="2">
        <v>11</v>
      </c>
      <c r="X63" s="2">
        <v>11</v>
      </c>
      <c r="Y63" s="2">
        <v>13</v>
      </c>
      <c r="Z63" s="2">
        <v>14</v>
      </c>
      <c r="AA63" s="2">
        <v>15</v>
      </c>
      <c r="AB63" s="2">
        <v>16</v>
      </c>
      <c r="AC63" s="2">
        <v>18</v>
      </c>
      <c r="AD63" s="2">
        <v>19</v>
      </c>
      <c r="AE63" s="2">
        <v>19</v>
      </c>
      <c r="AF63" s="2">
        <v>20</v>
      </c>
      <c r="AG63" s="2">
        <v>20</v>
      </c>
      <c r="AH63" s="2">
        <v>21</v>
      </c>
      <c r="AI63" s="2" t="e">
        <v>#N/A</v>
      </c>
      <c r="AJ63" s="2" t="e">
        <v>#N/A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696</v>
      </c>
      <c r="B64" s="2">
        <v>140</v>
      </c>
      <c r="C64" s="2">
        <v>30</v>
      </c>
      <c r="D64" s="2">
        <v>0</v>
      </c>
      <c r="E64" s="2">
        <v>0</v>
      </c>
      <c r="F64" s="2">
        <v>1</v>
      </c>
      <c r="G64" s="2">
        <v>1</v>
      </c>
      <c r="H64" s="2">
        <v>1</v>
      </c>
      <c r="I64" s="2">
        <v>1</v>
      </c>
      <c r="J64" s="2">
        <v>2</v>
      </c>
      <c r="K64" s="2">
        <v>4</v>
      </c>
      <c r="L64" s="2">
        <v>4</v>
      </c>
      <c r="M64" s="2">
        <v>5</v>
      </c>
      <c r="N64" s="2">
        <v>7</v>
      </c>
      <c r="O64" s="2">
        <v>8</v>
      </c>
      <c r="P64" s="2">
        <v>9</v>
      </c>
      <c r="Q64" s="2">
        <v>9</v>
      </c>
      <c r="R64" s="2">
        <v>9</v>
      </c>
      <c r="S64" s="2">
        <v>11</v>
      </c>
      <c r="T64" s="2">
        <v>12</v>
      </c>
      <c r="U64" s="2">
        <v>12</v>
      </c>
      <c r="V64" s="2">
        <v>12</v>
      </c>
      <c r="W64" s="2">
        <v>12</v>
      </c>
      <c r="X64" s="2">
        <v>12</v>
      </c>
      <c r="Y64" s="2">
        <v>12</v>
      </c>
      <c r="Z64" s="2">
        <v>13</v>
      </c>
      <c r="AA64" s="2">
        <v>16</v>
      </c>
      <c r="AB64" s="2">
        <v>18</v>
      </c>
      <c r="AC64" s="2">
        <v>20</v>
      </c>
      <c r="AD64" s="2">
        <v>21</v>
      </c>
      <c r="AE64" s="2">
        <v>21</v>
      </c>
      <c r="AF64" s="2">
        <v>22</v>
      </c>
      <c r="AG64" s="2">
        <v>22</v>
      </c>
      <c r="AH64" s="2">
        <v>24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541</v>
      </c>
      <c r="B65" s="2">
        <v>141</v>
      </c>
      <c r="C65" s="2">
        <v>30</v>
      </c>
      <c r="D65" s="2">
        <v>0</v>
      </c>
      <c r="E65" s="2">
        <v>-1</v>
      </c>
      <c r="F65" s="2">
        <v>-1</v>
      </c>
      <c r="G65" s="2">
        <v>-1</v>
      </c>
      <c r="H65" s="2">
        <v>-1</v>
      </c>
      <c r="I65" s="2">
        <v>0</v>
      </c>
      <c r="J65" s="2">
        <v>1</v>
      </c>
      <c r="K65" s="2">
        <v>3</v>
      </c>
      <c r="L65" s="2">
        <v>4</v>
      </c>
      <c r="M65" s="2">
        <v>5</v>
      </c>
      <c r="N65" s="2">
        <v>7</v>
      </c>
      <c r="O65" s="2">
        <v>9</v>
      </c>
      <c r="P65" s="2">
        <v>11</v>
      </c>
      <c r="Q65" s="2">
        <v>11</v>
      </c>
      <c r="R65" s="2">
        <v>11</v>
      </c>
      <c r="S65" s="2">
        <v>13</v>
      </c>
      <c r="T65" s="2">
        <v>15</v>
      </c>
      <c r="U65" s="2">
        <v>16</v>
      </c>
      <c r="V65" s="2">
        <v>18</v>
      </c>
      <c r="W65" s="2">
        <v>18</v>
      </c>
      <c r="X65" s="2">
        <v>18</v>
      </c>
      <c r="Y65" s="2">
        <v>20</v>
      </c>
      <c r="Z65" s="2">
        <v>21</v>
      </c>
      <c r="AA65" s="2">
        <v>21</v>
      </c>
      <c r="AB65" s="2">
        <v>21</v>
      </c>
      <c r="AC65" s="2">
        <v>22</v>
      </c>
      <c r="AD65" s="2">
        <v>24</v>
      </c>
      <c r="AE65" s="2">
        <v>25</v>
      </c>
      <c r="AF65" s="2">
        <v>25</v>
      </c>
      <c r="AG65" s="2">
        <v>25</v>
      </c>
      <c r="AH65" s="2">
        <v>28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694</v>
      </c>
      <c r="B66" s="2">
        <v>142</v>
      </c>
      <c r="C66" s="2">
        <v>30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1</v>
      </c>
      <c r="J66" s="2">
        <v>3</v>
      </c>
      <c r="K66" s="2">
        <v>4</v>
      </c>
      <c r="L66" s="2">
        <v>4</v>
      </c>
      <c r="M66" s="2">
        <v>5</v>
      </c>
      <c r="N66" s="2">
        <v>7</v>
      </c>
      <c r="O66" s="2">
        <v>8</v>
      </c>
      <c r="P66" s="2">
        <v>10</v>
      </c>
      <c r="Q66" s="2">
        <v>11</v>
      </c>
      <c r="R66" s="2">
        <v>11</v>
      </c>
      <c r="S66" s="2">
        <v>13</v>
      </c>
      <c r="T66" s="2">
        <v>13</v>
      </c>
      <c r="U66" s="2">
        <v>13</v>
      </c>
      <c r="V66" s="2">
        <v>16</v>
      </c>
      <c r="W66" s="2">
        <v>17</v>
      </c>
      <c r="X66" s="2">
        <v>18</v>
      </c>
      <c r="Y66" s="2">
        <v>21</v>
      </c>
      <c r="Z66" s="2">
        <v>22</v>
      </c>
      <c r="AA66" s="2">
        <v>23</v>
      </c>
      <c r="AB66" s="2">
        <v>24</v>
      </c>
      <c r="AC66" s="2">
        <v>25</v>
      </c>
      <c r="AD66" s="2">
        <v>26</v>
      </c>
      <c r="AE66" s="2">
        <v>27</v>
      </c>
      <c r="AF66" s="2">
        <v>28</v>
      </c>
      <c r="AG66" s="2">
        <v>28</v>
      </c>
      <c r="AH66" s="2">
        <v>30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578</v>
      </c>
      <c r="B67" s="2">
        <v>143</v>
      </c>
      <c r="C67" s="2">
        <v>30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2</v>
      </c>
      <c r="J67" s="2">
        <v>2</v>
      </c>
      <c r="K67" s="2">
        <v>2</v>
      </c>
      <c r="L67" s="2">
        <v>2</v>
      </c>
      <c r="M67" s="2">
        <v>2</v>
      </c>
      <c r="N67" s="2">
        <v>5</v>
      </c>
      <c r="O67" s="2">
        <v>5</v>
      </c>
      <c r="P67" s="2">
        <v>6</v>
      </c>
      <c r="Q67" s="2">
        <v>6</v>
      </c>
      <c r="R67" s="2">
        <v>6</v>
      </c>
      <c r="S67" s="2">
        <v>7</v>
      </c>
      <c r="T67" s="2">
        <v>7</v>
      </c>
      <c r="U67" s="2">
        <v>6</v>
      </c>
      <c r="V67" s="2">
        <v>5</v>
      </c>
      <c r="W67" s="2">
        <v>5</v>
      </c>
      <c r="X67" s="2">
        <v>5</v>
      </c>
      <c r="Y67" s="2">
        <v>5</v>
      </c>
      <c r="Z67" s="2">
        <v>6</v>
      </c>
      <c r="AA67" s="2">
        <v>6</v>
      </c>
      <c r="AB67" s="2">
        <v>6</v>
      </c>
      <c r="AC67" s="2">
        <v>6</v>
      </c>
      <c r="AD67" s="2">
        <v>6</v>
      </c>
      <c r="AE67" s="2">
        <v>8</v>
      </c>
      <c r="AF67" s="2">
        <v>9</v>
      </c>
      <c r="AG67" s="2">
        <v>9</v>
      </c>
      <c r="AH67" s="2">
        <v>10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356</v>
      </c>
      <c r="B68" s="2">
        <v>144</v>
      </c>
      <c r="C68" s="2">
        <v>30</v>
      </c>
      <c r="D68" s="2">
        <v>0</v>
      </c>
      <c r="E68" s="2">
        <v>0</v>
      </c>
      <c r="F68" s="2">
        <v>0</v>
      </c>
      <c r="G68" s="2">
        <v>-1</v>
      </c>
      <c r="H68" s="2">
        <v>0</v>
      </c>
      <c r="I68" s="2">
        <v>-1</v>
      </c>
      <c r="J68" s="2">
        <v>1</v>
      </c>
      <c r="K68" s="2">
        <v>2</v>
      </c>
      <c r="L68" s="2">
        <v>3</v>
      </c>
      <c r="M68" s="2">
        <v>3</v>
      </c>
      <c r="N68" s="2">
        <v>5</v>
      </c>
      <c r="O68" s="2">
        <v>6</v>
      </c>
      <c r="P68" s="2">
        <v>6</v>
      </c>
      <c r="Q68" s="2">
        <v>7</v>
      </c>
      <c r="R68" s="2">
        <v>8</v>
      </c>
      <c r="S68" s="2">
        <v>10</v>
      </c>
      <c r="T68" s="2">
        <v>10</v>
      </c>
      <c r="U68" s="2">
        <v>9</v>
      </c>
      <c r="V68" s="2">
        <v>9</v>
      </c>
      <c r="W68" s="2">
        <v>9</v>
      </c>
      <c r="X68" s="2">
        <v>8</v>
      </c>
      <c r="Y68" s="2">
        <v>8</v>
      </c>
      <c r="Z68" s="2">
        <v>8</v>
      </c>
      <c r="AA68" s="2">
        <v>8</v>
      </c>
      <c r="AB68" s="2">
        <v>8</v>
      </c>
      <c r="AC68" s="2">
        <v>9</v>
      </c>
      <c r="AD68" s="2">
        <v>12</v>
      </c>
      <c r="AE68" s="2">
        <v>14</v>
      </c>
      <c r="AF68" s="2">
        <v>15</v>
      </c>
      <c r="AG68" s="2">
        <v>15</v>
      </c>
      <c r="AH68" s="2">
        <v>16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216</v>
      </c>
      <c r="B69" s="2">
        <v>145</v>
      </c>
      <c r="C69" s="2">
        <v>30</v>
      </c>
      <c r="D69" s="2">
        <v>0</v>
      </c>
      <c r="E69" s="2">
        <v>1</v>
      </c>
      <c r="F69" s="2">
        <v>0</v>
      </c>
      <c r="G69" s="2">
        <v>2</v>
      </c>
      <c r="H69" s="2">
        <v>2</v>
      </c>
      <c r="I69" s="2">
        <v>3</v>
      </c>
      <c r="J69" s="2">
        <v>4</v>
      </c>
      <c r="K69" s="2">
        <v>6</v>
      </c>
      <c r="L69" s="2">
        <v>6</v>
      </c>
      <c r="M69" s="2">
        <v>5</v>
      </c>
      <c r="N69" s="2">
        <v>8</v>
      </c>
      <c r="O69" s="2">
        <v>10</v>
      </c>
      <c r="P69" s="2">
        <v>10</v>
      </c>
      <c r="Q69" s="2">
        <v>10</v>
      </c>
      <c r="R69" s="2">
        <v>10</v>
      </c>
      <c r="S69" s="2">
        <v>12</v>
      </c>
      <c r="T69" s="2">
        <v>11</v>
      </c>
      <c r="U69" s="2">
        <v>11</v>
      </c>
      <c r="V69" s="2">
        <v>12</v>
      </c>
      <c r="W69" s="2">
        <v>12</v>
      </c>
      <c r="X69" s="2">
        <v>12</v>
      </c>
      <c r="Y69" s="2">
        <v>11</v>
      </c>
      <c r="Z69" s="2">
        <v>12</v>
      </c>
      <c r="AA69" s="2">
        <v>12</v>
      </c>
      <c r="AB69" s="2">
        <v>13</v>
      </c>
      <c r="AC69" s="2">
        <v>13</v>
      </c>
      <c r="AD69" s="2">
        <v>13</v>
      </c>
      <c r="AE69" s="2">
        <v>14</v>
      </c>
      <c r="AF69" s="2">
        <v>15</v>
      </c>
      <c r="AG69" s="2">
        <v>15</v>
      </c>
      <c r="AH69" s="2">
        <v>16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219</v>
      </c>
      <c r="B70" s="2">
        <v>146</v>
      </c>
      <c r="C70" s="2">
        <v>30</v>
      </c>
      <c r="D70" s="2">
        <v>0</v>
      </c>
      <c r="E70" s="2">
        <v>1</v>
      </c>
      <c r="F70" s="2">
        <v>0</v>
      </c>
      <c r="G70" s="2">
        <v>1</v>
      </c>
      <c r="H70" s="2">
        <v>2</v>
      </c>
      <c r="I70" s="2">
        <v>3</v>
      </c>
      <c r="J70" s="2">
        <v>4</v>
      </c>
      <c r="K70" s="2">
        <v>4</v>
      </c>
      <c r="L70" s="2">
        <v>5</v>
      </c>
      <c r="M70" s="2">
        <v>5</v>
      </c>
      <c r="N70" s="2">
        <v>6</v>
      </c>
      <c r="O70" s="2">
        <v>7</v>
      </c>
      <c r="P70" s="2">
        <v>7</v>
      </c>
      <c r="Q70" s="2">
        <v>8</v>
      </c>
      <c r="R70" s="2">
        <v>8</v>
      </c>
      <c r="S70" s="2">
        <v>10</v>
      </c>
      <c r="T70" s="2">
        <v>10</v>
      </c>
      <c r="U70" s="2">
        <v>9</v>
      </c>
      <c r="V70" s="2">
        <v>11</v>
      </c>
      <c r="W70" s="2">
        <v>11</v>
      </c>
      <c r="X70" s="2">
        <v>11</v>
      </c>
      <c r="Y70" s="2">
        <v>12</v>
      </c>
      <c r="Z70" s="2">
        <v>12</v>
      </c>
      <c r="AA70" s="2">
        <v>12</v>
      </c>
      <c r="AB70" s="2">
        <v>13</v>
      </c>
      <c r="AC70" s="2">
        <v>13</v>
      </c>
      <c r="AD70" s="2">
        <v>15</v>
      </c>
      <c r="AE70" s="2">
        <v>16</v>
      </c>
      <c r="AF70" s="2">
        <v>16</v>
      </c>
      <c r="AG70" s="2">
        <v>16</v>
      </c>
      <c r="AH70" s="2">
        <v>18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693</v>
      </c>
      <c r="B71" s="2">
        <v>147</v>
      </c>
      <c r="C71" s="2">
        <v>30</v>
      </c>
      <c r="D71" s="2">
        <v>0</v>
      </c>
      <c r="E71" s="2">
        <v>1</v>
      </c>
      <c r="F71" s="2">
        <v>2</v>
      </c>
      <c r="G71" s="2">
        <v>1</v>
      </c>
      <c r="H71" s="2">
        <v>2</v>
      </c>
      <c r="I71" s="2">
        <v>2</v>
      </c>
      <c r="J71" s="2">
        <v>3</v>
      </c>
      <c r="K71" s="2">
        <v>4</v>
      </c>
      <c r="L71" s="2">
        <v>5</v>
      </c>
      <c r="M71" s="2">
        <v>6</v>
      </c>
      <c r="N71" s="2">
        <v>7</v>
      </c>
      <c r="O71" s="2">
        <v>7</v>
      </c>
      <c r="P71" s="2">
        <v>7</v>
      </c>
      <c r="Q71" s="2">
        <v>10</v>
      </c>
      <c r="R71" s="2">
        <v>11</v>
      </c>
      <c r="S71" s="2">
        <v>13</v>
      </c>
      <c r="T71" s="2">
        <v>14</v>
      </c>
      <c r="U71" s="2">
        <v>13</v>
      </c>
      <c r="V71" s="2">
        <v>16</v>
      </c>
      <c r="W71" s="2">
        <v>17</v>
      </c>
      <c r="X71" s="2">
        <v>19</v>
      </c>
      <c r="Y71" s="2">
        <v>19</v>
      </c>
      <c r="Z71" s="2">
        <v>21</v>
      </c>
      <c r="AA71" s="2">
        <v>21</v>
      </c>
      <c r="AB71" s="2">
        <v>22</v>
      </c>
      <c r="AC71" s="2">
        <v>23</v>
      </c>
      <c r="AD71" s="2">
        <v>25</v>
      </c>
      <c r="AE71" s="2">
        <v>25</v>
      </c>
      <c r="AF71" s="2">
        <v>25</v>
      </c>
      <c r="AG71" s="2">
        <v>25</v>
      </c>
      <c r="AH71" s="2">
        <v>27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688</v>
      </c>
      <c r="B72" s="2">
        <v>148</v>
      </c>
      <c r="C72" s="2">
        <v>30</v>
      </c>
      <c r="D72" s="2">
        <v>0</v>
      </c>
      <c r="E72" s="2">
        <v>1</v>
      </c>
      <c r="F72" s="2">
        <v>1</v>
      </c>
      <c r="G72" s="2">
        <v>2</v>
      </c>
      <c r="H72" s="2">
        <v>3</v>
      </c>
      <c r="I72" s="2">
        <v>2</v>
      </c>
      <c r="J72" s="2">
        <v>4</v>
      </c>
      <c r="K72" s="2">
        <v>5</v>
      </c>
      <c r="L72" s="2">
        <v>6</v>
      </c>
      <c r="M72" s="2">
        <v>6</v>
      </c>
      <c r="N72" s="2">
        <v>9</v>
      </c>
      <c r="O72" s="2">
        <v>9</v>
      </c>
      <c r="P72" s="2">
        <v>11</v>
      </c>
      <c r="Q72" s="2">
        <v>13</v>
      </c>
      <c r="R72" s="2">
        <v>13</v>
      </c>
      <c r="S72" s="2">
        <v>14</v>
      </c>
      <c r="T72" s="2">
        <v>15</v>
      </c>
      <c r="U72" s="2">
        <v>15</v>
      </c>
      <c r="V72" s="2">
        <v>17</v>
      </c>
      <c r="W72" s="2">
        <v>17</v>
      </c>
      <c r="X72" s="2">
        <v>18</v>
      </c>
      <c r="Y72" s="2">
        <v>20</v>
      </c>
      <c r="Z72" s="2">
        <v>20</v>
      </c>
      <c r="AA72" s="2">
        <v>20</v>
      </c>
      <c r="AB72" s="2">
        <v>20</v>
      </c>
      <c r="AC72" s="2">
        <v>22</v>
      </c>
      <c r="AD72" s="2">
        <v>24</v>
      </c>
      <c r="AE72" s="2">
        <v>25</v>
      </c>
      <c r="AF72" s="2">
        <v>26</v>
      </c>
      <c r="AG72" s="2">
        <v>26</v>
      </c>
      <c r="AH72" s="2">
        <v>27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689</v>
      </c>
      <c r="B73" s="2">
        <v>149</v>
      </c>
      <c r="C73" s="2">
        <v>30</v>
      </c>
      <c r="D73" s="2">
        <v>0</v>
      </c>
      <c r="E73" s="2">
        <v>3</v>
      </c>
      <c r="F73" s="2">
        <v>3</v>
      </c>
      <c r="G73" s="2">
        <v>3</v>
      </c>
      <c r="H73" s="2">
        <v>5</v>
      </c>
      <c r="I73" s="2">
        <v>5</v>
      </c>
      <c r="J73" s="2">
        <v>8</v>
      </c>
      <c r="K73" s="2">
        <v>10</v>
      </c>
      <c r="L73" s="2">
        <v>15</v>
      </c>
      <c r="M73" s="2">
        <v>16</v>
      </c>
      <c r="N73" s="2">
        <v>18</v>
      </c>
      <c r="O73" s="2">
        <v>19</v>
      </c>
      <c r="P73" s="2">
        <v>20</v>
      </c>
      <c r="Q73" s="2">
        <v>22</v>
      </c>
      <c r="R73" s="2">
        <v>24</v>
      </c>
      <c r="S73" s="2">
        <v>27</v>
      </c>
      <c r="T73" s="2">
        <v>28</v>
      </c>
      <c r="U73" s="2">
        <v>28</v>
      </c>
      <c r="V73" s="2">
        <v>28</v>
      </c>
      <c r="W73" s="2">
        <v>29</v>
      </c>
      <c r="X73" s="2">
        <v>29</v>
      </c>
      <c r="Y73" s="2">
        <v>34</v>
      </c>
      <c r="Z73" s="2">
        <v>36</v>
      </c>
      <c r="AA73" s="2">
        <v>36</v>
      </c>
      <c r="AB73" s="2">
        <v>37</v>
      </c>
      <c r="AC73" s="2">
        <v>39</v>
      </c>
      <c r="AD73" s="2">
        <v>40</v>
      </c>
      <c r="AE73" s="2">
        <v>41</v>
      </c>
      <c r="AF73" s="2">
        <v>42</v>
      </c>
      <c r="AG73" s="2">
        <v>43</v>
      </c>
      <c r="AH73" s="2">
        <v>46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topLeftCell="A233" workbookViewId="0">
      <selection activeCell="C246" sqref="C246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327</v>
      </c>
      <c r="F1" t="s">
        <v>130</v>
      </c>
      <c r="G1" t="s">
        <v>59</v>
      </c>
      <c r="H1" t="s">
        <v>328</v>
      </c>
    </row>
    <row r="2" spans="1:8" x14ac:dyDescent="0.25">
      <c r="A2" s="2">
        <v>1099.28</v>
      </c>
      <c r="B2" s="2">
        <v>15</v>
      </c>
      <c r="C2" s="2" t="s">
        <v>1040</v>
      </c>
      <c r="F2" t="s">
        <v>542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1041</v>
      </c>
      <c r="F3" t="s">
        <v>543</v>
      </c>
      <c r="G3">
        <v>1076.96</v>
      </c>
      <c r="H3">
        <v>1</v>
      </c>
    </row>
    <row r="4" spans="1:8" x14ac:dyDescent="0.25">
      <c r="A4" s="2">
        <v>1026.93</v>
      </c>
      <c r="B4" s="2">
        <v>16</v>
      </c>
      <c r="C4" s="2" t="s">
        <v>1042</v>
      </c>
      <c r="F4" t="s">
        <v>489</v>
      </c>
      <c r="G4">
        <v>1026.93</v>
      </c>
      <c r="H4">
        <v>1</v>
      </c>
    </row>
    <row r="5" spans="1:8" x14ac:dyDescent="0.25">
      <c r="A5" s="2">
        <v>1026.71</v>
      </c>
      <c r="B5" s="2">
        <v>100</v>
      </c>
      <c r="C5" s="2" t="s">
        <v>0</v>
      </c>
      <c r="D5" t="s">
        <v>585</v>
      </c>
      <c r="F5" t="s">
        <v>0</v>
      </c>
      <c r="G5">
        <v>1026.71</v>
      </c>
      <c r="H5">
        <v>7</v>
      </c>
    </row>
    <row r="6" spans="1:8" x14ac:dyDescent="0.25">
      <c r="A6" s="2">
        <v>1023.23</v>
      </c>
      <c r="B6" s="2">
        <v>100</v>
      </c>
      <c r="C6" s="2" t="s">
        <v>2</v>
      </c>
      <c r="D6" t="s">
        <v>586</v>
      </c>
      <c r="F6" t="s">
        <v>2</v>
      </c>
      <c r="G6">
        <v>1023.23</v>
      </c>
      <c r="H6">
        <v>6</v>
      </c>
    </row>
    <row r="7" spans="1:8" x14ac:dyDescent="0.25">
      <c r="A7" s="2">
        <v>1015.94</v>
      </c>
      <c r="B7" s="2">
        <v>14</v>
      </c>
      <c r="C7" s="2" t="s">
        <v>539</v>
      </c>
      <c r="F7" t="s">
        <v>330</v>
      </c>
      <c r="G7">
        <v>1015.94</v>
      </c>
      <c r="H7">
        <v>5</v>
      </c>
    </row>
    <row r="8" spans="1:8" x14ac:dyDescent="0.25">
      <c r="A8" s="2">
        <v>1011.02</v>
      </c>
      <c r="B8" s="2">
        <v>13</v>
      </c>
      <c r="C8" s="2" t="s">
        <v>1043</v>
      </c>
      <c r="F8" t="s">
        <v>329</v>
      </c>
      <c r="G8" s="330">
        <v>1011.02</v>
      </c>
      <c r="H8">
        <v>2</v>
      </c>
    </row>
    <row r="9" spans="1:8" x14ac:dyDescent="0.25">
      <c r="A9" s="2">
        <v>991.95899999999995</v>
      </c>
      <c r="B9" s="2">
        <v>100</v>
      </c>
      <c r="C9" s="2" t="s">
        <v>5</v>
      </c>
      <c r="D9" t="s">
        <v>632</v>
      </c>
      <c r="F9" t="s">
        <v>5</v>
      </c>
      <c r="G9" s="330">
        <v>991959</v>
      </c>
      <c r="H9">
        <v>6</v>
      </c>
    </row>
    <row r="10" spans="1:8" x14ac:dyDescent="0.25">
      <c r="A10" s="2">
        <v>987.38300000000004</v>
      </c>
      <c r="B10" s="2">
        <v>15</v>
      </c>
      <c r="C10" s="2" t="s">
        <v>1044</v>
      </c>
      <c r="F10" t="s">
        <v>336</v>
      </c>
      <c r="G10" s="330">
        <v>987383</v>
      </c>
      <c r="H10">
        <v>6</v>
      </c>
    </row>
    <row r="11" spans="1:8" x14ac:dyDescent="0.25">
      <c r="A11" s="2">
        <v>987.07899999999995</v>
      </c>
      <c r="B11" s="2">
        <v>100</v>
      </c>
      <c r="C11" s="2" t="s">
        <v>345</v>
      </c>
      <c r="D11" t="s">
        <v>633</v>
      </c>
      <c r="F11" t="s">
        <v>345</v>
      </c>
      <c r="G11" s="330">
        <v>987079</v>
      </c>
      <c r="H11">
        <v>4</v>
      </c>
    </row>
    <row r="12" spans="1:8" x14ac:dyDescent="0.25">
      <c r="A12" s="2">
        <v>985.67600000000004</v>
      </c>
      <c r="B12" s="2">
        <v>100</v>
      </c>
      <c r="C12" s="2" t="s">
        <v>4</v>
      </c>
      <c r="D12" t="s">
        <v>587</v>
      </c>
      <c r="F12" t="s">
        <v>4</v>
      </c>
      <c r="G12" s="330">
        <v>985676</v>
      </c>
      <c r="H12">
        <v>5</v>
      </c>
    </row>
    <row r="13" spans="1:8" x14ac:dyDescent="0.25">
      <c r="A13" s="2">
        <v>981.351</v>
      </c>
      <c r="B13" s="2">
        <v>100</v>
      </c>
      <c r="C13" s="2" t="s">
        <v>10</v>
      </c>
      <c r="D13" t="s">
        <v>634</v>
      </c>
      <c r="F13" t="s">
        <v>10</v>
      </c>
      <c r="G13" s="330">
        <v>981351</v>
      </c>
      <c r="H13">
        <v>5</v>
      </c>
    </row>
    <row r="14" spans="1:8" x14ac:dyDescent="0.25">
      <c r="A14" s="2">
        <v>980.49699999999996</v>
      </c>
      <c r="B14" s="2">
        <v>100</v>
      </c>
      <c r="C14" s="2" t="s">
        <v>203</v>
      </c>
      <c r="D14" t="s">
        <v>635</v>
      </c>
      <c r="F14" t="s">
        <v>203</v>
      </c>
      <c r="G14" s="330">
        <v>980497</v>
      </c>
      <c r="H14">
        <v>6</v>
      </c>
    </row>
    <row r="15" spans="1:8" x14ac:dyDescent="0.25">
      <c r="A15" s="2">
        <v>978.98</v>
      </c>
      <c r="B15" s="2">
        <v>100</v>
      </c>
      <c r="C15" s="2" t="s">
        <v>204</v>
      </c>
      <c r="D15" t="s">
        <v>636</v>
      </c>
      <c r="F15" t="s">
        <v>204</v>
      </c>
      <c r="G15" s="330">
        <v>978.98</v>
      </c>
      <c r="H15">
        <v>5</v>
      </c>
    </row>
    <row r="16" spans="1:8" x14ac:dyDescent="0.25">
      <c r="A16" s="2">
        <v>974.74800000000005</v>
      </c>
      <c r="B16" s="2">
        <v>100</v>
      </c>
      <c r="C16" s="2" t="s">
        <v>3</v>
      </c>
      <c r="D16" t="s">
        <v>588</v>
      </c>
      <c r="F16" t="s">
        <v>3</v>
      </c>
      <c r="G16" s="330">
        <v>974748</v>
      </c>
      <c r="H16">
        <v>5</v>
      </c>
    </row>
    <row r="17" spans="1:8" x14ac:dyDescent="0.25">
      <c r="A17" s="2">
        <v>971.51199999999994</v>
      </c>
      <c r="B17" s="2">
        <v>100</v>
      </c>
      <c r="C17" s="2" t="s">
        <v>335</v>
      </c>
      <c r="D17" t="s">
        <v>589</v>
      </c>
      <c r="F17" t="s">
        <v>335</v>
      </c>
      <c r="G17" s="330">
        <v>971512</v>
      </c>
      <c r="H17">
        <v>4</v>
      </c>
    </row>
    <row r="18" spans="1:8" x14ac:dyDescent="0.25">
      <c r="A18" s="2">
        <v>971.31</v>
      </c>
      <c r="B18" s="2">
        <v>15</v>
      </c>
      <c r="C18" s="2" t="s">
        <v>1045</v>
      </c>
      <c r="F18" t="s">
        <v>524</v>
      </c>
      <c r="G18" s="330">
        <v>971.31</v>
      </c>
      <c r="H18">
        <v>1</v>
      </c>
    </row>
    <row r="19" spans="1:8" x14ac:dyDescent="0.25">
      <c r="A19" s="2">
        <v>960.12900000000002</v>
      </c>
      <c r="B19" s="2">
        <v>100</v>
      </c>
      <c r="C19" s="2" t="s">
        <v>11</v>
      </c>
      <c r="D19" t="s">
        <v>637</v>
      </c>
      <c r="F19" t="s">
        <v>11</v>
      </c>
      <c r="G19" s="330">
        <v>960129</v>
      </c>
      <c r="H19">
        <v>5</v>
      </c>
    </row>
    <row r="20" spans="1:8" x14ac:dyDescent="0.25">
      <c r="A20" s="2">
        <v>957.39800000000002</v>
      </c>
      <c r="B20" s="2">
        <v>100</v>
      </c>
      <c r="C20" s="2" t="s">
        <v>333</v>
      </c>
      <c r="D20" t="s">
        <v>638</v>
      </c>
      <c r="F20" t="s">
        <v>333</v>
      </c>
      <c r="G20" s="330">
        <v>957398</v>
      </c>
      <c r="H20">
        <v>5</v>
      </c>
    </row>
    <row r="21" spans="1:8" x14ac:dyDescent="0.25">
      <c r="A21" s="2">
        <v>956.84199999999998</v>
      </c>
      <c r="B21" s="2">
        <v>15</v>
      </c>
      <c r="C21" s="2" t="s">
        <v>680</v>
      </c>
      <c r="F21" t="s">
        <v>590</v>
      </c>
      <c r="G21" s="330">
        <v>956842</v>
      </c>
      <c r="H21">
        <v>1</v>
      </c>
    </row>
    <row r="22" spans="1:8" x14ac:dyDescent="0.25">
      <c r="A22" s="2">
        <v>956.00599999999997</v>
      </c>
      <c r="B22" s="2">
        <v>15</v>
      </c>
      <c r="C22" s="2" t="s">
        <v>1046</v>
      </c>
      <c r="F22" t="s">
        <v>525</v>
      </c>
      <c r="G22" s="330">
        <v>956006</v>
      </c>
      <c r="H22">
        <v>1</v>
      </c>
    </row>
    <row r="23" spans="1:8" x14ac:dyDescent="0.25">
      <c r="A23" s="2">
        <v>950.64400000000001</v>
      </c>
      <c r="B23" s="2">
        <v>100</v>
      </c>
      <c r="C23" s="2" t="s">
        <v>200</v>
      </c>
      <c r="D23" t="s">
        <v>639</v>
      </c>
      <c r="F23" t="s">
        <v>200</v>
      </c>
      <c r="G23" s="330">
        <v>950644</v>
      </c>
      <c r="H23">
        <v>5</v>
      </c>
    </row>
    <row r="24" spans="1:8" x14ac:dyDescent="0.25">
      <c r="A24" s="2">
        <v>947.91300000000001</v>
      </c>
      <c r="B24" s="2">
        <v>100</v>
      </c>
      <c r="C24" s="2" t="s">
        <v>340</v>
      </c>
      <c r="D24" t="s">
        <v>640</v>
      </c>
      <c r="F24" t="s">
        <v>340</v>
      </c>
      <c r="G24" s="330">
        <v>947913</v>
      </c>
      <c r="H24">
        <v>5</v>
      </c>
    </row>
    <row r="25" spans="1:8" x14ac:dyDescent="0.25">
      <c r="A25" s="2">
        <v>942.14300000000003</v>
      </c>
      <c r="B25" s="2">
        <v>14</v>
      </c>
      <c r="C25" s="2" t="s">
        <v>619</v>
      </c>
      <c r="F25" t="s">
        <v>424</v>
      </c>
      <c r="G25" s="330">
        <v>942143</v>
      </c>
      <c r="H25">
        <v>6</v>
      </c>
    </row>
    <row r="26" spans="1:8" x14ac:dyDescent="0.25">
      <c r="A26" s="2">
        <v>940.76599999999996</v>
      </c>
      <c r="B26" s="2">
        <v>100</v>
      </c>
      <c r="C26" s="2" t="s">
        <v>526</v>
      </c>
      <c r="F26" t="s">
        <v>526</v>
      </c>
      <c r="G26" s="330">
        <v>940766</v>
      </c>
      <c r="H26">
        <v>1</v>
      </c>
    </row>
    <row r="27" spans="1:8" x14ac:dyDescent="0.25">
      <c r="A27" s="2">
        <v>938.54899999999998</v>
      </c>
      <c r="B27" s="2">
        <v>16</v>
      </c>
      <c r="C27" s="2" t="s">
        <v>577</v>
      </c>
      <c r="F27" t="s">
        <v>449</v>
      </c>
      <c r="G27" s="330">
        <v>938549</v>
      </c>
      <c r="H27">
        <v>5</v>
      </c>
    </row>
    <row r="28" spans="1:8" x14ac:dyDescent="0.25">
      <c r="A28" s="2">
        <v>937.99599999999998</v>
      </c>
      <c r="B28" s="2">
        <v>100</v>
      </c>
      <c r="C28" s="2" t="s">
        <v>346</v>
      </c>
      <c r="D28" t="s">
        <v>641</v>
      </c>
      <c r="F28" t="s">
        <v>346</v>
      </c>
      <c r="G28" s="330">
        <v>937996</v>
      </c>
      <c r="H28">
        <v>5</v>
      </c>
    </row>
    <row r="29" spans="1:8" x14ac:dyDescent="0.25">
      <c r="A29" s="2">
        <v>935.65599999999995</v>
      </c>
      <c r="B29" s="2">
        <v>100</v>
      </c>
      <c r="C29" s="2" t="s">
        <v>350</v>
      </c>
      <c r="D29" t="s">
        <v>642</v>
      </c>
      <c r="F29" t="s">
        <v>350</v>
      </c>
      <c r="G29" s="330">
        <v>935656</v>
      </c>
      <c r="H29">
        <v>5</v>
      </c>
    </row>
    <row r="30" spans="1:8" x14ac:dyDescent="0.25">
      <c r="A30" s="2">
        <v>935.49300000000005</v>
      </c>
      <c r="B30" s="2">
        <v>100</v>
      </c>
      <c r="C30" s="2" t="s">
        <v>202</v>
      </c>
      <c r="D30" t="s">
        <v>591</v>
      </c>
      <c r="F30" t="s">
        <v>202</v>
      </c>
      <c r="G30" s="330">
        <v>935493</v>
      </c>
      <c r="H30">
        <v>3</v>
      </c>
    </row>
    <row r="31" spans="1:8" x14ac:dyDescent="0.25">
      <c r="A31" s="2">
        <v>934.38300000000004</v>
      </c>
      <c r="B31" s="2">
        <v>16</v>
      </c>
      <c r="C31" s="2" t="s">
        <v>1047</v>
      </c>
      <c r="F31" t="s">
        <v>544</v>
      </c>
      <c r="G31" s="330">
        <v>934383</v>
      </c>
      <c r="H31">
        <v>1</v>
      </c>
    </row>
    <row r="32" spans="1:8" x14ac:dyDescent="0.25">
      <c r="A32" s="2">
        <v>932.49199999999996</v>
      </c>
      <c r="B32" s="2">
        <v>100</v>
      </c>
      <c r="C32" s="2" t="s">
        <v>7</v>
      </c>
      <c r="D32" t="s">
        <v>643</v>
      </c>
      <c r="F32" t="s">
        <v>7</v>
      </c>
      <c r="G32" s="330">
        <v>932492</v>
      </c>
      <c r="H32">
        <v>6</v>
      </c>
    </row>
    <row r="33" spans="1:8" x14ac:dyDescent="0.25">
      <c r="A33" s="2">
        <v>926.54100000000005</v>
      </c>
      <c r="B33" s="2">
        <v>100</v>
      </c>
      <c r="C33" s="2" t="s">
        <v>334</v>
      </c>
      <c r="F33" t="s">
        <v>334</v>
      </c>
      <c r="G33" s="330">
        <v>926541</v>
      </c>
      <c r="H33">
        <v>2</v>
      </c>
    </row>
    <row r="34" spans="1:8" x14ac:dyDescent="0.25">
      <c r="A34" s="2">
        <v>926.48599999999999</v>
      </c>
      <c r="B34" s="2">
        <v>100</v>
      </c>
      <c r="C34" s="2" t="s">
        <v>6</v>
      </c>
      <c r="D34" t="s">
        <v>644</v>
      </c>
      <c r="F34" t="s">
        <v>6</v>
      </c>
      <c r="G34" s="330">
        <v>926486</v>
      </c>
      <c r="H34">
        <v>6</v>
      </c>
    </row>
    <row r="35" spans="1:8" x14ac:dyDescent="0.25">
      <c r="A35" s="2">
        <v>924.06899999999996</v>
      </c>
      <c r="B35" s="2">
        <v>100</v>
      </c>
      <c r="C35" s="2" t="s">
        <v>12</v>
      </c>
      <c r="F35" t="s">
        <v>12</v>
      </c>
      <c r="G35" s="330">
        <v>924069</v>
      </c>
      <c r="H35">
        <v>1</v>
      </c>
    </row>
    <row r="36" spans="1:8" x14ac:dyDescent="0.25">
      <c r="A36" s="2">
        <v>922.30700000000002</v>
      </c>
      <c r="B36" s="2">
        <v>15</v>
      </c>
      <c r="C36" s="2" t="s">
        <v>1048</v>
      </c>
      <c r="F36" t="s">
        <v>457</v>
      </c>
      <c r="G36" s="330">
        <v>922307</v>
      </c>
      <c r="H36">
        <v>4</v>
      </c>
    </row>
    <row r="37" spans="1:8" x14ac:dyDescent="0.25">
      <c r="A37" s="2">
        <v>920.63699999999994</v>
      </c>
      <c r="B37" s="2">
        <v>100</v>
      </c>
      <c r="C37" s="2" t="s">
        <v>19</v>
      </c>
      <c r="D37" t="s">
        <v>592</v>
      </c>
      <c r="F37" t="s">
        <v>19</v>
      </c>
      <c r="G37" s="330">
        <v>920637</v>
      </c>
      <c r="H37">
        <v>5</v>
      </c>
    </row>
    <row r="38" spans="1:8" x14ac:dyDescent="0.25">
      <c r="A38" s="2">
        <v>915.13800000000003</v>
      </c>
      <c r="B38" s="2">
        <v>15</v>
      </c>
      <c r="C38" s="2" t="s">
        <v>1049</v>
      </c>
      <c r="F38" t="s">
        <v>545</v>
      </c>
      <c r="G38" s="330">
        <v>915138</v>
      </c>
      <c r="H38">
        <v>1</v>
      </c>
    </row>
    <row r="39" spans="1:8" x14ac:dyDescent="0.25">
      <c r="A39" s="2">
        <v>915.07500000000005</v>
      </c>
      <c r="B39" s="2">
        <v>100</v>
      </c>
      <c r="C39" s="2" t="s">
        <v>8</v>
      </c>
      <c r="D39" t="s">
        <v>558</v>
      </c>
      <c r="F39" t="s">
        <v>8</v>
      </c>
      <c r="G39" s="330">
        <v>915075</v>
      </c>
      <c r="H39">
        <v>5</v>
      </c>
    </row>
    <row r="40" spans="1:8" x14ac:dyDescent="0.25">
      <c r="A40" s="2">
        <v>914.08100000000002</v>
      </c>
      <c r="B40" s="2">
        <v>14</v>
      </c>
      <c r="C40" s="2" t="s">
        <v>1050</v>
      </c>
      <c r="F40" t="s">
        <v>337</v>
      </c>
      <c r="G40" s="330">
        <v>914081</v>
      </c>
      <c r="H40">
        <v>2</v>
      </c>
    </row>
    <row r="41" spans="1:8" x14ac:dyDescent="0.25">
      <c r="A41" s="2">
        <v>913.71</v>
      </c>
      <c r="B41" s="2">
        <v>15</v>
      </c>
      <c r="C41" s="2" t="s">
        <v>1051</v>
      </c>
      <c r="F41" t="s">
        <v>450</v>
      </c>
      <c r="G41" s="330">
        <v>913.71</v>
      </c>
      <c r="H41">
        <v>4</v>
      </c>
    </row>
    <row r="42" spans="1:8" x14ac:dyDescent="0.25">
      <c r="A42" s="2">
        <v>907.88800000000003</v>
      </c>
      <c r="B42" s="2">
        <v>15</v>
      </c>
      <c r="C42" s="2" t="s">
        <v>1052</v>
      </c>
      <c r="F42" t="s">
        <v>559</v>
      </c>
      <c r="G42" s="330">
        <v>907888</v>
      </c>
      <c r="H42">
        <v>1</v>
      </c>
    </row>
    <row r="43" spans="1:8" x14ac:dyDescent="0.25">
      <c r="A43" s="2">
        <v>906.25800000000004</v>
      </c>
      <c r="B43" s="2">
        <v>100</v>
      </c>
      <c r="C43" s="2" t="s">
        <v>425</v>
      </c>
      <c r="D43" t="s">
        <v>645</v>
      </c>
      <c r="F43" t="s">
        <v>425</v>
      </c>
      <c r="G43" s="330">
        <v>906258</v>
      </c>
      <c r="H43">
        <v>5</v>
      </c>
    </row>
    <row r="44" spans="1:8" x14ac:dyDescent="0.25">
      <c r="A44" s="2">
        <v>905.02700000000004</v>
      </c>
      <c r="B44" s="2">
        <v>14</v>
      </c>
      <c r="C44" s="2" t="s">
        <v>681</v>
      </c>
      <c r="F44" t="s">
        <v>415</v>
      </c>
      <c r="G44" s="330">
        <v>905027</v>
      </c>
      <c r="H44">
        <v>6</v>
      </c>
    </row>
    <row r="45" spans="1:8" x14ac:dyDescent="0.25">
      <c r="A45" s="2">
        <v>904.49900000000002</v>
      </c>
      <c r="B45" s="2">
        <v>100</v>
      </c>
      <c r="C45" s="2" t="s">
        <v>355</v>
      </c>
      <c r="D45" t="s">
        <v>646</v>
      </c>
      <c r="F45" t="s">
        <v>355</v>
      </c>
      <c r="G45" s="330">
        <v>904499</v>
      </c>
      <c r="H45">
        <v>5</v>
      </c>
    </row>
    <row r="46" spans="1:8" x14ac:dyDescent="0.25">
      <c r="A46" s="2">
        <v>903.72699999999998</v>
      </c>
      <c r="B46" s="2">
        <v>14</v>
      </c>
      <c r="C46" s="2" t="s">
        <v>620</v>
      </c>
      <c r="F46" t="s">
        <v>349</v>
      </c>
      <c r="G46" s="330">
        <v>903727</v>
      </c>
      <c r="H46">
        <v>3</v>
      </c>
    </row>
    <row r="47" spans="1:8" x14ac:dyDescent="0.25">
      <c r="A47" s="2">
        <v>903.43899999999996</v>
      </c>
      <c r="B47" s="2">
        <v>15</v>
      </c>
      <c r="C47" s="2" t="s">
        <v>1053</v>
      </c>
      <c r="F47" t="s">
        <v>417</v>
      </c>
      <c r="G47" s="330">
        <v>903439</v>
      </c>
      <c r="H47">
        <v>1</v>
      </c>
    </row>
    <row r="48" spans="1:8" x14ac:dyDescent="0.25">
      <c r="A48" s="2">
        <v>900.89499999999998</v>
      </c>
      <c r="B48" s="2">
        <v>12</v>
      </c>
      <c r="C48" s="2" t="s">
        <v>1054</v>
      </c>
      <c r="F48" t="s">
        <v>560</v>
      </c>
      <c r="G48" s="330">
        <v>900895</v>
      </c>
      <c r="H48">
        <v>1</v>
      </c>
    </row>
    <row r="49" spans="1:8" x14ac:dyDescent="0.25">
      <c r="A49" s="2">
        <v>899.48500000000001</v>
      </c>
      <c r="B49" s="2">
        <v>100</v>
      </c>
      <c r="C49" s="2" t="s">
        <v>331</v>
      </c>
      <c r="F49" t="s">
        <v>331</v>
      </c>
      <c r="G49" s="330">
        <v>899485</v>
      </c>
      <c r="H49">
        <v>2</v>
      </c>
    </row>
    <row r="50" spans="1:8" x14ac:dyDescent="0.25">
      <c r="A50" s="2">
        <v>897.38099999999997</v>
      </c>
      <c r="B50" s="2">
        <v>100</v>
      </c>
      <c r="C50" s="2" t="s">
        <v>490</v>
      </c>
      <c r="F50" t="s">
        <v>490</v>
      </c>
      <c r="G50" s="330">
        <v>897381</v>
      </c>
      <c r="H50">
        <v>1</v>
      </c>
    </row>
    <row r="51" spans="1:8" x14ac:dyDescent="0.25">
      <c r="A51" s="2">
        <v>895.63599999999997</v>
      </c>
      <c r="B51" s="2">
        <v>100</v>
      </c>
      <c r="C51" s="2" t="s">
        <v>361</v>
      </c>
      <c r="D51" t="s">
        <v>647</v>
      </c>
      <c r="F51" t="s">
        <v>361</v>
      </c>
      <c r="G51" s="330">
        <v>895636</v>
      </c>
      <c r="H51">
        <v>5</v>
      </c>
    </row>
    <row r="52" spans="1:8" x14ac:dyDescent="0.25">
      <c r="A52" s="2">
        <v>894.27800000000002</v>
      </c>
      <c r="B52" s="2">
        <v>100</v>
      </c>
      <c r="C52" s="2" t="s">
        <v>205</v>
      </c>
      <c r="D52" t="s">
        <v>648</v>
      </c>
      <c r="F52" t="s">
        <v>205</v>
      </c>
      <c r="G52" s="330">
        <v>894278</v>
      </c>
      <c r="H52">
        <v>6</v>
      </c>
    </row>
    <row r="53" spans="1:8" x14ac:dyDescent="0.25">
      <c r="A53" s="2">
        <v>893.60400000000004</v>
      </c>
      <c r="B53" s="2">
        <v>16</v>
      </c>
      <c r="C53" s="2" t="s">
        <v>621</v>
      </c>
      <c r="F53" t="s">
        <v>452</v>
      </c>
      <c r="G53" s="330">
        <v>893604</v>
      </c>
      <c r="H53">
        <v>5</v>
      </c>
    </row>
    <row r="54" spans="1:8" x14ac:dyDescent="0.25">
      <c r="A54" s="2">
        <v>892.81</v>
      </c>
      <c r="B54" s="2">
        <v>100</v>
      </c>
      <c r="C54" s="2" t="s">
        <v>338</v>
      </c>
      <c r="F54" t="s">
        <v>338</v>
      </c>
      <c r="G54" s="330">
        <v>892.81</v>
      </c>
      <c r="H54">
        <v>1</v>
      </c>
    </row>
    <row r="55" spans="1:8" x14ac:dyDescent="0.25">
      <c r="A55" s="2">
        <v>890.42700000000002</v>
      </c>
      <c r="B55" s="2">
        <v>100</v>
      </c>
      <c r="C55" s="2" t="s">
        <v>342</v>
      </c>
      <c r="D55" t="s">
        <v>649</v>
      </c>
      <c r="F55" t="s">
        <v>342</v>
      </c>
      <c r="G55" s="330">
        <v>890427</v>
      </c>
      <c r="H55">
        <v>3</v>
      </c>
    </row>
    <row r="56" spans="1:8" x14ac:dyDescent="0.25">
      <c r="A56" s="2">
        <v>890.22500000000002</v>
      </c>
      <c r="B56" s="2">
        <v>18</v>
      </c>
      <c r="C56" s="2" t="s">
        <v>1055</v>
      </c>
      <c r="F56" t="s">
        <v>561</v>
      </c>
      <c r="G56" s="330">
        <v>890225</v>
      </c>
      <c r="H56">
        <v>1</v>
      </c>
    </row>
    <row r="57" spans="1:8" x14ac:dyDescent="0.25">
      <c r="A57" s="2">
        <v>889.26900000000001</v>
      </c>
      <c r="B57" s="2">
        <v>12</v>
      </c>
      <c r="C57" s="2" t="s">
        <v>623</v>
      </c>
      <c r="F57" t="s">
        <v>593</v>
      </c>
      <c r="G57" s="330">
        <v>889269</v>
      </c>
      <c r="H57">
        <v>2</v>
      </c>
    </row>
    <row r="58" spans="1:8" x14ac:dyDescent="0.25">
      <c r="A58" s="2">
        <v>889.11199999999997</v>
      </c>
      <c r="B58" s="2">
        <v>100</v>
      </c>
      <c r="C58" s="2" t="s">
        <v>23</v>
      </c>
      <c r="D58" t="s">
        <v>563</v>
      </c>
      <c r="F58" t="s">
        <v>23</v>
      </c>
      <c r="G58" s="330">
        <v>889112</v>
      </c>
      <c r="H58">
        <v>4</v>
      </c>
    </row>
    <row r="59" spans="1:8" x14ac:dyDescent="0.25">
      <c r="A59" s="2">
        <v>888.48299999999995</v>
      </c>
      <c r="B59" s="2">
        <v>13</v>
      </c>
      <c r="C59" s="2" t="s">
        <v>682</v>
      </c>
      <c r="F59" t="s">
        <v>594</v>
      </c>
      <c r="G59" s="330">
        <v>888483</v>
      </c>
      <c r="H59">
        <v>2</v>
      </c>
    </row>
    <row r="60" spans="1:8" x14ac:dyDescent="0.25">
      <c r="A60" s="2">
        <v>888.08399999999995</v>
      </c>
      <c r="B60" s="2">
        <v>14</v>
      </c>
      <c r="C60" s="2" t="s">
        <v>1056</v>
      </c>
      <c r="F60" t="s">
        <v>371</v>
      </c>
      <c r="G60" s="330">
        <v>888084</v>
      </c>
      <c r="H60">
        <v>4</v>
      </c>
    </row>
    <row r="61" spans="1:8" x14ac:dyDescent="0.25">
      <c r="A61" s="2">
        <v>887.56600000000003</v>
      </c>
      <c r="B61" s="2">
        <v>13</v>
      </c>
      <c r="C61" s="2" t="s">
        <v>1057</v>
      </c>
      <c r="F61" t="s">
        <v>456</v>
      </c>
      <c r="G61" s="330">
        <v>887566</v>
      </c>
      <c r="H61">
        <v>1</v>
      </c>
    </row>
    <row r="62" spans="1:8" x14ac:dyDescent="0.25">
      <c r="A62" s="2">
        <v>885.86599999999999</v>
      </c>
      <c r="B62" s="2">
        <v>13</v>
      </c>
      <c r="C62" s="2" t="s">
        <v>1058</v>
      </c>
      <c r="F62" t="s">
        <v>492</v>
      </c>
      <c r="G62" s="330">
        <v>885866</v>
      </c>
      <c r="H62">
        <v>1</v>
      </c>
    </row>
    <row r="63" spans="1:8" x14ac:dyDescent="0.25">
      <c r="A63" s="2">
        <v>883.94500000000005</v>
      </c>
      <c r="B63" s="2">
        <v>14</v>
      </c>
      <c r="C63" s="2" t="s">
        <v>1059</v>
      </c>
      <c r="F63" t="s">
        <v>495</v>
      </c>
      <c r="G63" s="330">
        <v>883945</v>
      </c>
      <c r="H63">
        <v>2</v>
      </c>
    </row>
    <row r="64" spans="1:8" x14ac:dyDescent="0.25">
      <c r="A64" s="2">
        <v>883.80100000000004</v>
      </c>
      <c r="B64" s="2">
        <v>100</v>
      </c>
      <c r="C64" s="2" t="s">
        <v>332</v>
      </c>
      <c r="D64" t="s">
        <v>595</v>
      </c>
      <c r="F64" t="s">
        <v>332</v>
      </c>
      <c r="G64" s="330">
        <v>883801</v>
      </c>
      <c r="H64">
        <v>6</v>
      </c>
    </row>
    <row r="65" spans="1:8" x14ac:dyDescent="0.25">
      <c r="A65" s="2">
        <v>882.952</v>
      </c>
      <c r="B65" s="2">
        <v>19</v>
      </c>
      <c r="C65" s="2" t="s">
        <v>1060</v>
      </c>
      <c r="F65" t="s">
        <v>358</v>
      </c>
      <c r="G65" s="330">
        <v>882952</v>
      </c>
      <c r="H65">
        <v>2</v>
      </c>
    </row>
    <row r="66" spans="1:8" x14ac:dyDescent="0.25">
      <c r="A66" s="2">
        <v>881.39300000000003</v>
      </c>
      <c r="B66" s="2">
        <v>19</v>
      </c>
      <c r="C66" s="2" t="s">
        <v>1061</v>
      </c>
      <c r="F66" t="s">
        <v>562</v>
      </c>
      <c r="G66" s="330">
        <v>881393</v>
      </c>
      <c r="H66">
        <v>1</v>
      </c>
    </row>
    <row r="67" spans="1:8" x14ac:dyDescent="0.25">
      <c r="A67" s="2">
        <v>879.60799999999995</v>
      </c>
      <c r="B67" s="2">
        <v>14</v>
      </c>
      <c r="C67" s="2" t="s">
        <v>578</v>
      </c>
      <c r="F67" t="s">
        <v>451</v>
      </c>
      <c r="G67" s="330">
        <v>879608</v>
      </c>
      <c r="H67">
        <v>5</v>
      </c>
    </row>
    <row r="68" spans="1:8" x14ac:dyDescent="0.25">
      <c r="A68" s="2">
        <v>876.88599999999997</v>
      </c>
      <c r="B68" s="2">
        <v>100</v>
      </c>
      <c r="C68" s="2" t="s">
        <v>201</v>
      </c>
      <c r="D68" t="s">
        <v>650</v>
      </c>
      <c r="F68" t="s">
        <v>201</v>
      </c>
      <c r="G68" s="330">
        <v>876886</v>
      </c>
      <c r="H68">
        <v>5</v>
      </c>
    </row>
    <row r="69" spans="1:8" x14ac:dyDescent="0.25">
      <c r="A69" s="2">
        <v>876.14</v>
      </c>
      <c r="B69" s="2">
        <v>100</v>
      </c>
      <c r="C69" s="2" t="s">
        <v>423</v>
      </c>
      <c r="D69" t="s">
        <v>651</v>
      </c>
      <c r="F69" t="s">
        <v>423</v>
      </c>
      <c r="G69" s="330">
        <v>876.14</v>
      </c>
      <c r="H69">
        <v>5</v>
      </c>
    </row>
    <row r="70" spans="1:8" x14ac:dyDescent="0.25">
      <c r="A70" s="2">
        <v>873.66300000000001</v>
      </c>
      <c r="B70" s="2">
        <v>14</v>
      </c>
      <c r="C70" s="2" t="s">
        <v>1062</v>
      </c>
      <c r="F70" t="s">
        <v>652</v>
      </c>
      <c r="G70" s="330">
        <v>873663</v>
      </c>
      <c r="H70">
        <v>5</v>
      </c>
    </row>
    <row r="71" spans="1:8" x14ac:dyDescent="0.25">
      <c r="A71" s="2">
        <v>870.91399999999999</v>
      </c>
      <c r="B71" s="2">
        <v>100</v>
      </c>
      <c r="C71" s="2" t="s">
        <v>210</v>
      </c>
      <c r="D71" t="s">
        <v>653</v>
      </c>
      <c r="E71">
        <v>1</v>
      </c>
      <c r="F71" t="s">
        <v>210</v>
      </c>
      <c r="G71" s="330">
        <v>870914</v>
      </c>
      <c r="H71">
        <v>5</v>
      </c>
    </row>
    <row r="72" spans="1:8" x14ac:dyDescent="0.25">
      <c r="A72" s="2">
        <v>870.81100000000004</v>
      </c>
      <c r="B72" s="2">
        <v>100</v>
      </c>
      <c r="C72" s="2" t="s">
        <v>527</v>
      </c>
      <c r="F72" t="s">
        <v>527</v>
      </c>
      <c r="G72" s="330">
        <v>870811</v>
      </c>
      <c r="H72">
        <v>2</v>
      </c>
    </row>
    <row r="73" spans="1:8" x14ac:dyDescent="0.25">
      <c r="A73" s="2">
        <v>870.13499999999999</v>
      </c>
      <c r="B73" s="2">
        <v>13</v>
      </c>
      <c r="C73" s="2" t="s">
        <v>624</v>
      </c>
      <c r="F73" t="s">
        <v>344</v>
      </c>
      <c r="G73" s="330">
        <v>870135</v>
      </c>
      <c r="H73">
        <v>6</v>
      </c>
    </row>
    <row r="74" spans="1:8" x14ac:dyDescent="0.25">
      <c r="A74" s="2">
        <v>867.09900000000005</v>
      </c>
      <c r="B74" s="2">
        <v>12</v>
      </c>
      <c r="C74" s="2" t="s">
        <v>683</v>
      </c>
      <c r="F74" t="s">
        <v>461</v>
      </c>
      <c r="G74" s="330">
        <v>867099</v>
      </c>
      <c r="H74">
        <v>4</v>
      </c>
    </row>
    <row r="75" spans="1:8" x14ac:dyDescent="0.25">
      <c r="A75" s="2">
        <v>863.73</v>
      </c>
      <c r="B75" s="2">
        <v>15</v>
      </c>
      <c r="C75" s="2" t="s">
        <v>1063</v>
      </c>
      <c r="F75" t="s">
        <v>564</v>
      </c>
      <c r="G75" s="330">
        <v>863.73</v>
      </c>
      <c r="H75">
        <v>1</v>
      </c>
    </row>
    <row r="76" spans="1:8" x14ac:dyDescent="0.25">
      <c r="A76" s="2">
        <v>863.73</v>
      </c>
      <c r="B76" s="2">
        <v>100</v>
      </c>
      <c r="C76" s="2" t="s">
        <v>546</v>
      </c>
      <c r="F76" t="s">
        <v>546</v>
      </c>
      <c r="G76" s="330">
        <v>863.73</v>
      </c>
      <c r="H76">
        <v>1</v>
      </c>
    </row>
    <row r="77" spans="1:8" x14ac:dyDescent="0.25">
      <c r="A77" s="2">
        <v>863.24800000000005</v>
      </c>
      <c r="B77" s="2">
        <v>14</v>
      </c>
      <c r="C77" s="2" t="s">
        <v>1064</v>
      </c>
      <c r="F77" t="s">
        <v>343</v>
      </c>
      <c r="G77" s="330">
        <v>863248</v>
      </c>
      <c r="H77">
        <v>2</v>
      </c>
    </row>
    <row r="78" spans="1:8" x14ac:dyDescent="0.25">
      <c r="A78" s="2">
        <v>861.09299999999996</v>
      </c>
      <c r="B78" s="2">
        <v>100</v>
      </c>
      <c r="C78" s="2" t="s">
        <v>354</v>
      </c>
      <c r="D78" t="s">
        <v>596</v>
      </c>
      <c r="E78">
        <v>31</v>
      </c>
      <c r="F78" t="s">
        <v>354</v>
      </c>
      <c r="G78" s="330">
        <v>861093</v>
      </c>
      <c r="H78">
        <v>4</v>
      </c>
    </row>
    <row r="79" spans="1:8" x14ac:dyDescent="0.25">
      <c r="A79" s="2">
        <v>858.904</v>
      </c>
      <c r="B79" s="2">
        <v>100</v>
      </c>
      <c r="C79" s="2" t="s">
        <v>347</v>
      </c>
      <c r="D79" t="s">
        <v>565</v>
      </c>
      <c r="E79">
        <v>32</v>
      </c>
      <c r="F79" t="s">
        <v>347</v>
      </c>
      <c r="G79" s="330">
        <v>858904</v>
      </c>
      <c r="H79">
        <v>5</v>
      </c>
    </row>
    <row r="80" spans="1:8" x14ac:dyDescent="0.25">
      <c r="A80" s="2">
        <v>857.82</v>
      </c>
      <c r="B80" s="2">
        <v>14</v>
      </c>
      <c r="C80" s="2" t="s">
        <v>1065</v>
      </c>
      <c r="F80" t="s">
        <v>493</v>
      </c>
      <c r="G80" s="330">
        <v>857.82</v>
      </c>
      <c r="H80">
        <v>2</v>
      </c>
    </row>
    <row r="81" spans="1:8" x14ac:dyDescent="0.25">
      <c r="A81" s="2">
        <v>855.37300000000005</v>
      </c>
      <c r="B81" s="2">
        <v>100</v>
      </c>
      <c r="C81" s="2" t="s">
        <v>429</v>
      </c>
      <c r="F81" t="s">
        <v>429</v>
      </c>
      <c r="G81" s="330">
        <v>855373</v>
      </c>
      <c r="H81">
        <v>2</v>
      </c>
    </row>
    <row r="82" spans="1:8" x14ac:dyDescent="0.25">
      <c r="A82" s="2">
        <v>854.899</v>
      </c>
      <c r="B82" s="2">
        <v>17</v>
      </c>
      <c r="C82" s="2" t="s">
        <v>1066</v>
      </c>
      <c r="F82" t="s">
        <v>566</v>
      </c>
      <c r="G82" s="330">
        <v>854899</v>
      </c>
      <c r="H82">
        <v>1</v>
      </c>
    </row>
    <row r="83" spans="1:8" x14ac:dyDescent="0.25">
      <c r="A83" s="2">
        <v>852.48400000000004</v>
      </c>
      <c r="B83" s="2">
        <v>100</v>
      </c>
      <c r="C83" s="2" t="s">
        <v>213</v>
      </c>
      <c r="D83" t="s">
        <v>654</v>
      </c>
      <c r="E83">
        <v>33</v>
      </c>
      <c r="F83" t="s">
        <v>213</v>
      </c>
      <c r="G83" s="330">
        <v>852484</v>
      </c>
      <c r="H83">
        <v>5</v>
      </c>
    </row>
    <row r="84" spans="1:8" x14ac:dyDescent="0.25">
      <c r="A84" s="2">
        <v>852.01099999999997</v>
      </c>
      <c r="B84" s="2">
        <v>14</v>
      </c>
      <c r="C84" s="2" t="s">
        <v>1067</v>
      </c>
      <c r="F84" t="s">
        <v>494</v>
      </c>
      <c r="G84" s="330">
        <v>852011</v>
      </c>
      <c r="H84">
        <v>1</v>
      </c>
    </row>
    <row r="85" spans="1:8" x14ac:dyDescent="0.25">
      <c r="A85" s="2">
        <v>851.80499999999995</v>
      </c>
      <c r="B85" s="2">
        <v>100</v>
      </c>
      <c r="C85" s="2" t="s">
        <v>20</v>
      </c>
      <c r="D85" t="s">
        <v>567</v>
      </c>
      <c r="E85">
        <v>34</v>
      </c>
      <c r="F85" t="s">
        <v>20</v>
      </c>
      <c r="G85" s="330">
        <v>851805</v>
      </c>
      <c r="H85">
        <v>5</v>
      </c>
    </row>
    <row r="86" spans="1:8" x14ac:dyDescent="0.25">
      <c r="A86" s="2">
        <v>849.65700000000004</v>
      </c>
      <c r="B86" s="2">
        <v>100</v>
      </c>
      <c r="C86" s="2" t="s">
        <v>420</v>
      </c>
      <c r="D86" t="s">
        <v>655</v>
      </c>
      <c r="E86">
        <v>35</v>
      </c>
      <c r="F86" t="s">
        <v>420</v>
      </c>
      <c r="G86" s="330">
        <v>849657</v>
      </c>
      <c r="H86">
        <v>6</v>
      </c>
    </row>
    <row r="87" spans="1:8" x14ac:dyDescent="0.25">
      <c r="A87" s="2">
        <v>847.37300000000005</v>
      </c>
      <c r="B87" s="2">
        <v>14</v>
      </c>
      <c r="C87" s="2" t="s">
        <v>1068</v>
      </c>
      <c r="F87" t="s">
        <v>339</v>
      </c>
      <c r="G87" s="330">
        <v>847373</v>
      </c>
      <c r="H87">
        <v>5</v>
      </c>
    </row>
    <row r="88" spans="1:8" x14ac:dyDescent="0.25">
      <c r="A88" s="2">
        <v>846.66700000000003</v>
      </c>
      <c r="B88" s="2">
        <v>100</v>
      </c>
      <c r="C88" s="2" t="s">
        <v>215</v>
      </c>
      <c r="D88" t="s">
        <v>528</v>
      </c>
      <c r="E88">
        <v>36</v>
      </c>
      <c r="F88" t="s">
        <v>215</v>
      </c>
      <c r="G88" s="330">
        <v>846667</v>
      </c>
      <c r="H88">
        <v>3</v>
      </c>
    </row>
    <row r="89" spans="1:8" x14ac:dyDescent="0.25">
      <c r="A89" s="2">
        <v>846.02200000000005</v>
      </c>
      <c r="B89" s="2">
        <v>13</v>
      </c>
      <c r="C89" s="2" t="s">
        <v>579</v>
      </c>
      <c r="F89" t="s">
        <v>357</v>
      </c>
      <c r="G89" s="330">
        <v>846022</v>
      </c>
      <c r="H89">
        <v>2</v>
      </c>
    </row>
    <row r="90" spans="1:8" x14ac:dyDescent="0.25">
      <c r="A90" s="2">
        <v>845.37800000000004</v>
      </c>
      <c r="B90" s="2">
        <v>13</v>
      </c>
      <c r="C90" s="2" t="s">
        <v>622</v>
      </c>
      <c r="F90" t="s">
        <v>419</v>
      </c>
      <c r="G90" s="330">
        <v>845378</v>
      </c>
      <c r="H90">
        <v>3</v>
      </c>
    </row>
    <row r="91" spans="1:8" x14ac:dyDescent="0.25">
      <c r="A91" s="2">
        <v>844.51700000000005</v>
      </c>
      <c r="B91" s="2">
        <v>100</v>
      </c>
      <c r="C91" s="2" t="s">
        <v>9</v>
      </c>
      <c r="D91" t="s">
        <v>656</v>
      </c>
      <c r="E91">
        <v>37</v>
      </c>
      <c r="F91" t="s">
        <v>9</v>
      </c>
      <c r="G91" s="330">
        <v>844517</v>
      </c>
      <c r="H91">
        <v>5</v>
      </c>
    </row>
    <row r="92" spans="1:8" x14ac:dyDescent="0.25">
      <c r="A92" s="2">
        <v>843.47</v>
      </c>
      <c r="B92" s="2">
        <v>17</v>
      </c>
      <c r="C92" s="2" t="s">
        <v>1069</v>
      </c>
      <c r="F92" t="s">
        <v>460</v>
      </c>
      <c r="G92" s="330">
        <v>843.47</v>
      </c>
      <c r="H92">
        <v>2</v>
      </c>
    </row>
    <row r="93" spans="1:8" x14ac:dyDescent="0.25">
      <c r="A93" s="2">
        <v>843.202</v>
      </c>
      <c r="B93" s="2">
        <v>100</v>
      </c>
      <c r="C93" s="2" t="s">
        <v>211</v>
      </c>
      <c r="F93" t="s">
        <v>211</v>
      </c>
      <c r="G93" s="330">
        <v>843202</v>
      </c>
      <c r="H93">
        <v>2</v>
      </c>
    </row>
    <row r="94" spans="1:8" x14ac:dyDescent="0.25">
      <c r="A94" s="2">
        <v>839.93399999999997</v>
      </c>
      <c r="B94" s="2">
        <v>21</v>
      </c>
      <c r="C94" s="2" t="s">
        <v>1070</v>
      </c>
      <c r="F94" t="s">
        <v>352</v>
      </c>
      <c r="G94" s="330">
        <v>839934</v>
      </c>
      <c r="H94">
        <v>2</v>
      </c>
    </row>
    <row r="95" spans="1:8" x14ac:dyDescent="0.25">
      <c r="A95" s="2">
        <v>837.18399999999997</v>
      </c>
      <c r="B95" s="2">
        <v>100</v>
      </c>
      <c r="C95" s="2" t="s">
        <v>453</v>
      </c>
      <c r="D95" t="s">
        <v>657</v>
      </c>
      <c r="E95">
        <v>38</v>
      </c>
      <c r="F95" t="s">
        <v>453</v>
      </c>
      <c r="G95" s="330">
        <v>837184</v>
      </c>
      <c r="H95">
        <v>5</v>
      </c>
    </row>
    <row r="96" spans="1:8" x14ac:dyDescent="0.25">
      <c r="A96" s="2">
        <v>836.53</v>
      </c>
      <c r="B96" s="2">
        <v>100</v>
      </c>
      <c r="C96" s="2" t="s">
        <v>208</v>
      </c>
      <c r="D96" t="s">
        <v>496</v>
      </c>
      <c r="E96">
        <v>39</v>
      </c>
      <c r="F96" t="s">
        <v>208</v>
      </c>
      <c r="G96" s="330">
        <v>836.53</v>
      </c>
      <c r="H96">
        <v>6</v>
      </c>
    </row>
    <row r="97" spans="1:8" x14ac:dyDescent="0.25">
      <c r="A97" s="2">
        <v>833.71</v>
      </c>
      <c r="B97" s="2">
        <v>100</v>
      </c>
      <c r="C97" s="2" t="s">
        <v>370</v>
      </c>
      <c r="F97" t="s">
        <v>370</v>
      </c>
      <c r="G97" s="330">
        <v>833.71</v>
      </c>
      <c r="H97">
        <v>1</v>
      </c>
    </row>
    <row r="98" spans="1:8" x14ac:dyDescent="0.25">
      <c r="A98" s="2">
        <v>833.71</v>
      </c>
      <c r="B98" s="2">
        <v>100</v>
      </c>
      <c r="C98" s="2" t="s">
        <v>18</v>
      </c>
      <c r="F98" t="s">
        <v>18</v>
      </c>
      <c r="G98" s="330">
        <v>833.71</v>
      </c>
      <c r="H98">
        <v>1</v>
      </c>
    </row>
    <row r="99" spans="1:8" x14ac:dyDescent="0.25">
      <c r="A99" s="2">
        <v>831.97199999999998</v>
      </c>
      <c r="B99" s="2">
        <v>100</v>
      </c>
      <c r="C99" s="2" t="s">
        <v>474</v>
      </c>
      <c r="D99" t="s">
        <v>597</v>
      </c>
      <c r="E99">
        <v>40</v>
      </c>
      <c r="F99" t="s">
        <v>474</v>
      </c>
      <c r="G99" s="330">
        <v>831972</v>
      </c>
      <c r="H99">
        <v>5</v>
      </c>
    </row>
    <row r="100" spans="1:8" x14ac:dyDescent="0.25">
      <c r="A100" s="2">
        <v>831.78300000000002</v>
      </c>
      <c r="B100" s="2">
        <v>14</v>
      </c>
      <c r="C100" s="2" t="s">
        <v>1071</v>
      </c>
      <c r="F100" t="s">
        <v>360</v>
      </c>
      <c r="G100" s="330">
        <v>831783</v>
      </c>
      <c r="H100">
        <v>4</v>
      </c>
    </row>
    <row r="101" spans="1:8" x14ac:dyDescent="0.25">
      <c r="A101" s="2">
        <v>828.404</v>
      </c>
      <c r="B101" s="2">
        <v>100</v>
      </c>
      <c r="C101" s="2" t="s">
        <v>547</v>
      </c>
      <c r="F101" t="s">
        <v>547</v>
      </c>
      <c r="G101" s="330">
        <v>828404</v>
      </c>
      <c r="H101">
        <v>1</v>
      </c>
    </row>
    <row r="102" spans="1:8" x14ac:dyDescent="0.25">
      <c r="A102" s="2">
        <v>827.96600000000001</v>
      </c>
      <c r="B102" s="2">
        <v>100</v>
      </c>
      <c r="C102" s="2" t="s">
        <v>501</v>
      </c>
      <c r="D102" t="s">
        <v>658</v>
      </c>
      <c r="E102">
        <v>41</v>
      </c>
      <c r="F102" t="s">
        <v>501</v>
      </c>
      <c r="G102" s="330">
        <v>827966</v>
      </c>
      <c r="H102">
        <v>3</v>
      </c>
    </row>
    <row r="103" spans="1:8" x14ac:dyDescent="0.25">
      <c r="A103" s="2">
        <v>826.995</v>
      </c>
      <c r="B103" s="2">
        <v>15</v>
      </c>
      <c r="C103" s="2" t="s">
        <v>1072</v>
      </c>
      <c r="F103" t="s">
        <v>500</v>
      </c>
      <c r="G103" s="330">
        <v>826995</v>
      </c>
      <c r="H103">
        <v>2</v>
      </c>
    </row>
    <row r="104" spans="1:8" x14ac:dyDescent="0.25">
      <c r="A104" s="2">
        <v>826.73</v>
      </c>
      <c r="B104" s="2">
        <v>100</v>
      </c>
      <c r="C104" s="2" t="s">
        <v>15</v>
      </c>
      <c r="D104" t="s">
        <v>659</v>
      </c>
      <c r="E104">
        <v>42</v>
      </c>
      <c r="F104" t="s">
        <v>15</v>
      </c>
      <c r="G104" s="330">
        <v>826.73</v>
      </c>
      <c r="H104">
        <v>5</v>
      </c>
    </row>
    <row r="105" spans="1:8" x14ac:dyDescent="0.25">
      <c r="A105" s="2">
        <v>826.20299999999997</v>
      </c>
      <c r="B105" s="2">
        <v>100</v>
      </c>
      <c r="C105" s="2" t="s">
        <v>463</v>
      </c>
      <c r="F105" t="s">
        <v>463</v>
      </c>
      <c r="G105" s="330">
        <v>826203</v>
      </c>
      <c r="H105">
        <v>1</v>
      </c>
    </row>
    <row r="106" spans="1:8" x14ac:dyDescent="0.25">
      <c r="A106" s="2">
        <v>826.20299999999997</v>
      </c>
      <c r="B106" s="2">
        <v>100</v>
      </c>
      <c r="C106" s="2" t="s">
        <v>540</v>
      </c>
      <c r="F106" t="s">
        <v>540</v>
      </c>
      <c r="G106" s="330">
        <v>826203</v>
      </c>
      <c r="H106">
        <v>1</v>
      </c>
    </row>
    <row r="107" spans="1:8" x14ac:dyDescent="0.25">
      <c r="A107" s="2">
        <v>825.87699999999995</v>
      </c>
      <c r="B107" s="2">
        <v>100</v>
      </c>
      <c r="C107" s="2" t="s">
        <v>363</v>
      </c>
      <c r="D107" t="s">
        <v>549</v>
      </c>
      <c r="E107">
        <v>43</v>
      </c>
      <c r="F107" t="s">
        <v>363</v>
      </c>
      <c r="G107" s="330">
        <v>825877</v>
      </c>
      <c r="H107">
        <v>5</v>
      </c>
    </row>
    <row r="108" spans="1:8" x14ac:dyDescent="0.25">
      <c r="A108" s="2">
        <v>825.09100000000001</v>
      </c>
      <c r="B108" s="2">
        <v>14</v>
      </c>
      <c r="C108" s="2" t="s">
        <v>1073</v>
      </c>
      <c r="F108" t="s">
        <v>491</v>
      </c>
      <c r="G108" s="330">
        <v>825091</v>
      </c>
      <c r="H108">
        <v>3</v>
      </c>
    </row>
    <row r="109" spans="1:8" x14ac:dyDescent="0.25">
      <c r="A109" s="2">
        <v>824.43899999999996</v>
      </c>
      <c r="B109" s="2">
        <v>100</v>
      </c>
      <c r="C109" s="2" t="s">
        <v>459</v>
      </c>
      <c r="F109" t="s">
        <v>459</v>
      </c>
      <c r="G109" s="330">
        <v>824439</v>
      </c>
      <c r="H109">
        <v>1</v>
      </c>
    </row>
    <row r="110" spans="1:8" x14ac:dyDescent="0.25">
      <c r="A110" s="2">
        <v>823.91</v>
      </c>
      <c r="B110" s="2">
        <v>100</v>
      </c>
      <c r="C110" s="2" t="s">
        <v>378</v>
      </c>
      <c r="D110" t="s">
        <v>598</v>
      </c>
      <c r="E110">
        <v>44</v>
      </c>
      <c r="F110" t="s">
        <v>378</v>
      </c>
      <c r="G110" s="330">
        <v>823.91</v>
      </c>
      <c r="H110">
        <v>5</v>
      </c>
    </row>
    <row r="111" spans="1:8" x14ac:dyDescent="0.25">
      <c r="A111" s="2">
        <v>823.79899999999998</v>
      </c>
      <c r="B111" s="2">
        <v>13</v>
      </c>
      <c r="C111" s="2" t="s">
        <v>1074</v>
      </c>
      <c r="F111" t="s">
        <v>497</v>
      </c>
      <c r="G111" s="330">
        <v>823799</v>
      </c>
      <c r="H111">
        <v>1</v>
      </c>
    </row>
    <row r="112" spans="1:8" x14ac:dyDescent="0.25">
      <c r="A112" s="2">
        <v>821.63499999999999</v>
      </c>
      <c r="B112" s="2">
        <v>16</v>
      </c>
      <c r="C112" s="2" t="s">
        <v>1075</v>
      </c>
      <c r="F112" t="s">
        <v>467</v>
      </c>
      <c r="G112" s="330">
        <v>821635</v>
      </c>
      <c r="H112">
        <v>2</v>
      </c>
    </row>
    <row r="113" spans="1:8" x14ac:dyDescent="0.25">
      <c r="A113" s="2">
        <v>819.572</v>
      </c>
      <c r="B113" s="2">
        <v>100</v>
      </c>
      <c r="C113" s="2" t="s">
        <v>548</v>
      </c>
      <c r="F113" t="s">
        <v>548</v>
      </c>
      <c r="G113" s="330">
        <v>819572</v>
      </c>
      <c r="H113">
        <v>1</v>
      </c>
    </row>
    <row r="114" spans="1:8" x14ac:dyDescent="0.25">
      <c r="A114" s="2">
        <v>819.44</v>
      </c>
      <c r="B114" s="2">
        <v>100</v>
      </c>
      <c r="C114" s="2" t="s">
        <v>216</v>
      </c>
      <c r="D114" t="s">
        <v>599</v>
      </c>
      <c r="E114">
        <v>2</v>
      </c>
      <c r="F114" t="s">
        <v>216</v>
      </c>
      <c r="G114" s="330">
        <v>819.44</v>
      </c>
      <c r="H114">
        <v>5</v>
      </c>
    </row>
    <row r="115" spans="1:8" x14ac:dyDescent="0.25">
      <c r="A115" s="2">
        <v>819.12099999999998</v>
      </c>
      <c r="B115" s="2">
        <v>100</v>
      </c>
      <c r="C115" s="2" t="s">
        <v>485</v>
      </c>
      <c r="D115" t="s">
        <v>600</v>
      </c>
      <c r="E115">
        <v>45</v>
      </c>
      <c r="F115" t="s">
        <v>485</v>
      </c>
      <c r="G115" s="330">
        <v>819121</v>
      </c>
      <c r="H115">
        <v>6</v>
      </c>
    </row>
    <row r="116" spans="1:8" x14ac:dyDescent="0.25">
      <c r="A116" s="2">
        <v>815.572</v>
      </c>
      <c r="B116" s="2">
        <v>100</v>
      </c>
      <c r="C116" s="2" t="s">
        <v>458</v>
      </c>
      <c r="D116" t="s">
        <v>550</v>
      </c>
      <c r="E116">
        <v>46</v>
      </c>
      <c r="F116" t="s">
        <v>458</v>
      </c>
      <c r="G116" s="330">
        <v>815572</v>
      </c>
      <c r="H116">
        <v>6</v>
      </c>
    </row>
    <row r="117" spans="1:8" x14ac:dyDescent="0.25">
      <c r="A117" s="2">
        <v>814.90099999999995</v>
      </c>
      <c r="B117" s="2">
        <v>100</v>
      </c>
      <c r="C117" s="2" t="s">
        <v>444</v>
      </c>
      <c r="F117" t="s">
        <v>444</v>
      </c>
      <c r="G117" s="330">
        <v>814901</v>
      </c>
      <c r="H117">
        <v>2</v>
      </c>
    </row>
    <row r="118" spans="1:8" x14ac:dyDescent="0.25">
      <c r="A118" s="2">
        <v>813.13400000000001</v>
      </c>
      <c r="B118" s="2">
        <v>13</v>
      </c>
      <c r="C118" s="2" t="s">
        <v>1076</v>
      </c>
      <c r="F118" t="s">
        <v>367</v>
      </c>
      <c r="G118" s="330">
        <v>813134</v>
      </c>
      <c r="H118">
        <v>4</v>
      </c>
    </row>
    <row r="119" spans="1:8" x14ac:dyDescent="0.25">
      <c r="A119" s="2">
        <v>811.98500000000001</v>
      </c>
      <c r="B119" s="2">
        <v>100</v>
      </c>
      <c r="C119" s="2" t="s">
        <v>426</v>
      </c>
      <c r="F119" t="s">
        <v>426</v>
      </c>
      <c r="G119" s="330">
        <v>811985</v>
      </c>
      <c r="H119">
        <v>1</v>
      </c>
    </row>
    <row r="120" spans="1:8" x14ac:dyDescent="0.25">
      <c r="A120" s="2">
        <v>811.59799999999996</v>
      </c>
      <c r="B120" s="2">
        <v>100</v>
      </c>
      <c r="C120" s="2" t="s">
        <v>14</v>
      </c>
      <c r="D120" t="s">
        <v>660</v>
      </c>
      <c r="E120">
        <v>47</v>
      </c>
      <c r="F120" t="s">
        <v>14</v>
      </c>
      <c r="G120" s="330">
        <v>811598</v>
      </c>
      <c r="H120">
        <v>5</v>
      </c>
    </row>
    <row r="121" spans="1:8" x14ac:dyDescent="0.25">
      <c r="A121" s="2">
        <v>810.29700000000003</v>
      </c>
      <c r="B121" s="2">
        <v>19</v>
      </c>
      <c r="C121" s="2" t="s">
        <v>1077</v>
      </c>
      <c r="F121" t="s">
        <v>353</v>
      </c>
      <c r="G121" s="330">
        <v>810297</v>
      </c>
      <c r="H121">
        <v>3</v>
      </c>
    </row>
    <row r="122" spans="1:8" x14ac:dyDescent="0.25">
      <c r="A122" s="2">
        <v>809.822</v>
      </c>
      <c r="B122" s="2">
        <v>100</v>
      </c>
      <c r="C122" s="2" t="s">
        <v>17</v>
      </c>
      <c r="D122" t="s">
        <v>661</v>
      </c>
      <c r="E122">
        <v>48</v>
      </c>
      <c r="F122" t="s">
        <v>17</v>
      </c>
      <c r="G122" s="330">
        <v>809822</v>
      </c>
      <c r="H122">
        <v>6</v>
      </c>
    </row>
    <row r="123" spans="1:8" x14ac:dyDescent="0.25">
      <c r="A123" s="2">
        <v>809.04100000000005</v>
      </c>
      <c r="B123" s="2">
        <v>100</v>
      </c>
      <c r="C123" s="2" t="s">
        <v>207</v>
      </c>
      <c r="D123" t="s">
        <v>570</v>
      </c>
      <c r="E123">
        <v>49</v>
      </c>
      <c r="F123" t="s">
        <v>207</v>
      </c>
      <c r="G123" s="330">
        <v>809041</v>
      </c>
      <c r="H123">
        <v>3</v>
      </c>
    </row>
    <row r="124" spans="1:8" x14ac:dyDescent="0.25">
      <c r="A124" s="2">
        <v>808.56500000000005</v>
      </c>
      <c r="B124" s="2">
        <v>15</v>
      </c>
      <c r="C124" s="2" t="s">
        <v>1078</v>
      </c>
      <c r="F124" t="s">
        <v>462</v>
      </c>
      <c r="G124" s="330">
        <v>808565</v>
      </c>
      <c r="H124">
        <v>2</v>
      </c>
    </row>
    <row r="125" spans="1:8" x14ac:dyDescent="0.25">
      <c r="A125" s="2">
        <v>808.15300000000002</v>
      </c>
      <c r="B125" s="2">
        <v>100</v>
      </c>
      <c r="C125" s="2" t="s">
        <v>471</v>
      </c>
      <c r="D125" t="s">
        <v>602</v>
      </c>
      <c r="E125">
        <v>50</v>
      </c>
      <c r="F125" t="s">
        <v>471</v>
      </c>
      <c r="G125" s="330">
        <v>808153</v>
      </c>
      <c r="H125">
        <v>5</v>
      </c>
    </row>
    <row r="126" spans="1:8" x14ac:dyDescent="0.25">
      <c r="A126" s="2">
        <v>806.22799999999995</v>
      </c>
      <c r="B126" s="2">
        <v>14</v>
      </c>
      <c r="C126" s="2" t="s">
        <v>1079</v>
      </c>
      <c r="F126" t="s">
        <v>601</v>
      </c>
      <c r="G126" s="330">
        <v>806228</v>
      </c>
      <c r="H126">
        <v>1</v>
      </c>
    </row>
    <row r="127" spans="1:8" x14ac:dyDescent="0.25">
      <c r="A127" s="2">
        <v>803.20899999999995</v>
      </c>
      <c r="B127" s="2">
        <v>100</v>
      </c>
      <c r="C127" s="2" t="s">
        <v>368</v>
      </c>
      <c r="D127" t="s">
        <v>662</v>
      </c>
      <c r="E127">
        <v>51</v>
      </c>
      <c r="F127" t="s">
        <v>368</v>
      </c>
      <c r="G127" s="330">
        <v>803209</v>
      </c>
      <c r="H127">
        <v>4</v>
      </c>
    </row>
    <row r="128" spans="1:8" x14ac:dyDescent="0.25">
      <c r="A128" s="2">
        <v>801.90899999999999</v>
      </c>
      <c r="B128" s="2">
        <v>14</v>
      </c>
      <c r="C128" s="2" t="s">
        <v>1080</v>
      </c>
      <c r="F128" t="s">
        <v>568</v>
      </c>
      <c r="G128" s="330">
        <v>801909</v>
      </c>
      <c r="H128">
        <v>1</v>
      </c>
    </row>
    <row r="129" spans="1:8" x14ac:dyDescent="0.25">
      <c r="A129" s="2">
        <v>801.90899999999999</v>
      </c>
      <c r="B129" s="2">
        <v>14</v>
      </c>
      <c r="C129" s="2" t="s">
        <v>1081</v>
      </c>
      <c r="F129" t="s">
        <v>569</v>
      </c>
      <c r="G129" s="330">
        <v>801909</v>
      </c>
      <c r="H129">
        <v>1</v>
      </c>
    </row>
    <row r="130" spans="1:8" x14ac:dyDescent="0.25">
      <c r="A130" s="2">
        <v>801.22900000000004</v>
      </c>
      <c r="B130" s="2">
        <v>13</v>
      </c>
      <c r="C130" s="2" t="s">
        <v>1082</v>
      </c>
      <c r="F130" t="s">
        <v>430</v>
      </c>
      <c r="G130" s="330">
        <v>801229</v>
      </c>
      <c r="H130">
        <v>1</v>
      </c>
    </row>
    <row r="131" spans="1:8" x14ac:dyDescent="0.25">
      <c r="A131" s="2">
        <v>796.82299999999998</v>
      </c>
      <c r="B131" s="2">
        <v>100</v>
      </c>
      <c r="C131" s="2" t="s">
        <v>436</v>
      </c>
      <c r="D131" t="s">
        <v>581</v>
      </c>
      <c r="E131">
        <v>52</v>
      </c>
      <c r="F131" t="s">
        <v>436</v>
      </c>
      <c r="G131" s="330">
        <v>796823</v>
      </c>
      <c r="H131">
        <v>4</v>
      </c>
    </row>
    <row r="132" spans="1:8" x14ac:dyDescent="0.25">
      <c r="A132" s="2">
        <v>795.58699999999999</v>
      </c>
      <c r="B132" s="2">
        <v>15</v>
      </c>
      <c r="C132" s="2" t="s">
        <v>1083</v>
      </c>
      <c r="F132" t="s">
        <v>498</v>
      </c>
      <c r="G132" s="330">
        <v>795587</v>
      </c>
      <c r="H132">
        <v>1</v>
      </c>
    </row>
    <row r="133" spans="1:8" x14ac:dyDescent="0.25">
      <c r="A133" s="2">
        <v>795.58699999999999</v>
      </c>
      <c r="B133" s="2">
        <v>13</v>
      </c>
      <c r="C133" s="2" t="s">
        <v>1084</v>
      </c>
      <c r="F133" t="s">
        <v>499</v>
      </c>
      <c r="G133" s="330">
        <v>795587</v>
      </c>
      <c r="H133">
        <v>1</v>
      </c>
    </row>
    <row r="134" spans="1:8" x14ac:dyDescent="0.25">
      <c r="A134" s="2">
        <v>794.43499999999995</v>
      </c>
      <c r="B134" s="2">
        <v>100</v>
      </c>
      <c r="C134" s="2" t="s">
        <v>472</v>
      </c>
      <c r="F134" t="s">
        <v>472</v>
      </c>
      <c r="G134" s="330">
        <v>794435</v>
      </c>
      <c r="H134">
        <v>2</v>
      </c>
    </row>
    <row r="135" spans="1:8" x14ac:dyDescent="0.25">
      <c r="A135" s="2">
        <v>793.077</v>
      </c>
      <c r="B135" s="2">
        <v>100</v>
      </c>
      <c r="C135" s="2" t="s">
        <v>551</v>
      </c>
      <c r="F135" t="s">
        <v>551</v>
      </c>
      <c r="G135" s="330">
        <v>793077</v>
      </c>
      <c r="H135">
        <v>1</v>
      </c>
    </row>
    <row r="136" spans="1:8" x14ac:dyDescent="0.25">
      <c r="A136" s="2">
        <v>791.83900000000006</v>
      </c>
      <c r="B136" s="2">
        <v>14</v>
      </c>
      <c r="C136" s="2" t="s">
        <v>1085</v>
      </c>
      <c r="F136" t="s">
        <v>454</v>
      </c>
      <c r="G136" s="330">
        <v>791839</v>
      </c>
      <c r="H136">
        <v>4</v>
      </c>
    </row>
    <row r="137" spans="1:8" x14ac:dyDescent="0.25">
      <c r="A137" s="2">
        <v>791.71</v>
      </c>
      <c r="B137" s="2">
        <v>100</v>
      </c>
      <c r="C137" s="2" t="s">
        <v>418</v>
      </c>
      <c r="F137" t="s">
        <v>418</v>
      </c>
      <c r="G137" s="330">
        <v>791.71</v>
      </c>
      <c r="H137">
        <v>1</v>
      </c>
    </row>
    <row r="138" spans="1:8" x14ac:dyDescent="0.25">
      <c r="A138" s="2">
        <v>788.64300000000003</v>
      </c>
      <c r="B138" s="2">
        <v>18</v>
      </c>
      <c r="C138" s="2" t="s">
        <v>684</v>
      </c>
      <c r="F138" t="s">
        <v>530</v>
      </c>
      <c r="G138" s="330">
        <v>788643</v>
      </c>
      <c r="H138">
        <v>4</v>
      </c>
    </row>
    <row r="139" spans="1:8" x14ac:dyDescent="0.25">
      <c r="A139" s="2">
        <v>788.15</v>
      </c>
      <c r="B139" s="2">
        <v>100</v>
      </c>
      <c r="C139" s="2" t="s">
        <v>626</v>
      </c>
      <c r="F139" t="s">
        <v>626</v>
      </c>
      <c r="G139" s="330">
        <v>788.15</v>
      </c>
      <c r="H139">
        <v>1</v>
      </c>
    </row>
    <row r="140" spans="1:8" x14ac:dyDescent="0.25">
      <c r="A140" s="2">
        <v>786.36599999999999</v>
      </c>
      <c r="B140" s="2">
        <v>100</v>
      </c>
      <c r="C140" s="2" t="s">
        <v>364</v>
      </c>
      <c r="D140" t="s">
        <v>663</v>
      </c>
      <c r="E140">
        <v>3</v>
      </c>
      <c r="F140" t="s">
        <v>364</v>
      </c>
      <c r="G140" s="330">
        <v>786366</v>
      </c>
      <c r="H140">
        <v>5</v>
      </c>
    </row>
    <row r="141" spans="1:8" x14ac:dyDescent="0.25">
      <c r="A141" s="2">
        <v>784.40300000000002</v>
      </c>
      <c r="B141" s="2">
        <v>100</v>
      </c>
      <c r="C141" s="2" t="s">
        <v>466</v>
      </c>
      <c r="D141" t="s">
        <v>502</v>
      </c>
      <c r="E141">
        <v>53</v>
      </c>
      <c r="F141" t="s">
        <v>466</v>
      </c>
      <c r="G141" s="330">
        <v>784403</v>
      </c>
      <c r="H141">
        <v>5</v>
      </c>
    </row>
    <row r="142" spans="1:8" x14ac:dyDescent="0.25">
      <c r="A142" s="2">
        <v>784.24599999999998</v>
      </c>
      <c r="B142" s="2">
        <v>100</v>
      </c>
      <c r="C142" s="2" t="s">
        <v>552</v>
      </c>
      <c r="F142" t="s">
        <v>552</v>
      </c>
      <c r="G142" s="330">
        <v>784246</v>
      </c>
      <c r="H142">
        <v>1</v>
      </c>
    </row>
    <row r="143" spans="1:8" x14ac:dyDescent="0.25">
      <c r="A143" s="2">
        <v>784.24599999999998</v>
      </c>
      <c r="B143" s="2">
        <v>100</v>
      </c>
      <c r="C143" s="2" t="s">
        <v>553</v>
      </c>
      <c r="F143" t="s">
        <v>553</v>
      </c>
      <c r="G143" s="330">
        <v>784246</v>
      </c>
      <c r="H143">
        <v>1</v>
      </c>
    </row>
    <row r="144" spans="1:8" x14ac:dyDescent="0.25">
      <c r="A144" s="2">
        <v>783.87900000000002</v>
      </c>
      <c r="B144" s="2">
        <v>100</v>
      </c>
      <c r="C144" s="2" t="s">
        <v>464</v>
      </c>
      <c r="F144" t="s">
        <v>464</v>
      </c>
      <c r="G144" s="330">
        <v>783879</v>
      </c>
      <c r="H144">
        <v>1</v>
      </c>
    </row>
    <row r="145" spans="1:8" x14ac:dyDescent="0.25">
      <c r="A145" s="2">
        <v>783.87900000000002</v>
      </c>
      <c r="B145" s="2">
        <v>100</v>
      </c>
      <c r="C145" s="2" t="s">
        <v>465</v>
      </c>
      <c r="F145" t="s">
        <v>465</v>
      </c>
      <c r="G145" s="330">
        <v>783879</v>
      </c>
      <c r="H145">
        <v>1</v>
      </c>
    </row>
    <row r="146" spans="1:8" x14ac:dyDescent="0.25">
      <c r="A146" s="2">
        <v>783.61599999999999</v>
      </c>
      <c r="B146" s="2">
        <v>100</v>
      </c>
      <c r="C146" s="2" t="s">
        <v>421</v>
      </c>
      <c r="D146" t="s">
        <v>603</v>
      </c>
      <c r="E146">
        <v>54</v>
      </c>
      <c r="F146" t="s">
        <v>421</v>
      </c>
      <c r="G146" s="330">
        <v>783616</v>
      </c>
      <c r="H146">
        <v>3</v>
      </c>
    </row>
    <row r="147" spans="1:8" x14ac:dyDescent="0.25">
      <c r="A147" s="2">
        <v>782.67200000000003</v>
      </c>
      <c r="B147" s="2">
        <v>100</v>
      </c>
      <c r="C147" s="2" t="s">
        <v>529</v>
      </c>
      <c r="F147" t="s">
        <v>529</v>
      </c>
      <c r="G147" s="330">
        <v>782672</v>
      </c>
      <c r="H147">
        <v>2</v>
      </c>
    </row>
    <row r="148" spans="1:8" x14ac:dyDescent="0.25">
      <c r="A148" s="2">
        <v>776.78399999999999</v>
      </c>
      <c r="B148" s="2">
        <v>15</v>
      </c>
      <c r="C148" s="2" t="s">
        <v>625</v>
      </c>
      <c r="F148" t="s">
        <v>351</v>
      </c>
      <c r="G148" s="330">
        <v>776784</v>
      </c>
      <c r="H148">
        <v>5</v>
      </c>
    </row>
    <row r="149" spans="1:8" x14ac:dyDescent="0.25">
      <c r="A149" s="2">
        <v>775.55499999999995</v>
      </c>
      <c r="B149" s="2">
        <v>100</v>
      </c>
      <c r="C149" s="2" t="s">
        <v>356</v>
      </c>
      <c r="D149" t="s">
        <v>582</v>
      </c>
      <c r="E149">
        <v>4</v>
      </c>
      <c r="F149" t="s">
        <v>356</v>
      </c>
      <c r="G149" s="330">
        <v>775555</v>
      </c>
      <c r="H149">
        <v>6</v>
      </c>
    </row>
    <row r="150" spans="1:8" x14ac:dyDescent="0.25">
      <c r="A150" s="2">
        <v>775.41399999999999</v>
      </c>
      <c r="B150" s="2">
        <v>14</v>
      </c>
      <c r="C150" s="2" t="s">
        <v>1086</v>
      </c>
      <c r="F150" t="s">
        <v>571</v>
      </c>
      <c r="G150" s="330">
        <v>775414</v>
      </c>
      <c r="H150">
        <v>1</v>
      </c>
    </row>
    <row r="151" spans="1:8" x14ac:dyDescent="0.25">
      <c r="A151" s="2">
        <v>771.19799999999998</v>
      </c>
      <c r="B151" s="2">
        <v>17</v>
      </c>
      <c r="C151" s="2" t="s">
        <v>1087</v>
      </c>
      <c r="F151" t="s">
        <v>580</v>
      </c>
      <c r="G151" s="330">
        <v>771198</v>
      </c>
      <c r="H151">
        <v>5</v>
      </c>
    </row>
    <row r="152" spans="1:8" x14ac:dyDescent="0.25">
      <c r="A152" s="2">
        <v>769.44899999999996</v>
      </c>
      <c r="B152" s="2">
        <v>13</v>
      </c>
      <c r="C152" s="2" t="s">
        <v>1088</v>
      </c>
      <c r="F152" t="s">
        <v>416</v>
      </c>
      <c r="G152" s="330">
        <v>769449</v>
      </c>
      <c r="H152">
        <v>5</v>
      </c>
    </row>
    <row r="153" spans="1:8" x14ac:dyDescent="0.25">
      <c r="A153" s="2">
        <v>768.44299999999998</v>
      </c>
      <c r="B153" s="2">
        <v>100</v>
      </c>
      <c r="C153" s="2" t="s">
        <v>443</v>
      </c>
      <c r="D153" t="s">
        <v>664</v>
      </c>
      <c r="E153">
        <v>55</v>
      </c>
      <c r="F153" t="s">
        <v>443</v>
      </c>
      <c r="G153" s="330">
        <v>768443</v>
      </c>
      <c r="H153">
        <v>6</v>
      </c>
    </row>
    <row r="154" spans="1:8" x14ac:dyDescent="0.25">
      <c r="A154" s="2">
        <v>767.61099999999999</v>
      </c>
      <c r="B154" s="2">
        <v>23</v>
      </c>
      <c r="C154" s="2" t="s">
        <v>1089</v>
      </c>
      <c r="F154" t="s">
        <v>341</v>
      </c>
      <c r="G154" s="330">
        <v>767611</v>
      </c>
      <c r="H154">
        <v>4</v>
      </c>
    </row>
    <row r="155" spans="1:8" x14ac:dyDescent="0.25">
      <c r="A155" s="2">
        <v>764.63300000000004</v>
      </c>
      <c r="B155" s="2">
        <v>100</v>
      </c>
      <c r="C155" s="2" t="s">
        <v>13</v>
      </c>
      <c r="D155" t="s">
        <v>665</v>
      </c>
      <c r="E155">
        <v>56</v>
      </c>
      <c r="F155" t="s">
        <v>13</v>
      </c>
      <c r="G155" s="330">
        <v>764633</v>
      </c>
      <c r="H155">
        <v>5</v>
      </c>
    </row>
    <row r="156" spans="1:8" x14ac:dyDescent="0.25">
      <c r="A156" s="2">
        <v>764.28200000000004</v>
      </c>
      <c r="B156" s="2">
        <v>11</v>
      </c>
      <c r="C156" s="2" t="s">
        <v>1090</v>
      </c>
      <c r="F156" t="s">
        <v>503</v>
      </c>
      <c r="G156" s="330">
        <v>764282</v>
      </c>
      <c r="H156">
        <v>2</v>
      </c>
    </row>
    <row r="157" spans="1:8" x14ac:dyDescent="0.25">
      <c r="A157" s="2">
        <v>761.4</v>
      </c>
      <c r="B157" s="2">
        <v>100</v>
      </c>
      <c r="C157" s="2" t="s">
        <v>441</v>
      </c>
      <c r="F157" t="s">
        <v>441</v>
      </c>
      <c r="G157" s="330">
        <v>761.4</v>
      </c>
      <c r="H157">
        <v>2</v>
      </c>
    </row>
    <row r="158" spans="1:8" x14ac:dyDescent="0.25">
      <c r="A158" s="2">
        <v>759.41300000000001</v>
      </c>
      <c r="B158" s="2">
        <v>18</v>
      </c>
      <c r="C158" s="2" t="s">
        <v>1091</v>
      </c>
      <c r="F158" t="s">
        <v>604</v>
      </c>
      <c r="G158" s="330">
        <v>759413</v>
      </c>
      <c r="H158">
        <v>1</v>
      </c>
    </row>
    <row r="159" spans="1:8" x14ac:dyDescent="0.25">
      <c r="A159" s="2">
        <v>753.44899999999996</v>
      </c>
      <c r="B159" s="2">
        <v>100</v>
      </c>
      <c r="C159" s="2" t="s">
        <v>486</v>
      </c>
      <c r="D159" t="s">
        <v>666</v>
      </c>
      <c r="E159">
        <v>57</v>
      </c>
      <c r="F159" t="s">
        <v>486</v>
      </c>
      <c r="G159" s="330">
        <v>753449</v>
      </c>
      <c r="H159">
        <v>5</v>
      </c>
    </row>
    <row r="160" spans="1:8" x14ac:dyDescent="0.25">
      <c r="A160" s="2">
        <v>752.77200000000005</v>
      </c>
      <c r="B160" s="2">
        <v>100</v>
      </c>
      <c r="C160" s="2" t="s">
        <v>469</v>
      </c>
      <c r="F160" t="s">
        <v>469</v>
      </c>
      <c r="G160" s="330">
        <v>752772</v>
      </c>
      <c r="H160">
        <v>1</v>
      </c>
    </row>
    <row r="161" spans="1:8" x14ac:dyDescent="0.25">
      <c r="A161" s="2">
        <v>750.59799999999996</v>
      </c>
      <c r="B161" s="2">
        <v>20</v>
      </c>
      <c r="C161" s="2" t="s">
        <v>1092</v>
      </c>
      <c r="F161" t="s">
        <v>476</v>
      </c>
      <c r="G161" s="330">
        <v>750598</v>
      </c>
      <c r="H161">
        <v>2</v>
      </c>
    </row>
    <row r="162" spans="1:8" x14ac:dyDescent="0.25">
      <c r="A162" s="2">
        <v>749.89300000000003</v>
      </c>
      <c r="B162" s="2">
        <v>100</v>
      </c>
      <c r="C162" s="2" t="s">
        <v>427</v>
      </c>
      <c r="D162" t="s">
        <v>583</v>
      </c>
      <c r="E162">
        <v>58</v>
      </c>
      <c r="F162" t="s">
        <v>427</v>
      </c>
      <c r="G162" s="330">
        <v>749893</v>
      </c>
      <c r="H162">
        <v>3</v>
      </c>
    </row>
    <row r="163" spans="1:8" x14ac:dyDescent="0.25">
      <c r="A163" s="2">
        <v>749.52599999999995</v>
      </c>
      <c r="B163" s="2">
        <v>100</v>
      </c>
      <c r="C163" s="2" t="s">
        <v>488</v>
      </c>
      <c r="D163" t="s">
        <v>584</v>
      </c>
      <c r="E163">
        <v>59</v>
      </c>
      <c r="F163" t="s">
        <v>488</v>
      </c>
      <c r="G163" s="330">
        <v>749526</v>
      </c>
      <c r="H163">
        <v>5</v>
      </c>
    </row>
    <row r="164" spans="1:8" x14ac:dyDescent="0.25">
      <c r="A164" s="2">
        <v>748.78</v>
      </c>
      <c r="B164" s="2">
        <v>100</v>
      </c>
      <c r="C164" s="2" t="s">
        <v>434</v>
      </c>
      <c r="F164" t="s">
        <v>434</v>
      </c>
      <c r="G164" s="330">
        <v>748.78</v>
      </c>
      <c r="H164">
        <v>2</v>
      </c>
    </row>
    <row r="165" spans="1:8" x14ac:dyDescent="0.25">
      <c r="A165" s="2">
        <v>747.72400000000005</v>
      </c>
      <c r="B165" s="2">
        <v>100</v>
      </c>
      <c r="C165" s="2" t="s">
        <v>206</v>
      </c>
      <c r="D165" t="s">
        <v>667</v>
      </c>
      <c r="E165">
        <v>60</v>
      </c>
      <c r="F165" t="s">
        <v>206</v>
      </c>
      <c r="G165" s="330">
        <v>747724</v>
      </c>
      <c r="H165">
        <v>3</v>
      </c>
    </row>
    <row r="166" spans="1:8" x14ac:dyDescent="0.25">
      <c r="A166" s="2">
        <v>747.31799999999998</v>
      </c>
      <c r="B166" s="2">
        <v>14</v>
      </c>
      <c r="C166" s="2" t="s">
        <v>1093</v>
      </c>
      <c r="F166" t="s">
        <v>348</v>
      </c>
      <c r="G166" s="330">
        <v>747318</v>
      </c>
      <c r="H166">
        <v>1</v>
      </c>
    </row>
    <row r="167" spans="1:8" x14ac:dyDescent="0.25">
      <c r="A167" s="2">
        <v>747.31799999999998</v>
      </c>
      <c r="B167" s="2">
        <v>11</v>
      </c>
      <c r="C167" s="2" t="s">
        <v>1094</v>
      </c>
      <c r="F167" t="s">
        <v>531</v>
      </c>
      <c r="G167" s="330">
        <v>747318</v>
      </c>
      <c r="H167">
        <v>1</v>
      </c>
    </row>
    <row r="168" spans="1:8" x14ac:dyDescent="0.25">
      <c r="A168" s="2">
        <v>744.21100000000001</v>
      </c>
      <c r="B168" s="2">
        <v>14</v>
      </c>
      <c r="C168" s="2" t="s">
        <v>685</v>
      </c>
      <c r="F168" t="s">
        <v>605</v>
      </c>
      <c r="G168" s="330">
        <v>744211</v>
      </c>
      <c r="H168">
        <v>1</v>
      </c>
    </row>
    <row r="169" spans="1:8" x14ac:dyDescent="0.25">
      <c r="A169" s="2">
        <v>744.00800000000004</v>
      </c>
      <c r="B169" s="2">
        <v>17</v>
      </c>
      <c r="C169" s="2" t="s">
        <v>1095</v>
      </c>
      <c r="F169" t="s">
        <v>504</v>
      </c>
      <c r="G169" s="330">
        <v>744008</v>
      </c>
      <c r="H169">
        <v>1</v>
      </c>
    </row>
    <row r="170" spans="1:8" x14ac:dyDescent="0.25">
      <c r="A170" s="2">
        <v>743.49</v>
      </c>
      <c r="B170" s="2">
        <v>100</v>
      </c>
      <c r="C170" s="2" t="s">
        <v>470</v>
      </c>
      <c r="F170" t="s">
        <v>470</v>
      </c>
      <c r="G170" s="330">
        <v>743.49</v>
      </c>
      <c r="H170">
        <v>1</v>
      </c>
    </row>
    <row r="171" spans="1:8" x14ac:dyDescent="0.25">
      <c r="A171" s="2">
        <v>740.70799999999997</v>
      </c>
      <c r="B171" s="2">
        <v>14</v>
      </c>
      <c r="C171" s="2" t="s">
        <v>1096</v>
      </c>
      <c r="F171" t="s">
        <v>468</v>
      </c>
      <c r="G171" s="330">
        <v>740708</v>
      </c>
      <c r="H171">
        <v>1</v>
      </c>
    </row>
    <row r="172" spans="1:8" x14ac:dyDescent="0.25">
      <c r="A172" s="2">
        <v>738.303</v>
      </c>
      <c r="B172" s="2">
        <v>100</v>
      </c>
      <c r="C172" s="2" t="s">
        <v>487</v>
      </c>
      <c r="D172" t="s">
        <v>668</v>
      </c>
      <c r="E172">
        <v>61</v>
      </c>
      <c r="F172" t="s">
        <v>487</v>
      </c>
      <c r="G172" s="330">
        <v>738303</v>
      </c>
      <c r="H172">
        <v>5</v>
      </c>
    </row>
    <row r="173" spans="1:8" x14ac:dyDescent="0.25">
      <c r="A173" s="2">
        <v>735.60699999999997</v>
      </c>
      <c r="B173" s="2">
        <v>13</v>
      </c>
      <c r="C173" s="2" t="s">
        <v>627</v>
      </c>
      <c r="F173" t="s">
        <v>669</v>
      </c>
      <c r="G173" s="330">
        <v>735607</v>
      </c>
      <c r="H173">
        <v>1</v>
      </c>
    </row>
    <row r="174" spans="1:8" x14ac:dyDescent="0.25">
      <c r="A174" s="2">
        <v>733.67899999999997</v>
      </c>
      <c r="B174" s="2">
        <v>20</v>
      </c>
      <c r="C174" s="2" t="s">
        <v>1097</v>
      </c>
      <c r="F174" t="s">
        <v>532</v>
      </c>
      <c r="G174" s="330">
        <v>733679</v>
      </c>
      <c r="H174">
        <v>1</v>
      </c>
    </row>
    <row r="175" spans="1:8" x14ac:dyDescent="0.25">
      <c r="A175" s="2">
        <v>733.16700000000003</v>
      </c>
      <c r="B175" s="2">
        <v>100</v>
      </c>
      <c r="C175" s="2" t="s">
        <v>431</v>
      </c>
      <c r="F175" t="s">
        <v>431</v>
      </c>
      <c r="G175" s="330">
        <v>733167</v>
      </c>
      <c r="H175">
        <v>2</v>
      </c>
    </row>
    <row r="176" spans="1:8" x14ac:dyDescent="0.25">
      <c r="A176" s="2">
        <v>731.73400000000004</v>
      </c>
      <c r="B176" s="2">
        <v>100</v>
      </c>
      <c r="C176" s="2" t="s">
        <v>439</v>
      </c>
      <c r="F176" t="s">
        <v>439</v>
      </c>
      <c r="G176" s="330">
        <v>731734</v>
      </c>
      <c r="H176">
        <v>2</v>
      </c>
    </row>
    <row r="177" spans="1:8" x14ac:dyDescent="0.25">
      <c r="A177" s="2">
        <v>731.25599999999997</v>
      </c>
      <c r="B177" s="2">
        <v>16</v>
      </c>
      <c r="C177" s="2" t="s">
        <v>1098</v>
      </c>
      <c r="F177" t="s">
        <v>573</v>
      </c>
      <c r="G177" s="330">
        <v>731256</v>
      </c>
      <c r="H177">
        <v>1</v>
      </c>
    </row>
    <row r="178" spans="1:8" x14ac:dyDescent="0.25">
      <c r="A178" s="2">
        <v>731.25599999999997</v>
      </c>
      <c r="B178" s="2">
        <v>15</v>
      </c>
      <c r="C178" s="2" t="s">
        <v>1099</v>
      </c>
      <c r="F178" t="s">
        <v>554</v>
      </c>
      <c r="G178" s="330">
        <v>731256</v>
      </c>
      <c r="H178">
        <v>1</v>
      </c>
    </row>
    <row r="179" spans="1:8" x14ac:dyDescent="0.25">
      <c r="A179" s="2">
        <v>731.25599999999997</v>
      </c>
      <c r="B179" s="2">
        <v>14</v>
      </c>
      <c r="C179" s="2" t="s">
        <v>1100</v>
      </c>
      <c r="F179" t="s">
        <v>572</v>
      </c>
      <c r="G179" s="330">
        <v>731256</v>
      </c>
      <c r="H179">
        <v>1</v>
      </c>
    </row>
    <row r="180" spans="1:8" x14ac:dyDescent="0.25">
      <c r="A180" s="2">
        <v>731.15899999999999</v>
      </c>
      <c r="B180" s="2">
        <v>13</v>
      </c>
      <c r="C180" s="2" t="s">
        <v>1101</v>
      </c>
      <c r="F180" t="s">
        <v>374</v>
      </c>
      <c r="G180" s="330">
        <v>731159</v>
      </c>
      <c r="H180">
        <v>4</v>
      </c>
    </row>
    <row r="181" spans="1:8" x14ac:dyDescent="0.25">
      <c r="A181" s="2">
        <v>730.77099999999996</v>
      </c>
      <c r="B181" s="2">
        <v>100</v>
      </c>
      <c r="C181" s="2" t="s">
        <v>30</v>
      </c>
      <c r="D181" t="s">
        <v>608</v>
      </c>
      <c r="E181">
        <v>5</v>
      </c>
      <c r="F181" t="s">
        <v>30</v>
      </c>
      <c r="G181" s="330">
        <v>730771</v>
      </c>
      <c r="H181">
        <v>4</v>
      </c>
    </row>
    <row r="182" spans="1:8" x14ac:dyDescent="0.25">
      <c r="A182" s="2">
        <v>729.55100000000004</v>
      </c>
      <c r="B182" s="2">
        <v>11</v>
      </c>
      <c r="C182" s="2" t="s">
        <v>1102</v>
      </c>
      <c r="F182" t="s">
        <v>359</v>
      </c>
      <c r="G182" s="330">
        <v>729551</v>
      </c>
      <c r="H182">
        <v>2</v>
      </c>
    </row>
    <row r="183" spans="1:8" x14ac:dyDescent="0.25">
      <c r="A183" s="2">
        <v>728.31</v>
      </c>
      <c r="B183" s="2">
        <v>100</v>
      </c>
      <c r="C183" s="2" t="s">
        <v>435</v>
      </c>
      <c r="D183" t="s">
        <v>609</v>
      </c>
      <c r="E183">
        <v>62</v>
      </c>
      <c r="F183" t="s">
        <v>435</v>
      </c>
      <c r="G183" s="330">
        <v>728.31</v>
      </c>
      <c r="H183">
        <v>5</v>
      </c>
    </row>
    <row r="184" spans="1:8" x14ac:dyDescent="0.25">
      <c r="A184" s="2">
        <v>726.80600000000004</v>
      </c>
      <c r="B184" s="2">
        <v>100</v>
      </c>
      <c r="C184" s="2" t="s">
        <v>212</v>
      </c>
      <c r="D184" t="s">
        <v>670</v>
      </c>
      <c r="E184">
        <v>63</v>
      </c>
      <c r="F184" t="s">
        <v>212</v>
      </c>
      <c r="G184" s="330">
        <v>726806</v>
      </c>
      <c r="H184">
        <v>4</v>
      </c>
    </row>
    <row r="185" spans="1:8" x14ac:dyDescent="0.25">
      <c r="A185" s="2">
        <v>722.01900000000001</v>
      </c>
      <c r="B185" s="2">
        <v>100</v>
      </c>
      <c r="C185" s="2" t="s">
        <v>362</v>
      </c>
      <c r="F185" t="s">
        <v>362</v>
      </c>
      <c r="G185" s="330">
        <v>722019</v>
      </c>
      <c r="H185">
        <v>2</v>
      </c>
    </row>
    <row r="186" spans="1:8" x14ac:dyDescent="0.25">
      <c r="A186" s="2">
        <v>720.21900000000005</v>
      </c>
      <c r="B186" s="2">
        <v>100</v>
      </c>
      <c r="C186" s="2" t="s">
        <v>606</v>
      </c>
      <c r="F186" t="s">
        <v>606</v>
      </c>
      <c r="G186" s="330">
        <v>720219</v>
      </c>
      <c r="H186">
        <v>1</v>
      </c>
    </row>
    <row r="187" spans="1:8" x14ac:dyDescent="0.25">
      <c r="A187" s="2">
        <v>719.86300000000006</v>
      </c>
      <c r="B187" s="2">
        <v>100</v>
      </c>
      <c r="C187" s="2" t="s">
        <v>432</v>
      </c>
      <c r="F187" t="s">
        <v>432</v>
      </c>
      <c r="G187" s="330">
        <v>719863</v>
      </c>
      <c r="H187">
        <v>1</v>
      </c>
    </row>
    <row r="188" spans="1:8" x14ac:dyDescent="0.25">
      <c r="A188" s="2">
        <v>718.58199999999999</v>
      </c>
      <c r="B188" s="2">
        <v>100</v>
      </c>
      <c r="C188" s="2" t="s">
        <v>365</v>
      </c>
      <c r="F188" t="s">
        <v>365</v>
      </c>
      <c r="G188" s="330">
        <v>718582</v>
      </c>
      <c r="H188">
        <v>1</v>
      </c>
    </row>
    <row r="189" spans="1:8" x14ac:dyDescent="0.25">
      <c r="A189" s="2">
        <v>718.20399999999995</v>
      </c>
      <c r="B189" s="2">
        <v>100</v>
      </c>
      <c r="C189" s="2" t="s">
        <v>440</v>
      </c>
      <c r="F189" t="s">
        <v>440</v>
      </c>
      <c r="G189" s="330">
        <v>718204</v>
      </c>
      <c r="H189">
        <v>2</v>
      </c>
    </row>
    <row r="190" spans="1:8" x14ac:dyDescent="0.25">
      <c r="A190" s="2">
        <v>717.63199999999995</v>
      </c>
      <c r="B190" s="2">
        <v>18</v>
      </c>
      <c r="C190" s="2" t="s">
        <v>1103</v>
      </c>
      <c r="F190" t="s">
        <v>607</v>
      </c>
      <c r="G190" s="330">
        <v>717632</v>
      </c>
      <c r="H190">
        <v>1</v>
      </c>
    </row>
    <row r="191" spans="1:8" x14ac:dyDescent="0.25">
      <c r="A191" s="2">
        <v>715.76900000000001</v>
      </c>
      <c r="B191" s="2">
        <v>100</v>
      </c>
      <c r="C191" s="2" t="s">
        <v>541</v>
      </c>
      <c r="F191" t="s">
        <v>541</v>
      </c>
      <c r="G191" s="330">
        <v>715769</v>
      </c>
      <c r="H191">
        <v>1</v>
      </c>
    </row>
    <row r="192" spans="1:8" x14ac:dyDescent="0.25">
      <c r="A192" s="2">
        <v>714.80700000000002</v>
      </c>
      <c r="B192" s="2">
        <v>100</v>
      </c>
      <c r="C192" s="2" t="s">
        <v>209</v>
      </c>
      <c r="D192" t="s">
        <v>671</v>
      </c>
      <c r="E192">
        <v>64</v>
      </c>
      <c r="F192" t="s">
        <v>209</v>
      </c>
      <c r="G192" s="330">
        <v>714807</v>
      </c>
      <c r="H192">
        <v>6</v>
      </c>
    </row>
    <row r="193" spans="1:9" x14ac:dyDescent="0.25">
      <c r="A193" s="2">
        <v>713.59299999999996</v>
      </c>
      <c r="B193" s="2">
        <v>15</v>
      </c>
      <c r="C193" s="2" t="s">
        <v>1104</v>
      </c>
      <c r="F193" t="s">
        <v>555</v>
      </c>
      <c r="G193" s="330">
        <v>713593</v>
      </c>
      <c r="H193">
        <v>1</v>
      </c>
    </row>
    <row r="194" spans="1:9" x14ac:dyDescent="0.25">
      <c r="A194" s="2">
        <v>712.12199999999996</v>
      </c>
      <c r="B194" s="2">
        <v>100</v>
      </c>
      <c r="C194" s="2" t="s">
        <v>505</v>
      </c>
      <c r="F194" t="s">
        <v>505</v>
      </c>
      <c r="G194" s="330">
        <v>712122</v>
      </c>
      <c r="H194">
        <v>1</v>
      </c>
    </row>
    <row r="195" spans="1:9" x14ac:dyDescent="0.25">
      <c r="A195" s="2">
        <v>709.21100000000001</v>
      </c>
      <c r="B195" s="2">
        <v>100</v>
      </c>
      <c r="C195" s="2" t="s">
        <v>377</v>
      </c>
      <c r="D195" t="s">
        <v>672</v>
      </c>
      <c r="E195">
        <v>65</v>
      </c>
      <c r="F195" t="s">
        <v>377</v>
      </c>
      <c r="G195" s="330">
        <v>709211</v>
      </c>
      <c r="H195">
        <v>5</v>
      </c>
    </row>
    <row r="196" spans="1:9" x14ac:dyDescent="0.25">
      <c r="A196" s="2">
        <v>704.76099999999997</v>
      </c>
      <c r="B196" s="2">
        <v>17</v>
      </c>
      <c r="C196" s="2" t="s">
        <v>1105</v>
      </c>
      <c r="F196" t="s">
        <v>574</v>
      </c>
      <c r="G196" s="330">
        <v>704761</v>
      </c>
      <c r="H196">
        <v>1</v>
      </c>
    </row>
    <row r="197" spans="1:9" x14ac:dyDescent="0.25">
      <c r="A197" s="2">
        <v>701.56</v>
      </c>
      <c r="B197" s="2">
        <v>100</v>
      </c>
      <c r="C197" s="2" t="s">
        <v>442</v>
      </c>
      <c r="F197" t="s">
        <v>442</v>
      </c>
      <c r="G197" s="330">
        <v>701.56</v>
      </c>
      <c r="H197">
        <v>2</v>
      </c>
    </row>
    <row r="198" spans="1:9" x14ac:dyDescent="0.25">
      <c r="A198" s="2">
        <v>701.346</v>
      </c>
      <c r="B198" s="2">
        <v>100</v>
      </c>
      <c r="C198" s="2" t="s">
        <v>437</v>
      </c>
      <c r="D198" t="s">
        <v>673</v>
      </c>
      <c r="E198">
        <v>66</v>
      </c>
      <c r="F198" t="s">
        <v>437</v>
      </c>
      <c r="G198" s="330">
        <v>701346</v>
      </c>
      <c r="H198">
        <v>5</v>
      </c>
    </row>
    <row r="199" spans="1:9" x14ac:dyDescent="0.25">
      <c r="A199" s="2">
        <v>699.91200000000003</v>
      </c>
      <c r="B199" s="2">
        <v>13</v>
      </c>
      <c r="C199" s="2" t="s">
        <v>686</v>
      </c>
      <c r="F199" t="s">
        <v>610</v>
      </c>
      <c r="G199" s="330">
        <v>699912</v>
      </c>
      <c r="H199">
        <v>1</v>
      </c>
    </row>
    <row r="200" spans="1:9" x14ac:dyDescent="0.25">
      <c r="A200" s="2">
        <v>699.69799999999998</v>
      </c>
      <c r="B200" s="2">
        <v>100</v>
      </c>
      <c r="C200" s="2" t="s">
        <v>217</v>
      </c>
      <c r="D200" t="s">
        <v>674</v>
      </c>
      <c r="E200">
        <v>67</v>
      </c>
      <c r="F200" t="s">
        <v>217</v>
      </c>
      <c r="G200" s="330">
        <v>699698</v>
      </c>
      <c r="H200">
        <v>6</v>
      </c>
    </row>
    <row r="201" spans="1:9" x14ac:dyDescent="0.25">
      <c r="A201" s="2">
        <v>698.83600000000001</v>
      </c>
      <c r="B201" s="2">
        <v>100</v>
      </c>
      <c r="C201" s="2" t="s">
        <v>538</v>
      </c>
      <c r="F201" t="s">
        <v>538</v>
      </c>
      <c r="G201" s="330">
        <v>698836</v>
      </c>
      <c r="H201">
        <v>2</v>
      </c>
    </row>
    <row r="202" spans="1:9" x14ac:dyDescent="0.25">
      <c r="A202" s="2">
        <v>698.72400000000005</v>
      </c>
      <c r="B202" s="2">
        <v>100</v>
      </c>
      <c r="C202" s="2" t="s">
        <v>533</v>
      </c>
      <c r="F202" t="s">
        <v>533</v>
      </c>
      <c r="G202" s="330">
        <v>698724</v>
      </c>
      <c r="H202">
        <v>2</v>
      </c>
    </row>
    <row r="203" spans="1:9" x14ac:dyDescent="0.25">
      <c r="A203" s="2">
        <v>694.02200000000005</v>
      </c>
      <c r="B203" s="2">
        <v>13</v>
      </c>
      <c r="C203" s="2" t="s">
        <v>1106</v>
      </c>
      <c r="F203" t="s">
        <v>473</v>
      </c>
      <c r="G203" s="330">
        <v>694022</v>
      </c>
      <c r="H203">
        <v>1</v>
      </c>
    </row>
    <row r="204" spans="1:9" x14ac:dyDescent="0.25">
      <c r="A204" s="2">
        <v>691.66200000000003</v>
      </c>
      <c r="B204" s="2">
        <v>100</v>
      </c>
      <c r="C204" s="2" t="s">
        <v>422</v>
      </c>
      <c r="F204" t="s">
        <v>422</v>
      </c>
      <c r="G204" s="330">
        <v>691662</v>
      </c>
      <c r="H204">
        <v>2</v>
      </c>
    </row>
    <row r="205" spans="1:9" x14ac:dyDescent="0.25">
      <c r="A205" s="2">
        <v>690.44399999999996</v>
      </c>
      <c r="B205" s="2">
        <v>20</v>
      </c>
      <c r="C205" s="2" t="s">
        <v>1107</v>
      </c>
      <c r="F205" t="s">
        <v>509</v>
      </c>
      <c r="G205" s="330">
        <v>690444</v>
      </c>
      <c r="H205">
        <v>3</v>
      </c>
    </row>
    <row r="206" spans="1:9" x14ac:dyDescent="0.25">
      <c r="A206" s="2">
        <v>685.61</v>
      </c>
      <c r="B206" s="2">
        <v>100</v>
      </c>
      <c r="C206" s="2" t="s">
        <v>482</v>
      </c>
      <c r="D206" s="2" t="s">
        <v>675</v>
      </c>
      <c r="E206" s="2">
        <v>68</v>
      </c>
      <c r="F206" s="2" t="s">
        <v>482</v>
      </c>
      <c r="G206" s="330">
        <v>685.61</v>
      </c>
      <c r="H206" s="2">
        <v>5</v>
      </c>
      <c r="I206" s="2"/>
    </row>
    <row r="207" spans="1:9" x14ac:dyDescent="0.25">
      <c r="A207" s="2">
        <v>683.13599999999997</v>
      </c>
      <c r="B207" s="2">
        <v>100</v>
      </c>
      <c r="C207" s="2" t="s">
        <v>506</v>
      </c>
      <c r="D207" s="2"/>
      <c r="E207" s="2"/>
      <c r="F207" s="2" t="s">
        <v>506</v>
      </c>
      <c r="G207" s="330">
        <v>683136</v>
      </c>
      <c r="H207" s="2">
        <v>1</v>
      </c>
      <c r="I207" s="2"/>
    </row>
    <row r="208" spans="1:9" x14ac:dyDescent="0.25">
      <c r="A208" s="2">
        <v>681.221</v>
      </c>
      <c r="B208" s="2">
        <v>100</v>
      </c>
      <c r="C208" s="2" t="s">
        <v>21</v>
      </c>
      <c r="D208" s="2"/>
      <c r="E208" s="2"/>
      <c r="F208" s="2" t="s">
        <v>21</v>
      </c>
      <c r="G208" s="330">
        <v>681221</v>
      </c>
      <c r="H208" s="2">
        <v>1</v>
      </c>
      <c r="I208" s="2"/>
    </row>
    <row r="209" spans="1:9" x14ac:dyDescent="0.25">
      <c r="A209" s="2">
        <v>678.71600000000001</v>
      </c>
      <c r="B209" s="2">
        <v>16</v>
      </c>
      <c r="C209" s="2" t="s">
        <v>687</v>
      </c>
      <c r="D209" s="2"/>
      <c r="E209" s="2"/>
      <c r="F209" s="2" t="s">
        <v>479</v>
      </c>
      <c r="G209" s="330">
        <v>678716</v>
      </c>
      <c r="H209" s="2">
        <v>3</v>
      </c>
      <c r="I209" s="2"/>
    </row>
    <row r="210" spans="1:9" x14ac:dyDescent="0.25">
      <c r="A210" s="2">
        <v>673.33299999999997</v>
      </c>
      <c r="B210" s="2">
        <v>15</v>
      </c>
      <c r="C210" s="2" t="s">
        <v>1108</v>
      </c>
      <c r="D210" s="2"/>
      <c r="E210" s="2"/>
      <c r="F210" s="2" t="s">
        <v>611</v>
      </c>
      <c r="G210" s="330">
        <v>673333</v>
      </c>
      <c r="H210" s="2">
        <v>1</v>
      </c>
      <c r="I210" s="2"/>
    </row>
    <row r="211" spans="1:9" x14ac:dyDescent="0.25">
      <c r="A211" s="2">
        <v>673.33299999999997</v>
      </c>
      <c r="B211" s="2">
        <v>100</v>
      </c>
      <c r="C211" s="2" t="s">
        <v>612</v>
      </c>
      <c r="D211" s="2"/>
      <c r="E211" s="2"/>
      <c r="F211" s="2" t="s">
        <v>612</v>
      </c>
      <c r="G211" s="330">
        <v>673333</v>
      </c>
      <c r="H211" s="2">
        <v>1</v>
      </c>
      <c r="I211" s="2"/>
    </row>
    <row r="212" spans="1:9" x14ac:dyDescent="0.25">
      <c r="A212" s="2">
        <v>671.69399999999996</v>
      </c>
      <c r="B212" s="2">
        <v>100</v>
      </c>
      <c r="C212" s="2" t="s">
        <v>477</v>
      </c>
      <c r="D212" s="2"/>
      <c r="E212" s="2"/>
      <c r="F212" s="2" t="s">
        <v>477</v>
      </c>
      <c r="G212" s="330">
        <v>671694</v>
      </c>
      <c r="H212" s="2">
        <v>2</v>
      </c>
      <c r="I212" s="2"/>
    </row>
    <row r="213" spans="1:9" x14ac:dyDescent="0.25">
      <c r="A213" s="2">
        <v>669.43499999999995</v>
      </c>
      <c r="B213" s="2">
        <v>25</v>
      </c>
      <c r="C213" s="2" t="s">
        <v>1109</v>
      </c>
      <c r="D213" s="2"/>
      <c r="E213" s="2"/>
      <c r="F213" s="2" t="s">
        <v>556</v>
      </c>
      <c r="G213" s="330">
        <v>669435</v>
      </c>
      <c r="H213" s="2">
        <v>1</v>
      </c>
      <c r="I213" s="2"/>
    </row>
    <row r="214" spans="1:9" x14ac:dyDescent="0.25">
      <c r="A214" s="2">
        <v>664.33900000000006</v>
      </c>
      <c r="B214" s="2">
        <v>100</v>
      </c>
      <c r="C214" s="2" t="s">
        <v>373</v>
      </c>
      <c r="D214" s="2" t="s">
        <v>676</v>
      </c>
      <c r="E214" s="2">
        <v>69</v>
      </c>
      <c r="F214" s="2" t="s">
        <v>373</v>
      </c>
      <c r="G214" s="330">
        <v>664339</v>
      </c>
      <c r="H214" s="2">
        <v>3</v>
      </c>
      <c r="I214" s="2"/>
    </row>
    <row r="215" spans="1:9" x14ac:dyDescent="0.25">
      <c r="A215" s="2">
        <v>662.05899999999997</v>
      </c>
      <c r="B215" s="2">
        <v>100</v>
      </c>
      <c r="C215" s="2" t="s">
        <v>613</v>
      </c>
      <c r="D215" s="2"/>
      <c r="E215" s="2"/>
      <c r="F215" s="2" t="s">
        <v>613</v>
      </c>
      <c r="G215" s="330">
        <v>662059</v>
      </c>
      <c r="H215" s="2">
        <v>1</v>
      </c>
      <c r="I215" s="2"/>
    </row>
    <row r="216" spans="1:9" x14ac:dyDescent="0.25">
      <c r="A216" s="2">
        <v>660.66200000000003</v>
      </c>
      <c r="B216" s="2">
        <v>16</v>
      </c>
      <c r="C216" s="2" t="s">
        <v>628</v>
      </c>
      <c r="D216" s="2"/>
      <c r="E216" s="2"/>
      <c r="F216" s="2" t="s">
        <v>445</v>
      </c>
      <c r="G216" s="330">
        <v>660662</v>
      </c>
      <c r="H216" s="2">
        <v>5</v>
      </c>
      <c r="I216" s="2"/>
    </row>
    <row r="217" spans="1:9" x14ac:dyDescent="0.25">
      <c r="A217" s="2">
        <v>654.56200000000001</v>
      </c>
      <c r="B217" s="2">
        <v>100</v>
      </c>
      <c r="C217" s="2" t="s">
        <v>438</v>
      </c>
      <c r="D217" s="2" t="s">
        <v>677</v>
      </c>
      <c r="E217" s="2">
        <v>70</v>
      </c>
      <c r="F217" s="2" t="s">
        <v>438</v>
      </c>
      <c r="G217" s="330">
        <v>654562</v>
      </c>
      <c r="H217" s="2">
        <v>5</v>
      </c>
      <c r="I217" s="2"/>
    </row>
    <row r="218" spans="1:9" x14ac:dyDescent="0.25">
      <c r="A218" s="2">
        <v>652.87</v>
      </c>
      <c r="B218" s="2">
        <v>100</v>
      </c>
      <c r="C218" s="2" t="s">
        <v>428</v>
      </c>
      <c r="D218" s="2"/>
      <c r="E218" s="2"/>
      <c r="F218" s="2" t="s">
        <v>428</v>
      </c>
      <c r="G218" s="330">
        <v>652.87</v>
      </c>
      <c r="H218" s="2">
        <v>2</v>
      </c>
      <c r="I218" s="2"/>
    </row>
    <row r="219" spans="1:9" x14ac:dyDescent="0.25">
      <c r="A219" s="2">
        <v>647.35400000000004</v>
      </c>
      <c r="B219" s="2">
        <v>15</v>
      </c>
      <c r="C219" s="2" t="s">
        <v>1110</v>
      </c>
      <c r="D219" s="2"/>
      <c r="E219" s="2"/>
      <c r="F219" s="2" t="s">
        <v>366</v>
      </c>
      <c r="G219" s="330">
        <v>647354</v>
      </c>
      <c r="H219" s="2">
        <v>2</v>
      </c>
      <c r="I219" s="2"/>
    </row>
    <row r="220" spans="1:9" x14ac:dyDescent="0.25">
      <c r="A220" s="2">
        <v>640.346</v>
      </c>
      <c r="B220" s="2">
        <v>100</v>
      </c>
      <c r="C220" s="2" t="s">
        <v>369</v>
      </c>
      <c r="D220" s="2" t="s">
        <v>678</v>
      </c>
      <c r="E220" s="2">
        <v>6</v>
      </c>
      <c r="F220" s="2" t="s">
        <v>369</v>
      </c>
      <c r="G220" s="330">
        <v>640346</v>
      </c>
      <c r="H220" s="2">
        <v>4</v>
      </c>
      <c r="I220" s="2"/>
    </row>
    <row r="221" spans="1:9" x14ac:dyDescent="0.25">
      <c r="A221" s="2">
        <v>640.28700000000003</v>
      </c>
      <c r="B221" s="2">
        <v>13</v>
      </c>
      <c r="C221" s="2" t="s">
        <v>1111</v>
      </c>
      <c r="D221" s="2"/>
      <c r="E221" s="2"/>
      <c r="F221" s="2" t="s">
        <v>508</v>
      </c>
      <c r="G221" s="330">
        <v>640287</v>
      </c>
      <c r="H221" s="2">
        <v>1</v>
      </c>
      <c r="I221" s="2"/>
    </row>
    <row r="222" spans="1:9" x14ac:dyDescent="0.25">
      <c r="A222" s="2">
        <v>638.48099999999999</v>
      </c>
      <c r="B222" s="2">
        <v>100</v>
      </c>
      <c r="C222" s="2" t="s">
        <v>219</v>
      </c>
      <c r="D222" s="2"/>
      <c r="E222" s="2"/>
      <c r="F222" s="2" t="s">
        <v>219</v>
      </c>
      <c r="G222" s="330">
        <v>638481</v>
      </c>
      <c r="H222" s="2">
        <v>2</v>
      </c>
      <c r="I222" s="2"/>
    </row>
    <row r="223" spans="1:9" x14ac:dyDescent="0.25">
      <c r="A223" s="2">
        <v>637.65</v>
      </c>
      <c r="B223" s="2">
        <v>100</v>
      </c>
      <c r="C223" s="2" t="s">
        <v>475</v>
      </c>
      <c r="D223" s="2"/>
      <c r="E223" s="2"/>
      <c r="F223" s="2" t="s">
        <v>475</v>
      </c>
      <c r="G223" s="330">
        <v>637.65</v>
      </c>
      <c r="H223" s="2">
        <v>2</v>
      </c>
      <c r="I223" s="2"/>
    </row>
    <row r="224" spans="1:9" x14ac:dyDescent="0.25">
      <c r="A224" s="2">
        <v>635.58600000000001</v>
      </c>
      <c r="B224" s="2">
        <v>100</v>
      </c>
      <c r="C224" s="2" t="s">
        <v>218</v>
      </c>
      <c r="D224" s="2"/>
      <c r="E224" s="2">
        <v>7</v>
      </c>
      <c r="F224" s="2" t="s">
        <v>218</v>
      </c>
      <c r="G224" s="330">
        <v>635586</v>
      </c>
      <c r="H224" s="2">
        <v>6</v>
      </c>
      <c r="I224" s="2"/>
    </row>
    <row r="225" spans="1:9" x14ac:dyDescent="0.25">
      <c r="A225" s="2">
        <v>633.71100000000001</v>
      </c>
      <c r="B225" s="2">
        <v>100</v>
      </c>
      <c r="C225" s="2" t="s">
        <v>214</v>
      </c>
      <c r="D225" s="2"/>
      <c r="E225" s="2">
        <v>71</v>
      </c>
      <c r="F225" s="2" t="s">
        <v>214</v>
      </c>
      <c r="G225" s="330">
        <v>633711</v>
      </c>
      <c r="H225" s="2">
        <v>3</v>
      </c>
      <c r="I225" s="2"/>
    </row>
    <row r="226" spans="1:9" x14ac:dyDescent="0.25">
      <c r="A226" s="2">
        <v>625.27700000000004</v>
      </c>
      <c r="B226" s="2">
        <v>16</v>
      </c>
      <c r="C226" s="2" t="s">
        <v>1112</v>
      </c>
      <c r="D226" s="2"/>
      <c r="E226" s="2"/>
      <c r="F226" s="2" t="s">
        <v>575</v>
      </c>
      <c r="G226" s="330">
        <v>625277</v>
      </c>
      <c r="H226" s="2">
        <v>1</v>
      </c>
      <c r="I226" s="2"/>
    </row>
    <row r="227" spans="1:9" x14ac:dyDescent="0.25">
      <c r="A227" s="2">
        <v>620.46799999999996</v>
      </c>
      <c r="B227" s="2">
        <v>100</v>
      </c>
      <c r="C227" s="2" t="s">
        <v>221</v>
      </c>
      <c r="D227" s="2"/>
      <c r="E227" s="2">
        <v>8</v>
      </c>
      <c r="F227" s="2" t="s">
        <v>221</v>
      </c>
      <c r="G227" s="330">
        <v>620468</v>
      </c>
      <c r="H227" s="2">
        <v>5</v>
      </c>
      <c r="I227" s="2"/>
    </row>
    <row r="228" spans="1:9" x14ac:dyDescent="0.25">
      <c r="A228" s="2">
        <v>619.04</v>
      </c>
      <c r="B228" s="2">
        <v>16</v>
      </c>
      <c r="C228" s="2" t="s">
        <v>1113</v>
      </c>
      <c r="D228" s="2"/>
      <c r="E228" s="2"/>
      <c r="F228" s="2" t="s">
        <v>507</v>
      </c>
      <c r="G228" s="330">
        <v>619.04</v>
      </c>
      <c r="H228" s="2">
        <v>3</v>
      </c>
      <c r="I228" s="2"/>
    </row>
    <row r="229" spans="1:9" x14ac:dyDescent="0.25">
      <c r="A229" s="2">
        <v>618.399</v>
      </c>
      <c r="B229" s="2">
        <v>100</v>
      </c>
      <c r="C229" s="2" t="s">
        <v>478</v>
      </c>
      <c r="D229" s="2"/>
      <c r="E229" s="2"/>
      <c r="F229" s="2" t="s">
        <v>478</v>
      </c>
      <c r="G229" s="330">
        <v>618399</v>
      </c>
      <c r="H229" s="2">
        <v>2</v>
      </c>
      <c r="I229" s="2"/>
    </row>
    <row r="230" spans="1:9" x14ac:dyDescent="0.25">
      <c r="A230" s="2">
        <v>617.97799999999995</v>
      </c>
      <c r="B230" s="2">
        <v>100</v>
      </c>
      <c r="C230" s="2" t="s">
        <v>433</v>
      </c>
      <c r="D230" s="2"/>
      <c r="E230" s="2"/>
      <c r="F230" s="2" t="s">
        <v>433</v>
      </c>
      <c r="G230" s="330">
        <v>617978</v>
      </c>
      <c r="H230" s="2">
        <v>1</v>
      </c>
      <c r="I230" s="2"/>
    </row>
    <row r="231" spans="1:9" x14ac:dyDescent="0.25">
      <c r="A231" s="2">
        <v>616.44500000000005</v>
      </c>
      <c r="B231" s="2">
        <v>17</v>
      </c>
      <c r="C231" s="2" t="s">
        <v>1114</v>
      </c>
      <c r="D231" s="2"/>
      <c r="E231" s="2"/>
      <c r="F231" s="2" t="s">
        <v>576</v>
      </c>
      <c r="G231" s="330">
        <v>616445</v>
      </c>
      <c r="H231" s="2">
        <v>1</v>
      </c>
      <c r="I231" s="2"/>
    </row>
    <row r="232" spans="1:9" x14ac:dyDescent="0.25">
      <c r="A232" s="2">
        <v>609.77499999999998</v>
      </c>
      <c r="B232" s="2">
        <v>14</v>
      </c>
      <c r="C232" s="2" t="s">
        <v>1115</v>
      </c>
      <c r="D232" s="2"/>
      <c r="E232" s="2"/>
      <c r="F232" s="2" t="s">
        <v>614</v>
      </c>
      <c r="G232" s="330">
        <v>609775</v>
      </c>
      <c r="H232" s="2">
        <v>1</v>
      </c>
      <c r="I232" s="2"/>
    </row>
    <row r="233" spans="1:9" x14ac:dyDescent="0.25">
      <c r="A233" s="2">
        <v>583.81500000000005</v>
      </c>
      <c r="B233" s="2">
        <v>100</v>
      </c>
      <c r="C233" s="2" t="s">
        <v>629</v>
      </c>
      <c r="D233" s="2"/>
      <c r="E233" s="2"/>
      <c r="F233" s="2" t="s">
        <v>629</v>
      </c>
      <c r="G233" s="330">
        <v>583815</v>
      </c>
      <c r="H233" s="2">
        <v>1</v>
      </c>
      <c r="I233" s="2"/>
    </row>
    <row r="234" spans="1:9" x14ac:dyDescent="0.25">
      <c r="A234" s="2">
        <v>575.87699999999995</v>
      </c>
      <c r="B234" s="2">
        <v>100</v>
      </c>
      <c r="C234" s="2" t="s">
        <v>615</v>
      </c>
      <c r="D234" s="2"/>
      <c r="E234" s="2"/>
      <c r="F234" s="2" t="s">
        <v>615</v>
      </c>
      <c r="G234" s="330">
        <v>575877</v>
      </c>
      <c r="H234" s="2">
        <v>1</v>
      </c>
      <c r="I234" s="2"/>
    </row>
    <row r="235" spans="1:9" x14ac:dyDescent="0.25">
      <c r="A235" s="2">
        <v>556.16399999999999</v>
      </c>
      <c r="B235" s="2">
        <v>20</v>
      </c>
      <c r="C235" s="2" t="s">
        <v>1116</v>
      </c>
      <c r="D235" s="2"/>
      <c r="E235" s="2"/>
      <c r="F235" s="2" t="s">
        <v>372</v>
      </c>
      <c r="G235" s="330">
        <v>556164</v>
      </c>
      <c r="H235" s="2">
        <v>1</v>
      </c>
      <c r="I235" s="2"/>
    </row>
    <row r="236" spans="1:9" x14ac:dyDescent="0.25">
      <c r="A236" s="2">
        <v>546.71900000000005</v>
      </c>
      <c r="B236" s="2">
        <v>100</v>
      </c>
      <c r="C236" s="2" t="s">
        <v>375</v>
      </c>
      <c r="D236" s="2"/>
      <c r="E236" s="2"/>
      <c r="F236" s="2" t="s">
        <v>375</v>
      </c>
      <c r="G236" s="330">
        <v>546719</v>
      </c>
      <c r="H236" s="2">
        <v>2</v>
      </c>
      <c r="I236" s="2"/>
    </row>
    <row r="237" spans="1:9" x14ac:dyDescent="0.25">
      <c r="A237" s="2">
        <v>511.214</v>
      </c>
      <c r="B237" s="2">
        <v>100</v>
      </c>
      <c r="C237" s="2" t="s">
        <v>510</v>
      </c>
      <c r="D237" s="2"/>
      <c r="E237" s="2"/>
      <c r="F237" s="2" t="s">
        <v>510</v>
      </c>
      <c r="G237" s="330">
        <v>511214</v>
      </c>
      <c r="H237" s="2">
        <v>2</v>
      </c>
      <c r="I237" s="2"/>
    </row>
    <row r="238" spans="1:9" x14ac:dyDescent="0.25">
      <c r="A238" s="2">
        <v>503.92200000000003</v>
      </c>
      <c r="B238" s="2">
        <v>15</v>
      </c>
      <c r="C238" s="2" t="s">
        <v>1117</v>
      </c>
      <c r="D238" s="2"/>
      <c r="E238" s="2"/>
      <c r="F238" s="2" t="s">
        <v>480</v>
      </c>
      <c r="G238" s="330">
        <v>503922</v>
      </c>
      <c r="H238" s="2">
        <v>1</v>
      </c>
      <c r="I238" s="2"/>
    </row>
    <row r="239" spans="1:9" x14ac:dyDescent="0.25">
      <c r="A239" s="2">
        <v>491.64100000000002</v>
      </c>
      <c r="B239" s="2">
        <v>19</v>
      </c>
      <c r="C239" s="2" t="s">
        <v>1118</v>
      </c>
      <c r="D239" s="2"/>
      <c r="E239" s="2"/>
      <c r="F239" s="2" t="s">
        <v>376</v>
      </c>
      <c r="G239" s="330">
        <v>491641</v>
      </c>
      <c r="H239" s="2">
        <v>2</v>
      </c>
      <c r="I239" s="2"/>
    </row>
    <row r="240" spans="1:9" x14ac:dyDescent="0.25">
      <c r="A240" s="2">
        <v>491.31200000000001</v>
      </c>
      <c r="B240" s="2">
        <v>12</v>
      </c>
      <c r="C240" s="2" t="s">
        <v>1119</v>
      </c>
      <c r="D240" s="2"/>
      <c r="E240" s="2"/>
      <c r="F240" s="2" t="s">
        <v>616</v>
      </c>
      <c r="G240" s="330">
        <v>491312</v>
      </c>
      <c r="H240" s="2">
        <v>1</v>
      </c>
      <c r="I240" s="2"/>
    </row>
    <row r="241" spans="1:9" x14ac:dyDescent="0.25">
      <c r="A241" s="2">
        <v>484.27699999999999</v>
      </c>
      <c r="B241" s="2">
        <v>15</v>
      </c>
      <c r="C241" s="2" t="s">
        <v>693</v>
      </c>
      <c r="D241" s="2"/>
      <c r="E241" s="2"/>
      <c r="F241" s="2" t="s">
        <v>446</v>
      </c>
      <c r="G241" s="330">
        <v>484277</v>
      </c>
      <c r="H241" s="2">
        <v>2</v>
      </c>
      <c r="I241" s="2"/>
    </row>
    <row r="242" spans="1:9" x14ac:dyDescent="0.25">
      <c r="A242" s="2">
        <v>469.50700000000001</v>
      </c>
      <c r="B242" s="2">
        <v>100</v>
      </c>
      <c r="C242" s="2" t="s">
        <v>220</v>
      </c>
      <c r="D242" s="2"/>
      <c r="E242" s="2"/>
      <c r="F242" s="2" t="s">
        <v>220</v>
      </c>
      <c r="G242" s="330">
        <v>469507</v>
      </c>
      <c r="H242" s="2">
        <v>1</v>
      </c>
      <c r="I242" s="2"/>
    </row>
    <row r="243" spans="1:9" x14ac:dyDescent="0.25">
      <c r="A243" s="2">
        <v>446.40499999999997</v>
      </c>
      <c r="B243" s="2">
        <v>100</v>
      </c>
      <c r="C243" s="2" t="s">
        <v>511</v>
      </c>
      <c r="D243" s="2"/>
      <c r="E243" s="2"/>
      <c r="F243" s="2" t="s">
        <v>511</v>
      </c>
      <c r="G243" s="330">
        <v>446405</v>
      </c>
      <c r="H243" s="2">
        <v>1</v>
      </c>
      <c r="I243" s="2"/>
    </row>
    <row r="244" spans="1:9" x14ac:dyDescent="0.25">
      <c r="A244" s="2">
        <v>435.21</v>
      </c>
      <c r="B244" s="2">
        <v>100</v>
      </c>
      <c r="C244" s="2" t="s">
        <v>22</v>
      </c>
      <c r="D244" s="2"/>
      <c r="E244" s="2">
        <v>9</v>
      </c>
      <c r="F244" s="2" t="s">
        <v>22</v>
      </c>
      <c r="G244" s="330">
        <v>435.21</v>
      </c>
      <c r="H244" s="2">
        <v>5</v>
      </c>
      <c r="I244" s="2"/>
    </row>
    <row r="245" spans="1:9" x14ac:dyDescent="0.25">
      <c r="A245" s="2">
        <v>431.65100000000001</v>
      </c>
      <c r="B245" s="2">
        <v>100</v>
      </c>
      <c r="C245" s="2" t="s">
        <v>379</v>
      </c>
      <c r="D245" s="2"/>
      <c r="E245" s="2">
        <v>72</v>
      </c>
      <c r="F245" s="2" t="s">
        <v>379</v>
      </c>
      <c r="G245" s="330">
        <v>431651</v>
      </c>
      <c r="H245" s="2">
        <v>5</v>
      </c>
      <c r="I245" s="2"/>
    </row>
    <row r="246" spans="1:9" x14ac:dyDescent="0.25">
      <c r="A246" s="2">
        <v>407.54399999999998</v>
      </c>
      <c r="B246" s="2">
        <v>14</v>
      </c>
      <c r="C246" s="2" t="s">
        <v>1120</v>
      </c>
      <c r="D246" s="2"/>
      <c r="E246" s="2"/>
      <c r="F246" s="2" t="s">
        <v>617</v>
      </c>
      <c r="G246" s="330">
        <v>407544</v>
      </c>
      <c r="H246" s="2">
        <v>1</v>
      </c>
      <c r="I246" s="2"/>
    </row>
    <row r="247" spans="1:9" x14ac:dyDescent="0.25">
      <c r="A247" s="2">
        <v>406.35500000000002</v>
      </c>
      <c r="B247" s="2">
        <v>100</v>
      </c>
      <c r="C247" s="2" t="s">
        <v>381</v>
      </c>
      <c r="D247" s="2"/>
      <c r="E247" s="2">
        <v>10</v>
      </c>
      <c r="F247" s="2" t="s">
        <v>381</v>
      </c>
      <c r="G247" s="330">
        <v>406355</v>
      </c>
      <c r="H247" s="2">
        <v>5</v>
      </c>
      <c r="I247" s="2"/>
    </row>
    <row r="248" spans="1:9" x14ac:dyDescent="0.25">
      <c r="A248" s="2">
        <v>395.65600000000001</v>
      </c>
      <c r="B248" s="2">
        <v>100</v>
      </c>
      <c r="C248" s="2" t="s">
        <v>557</v>
      </c>
      <c r="D248" s="2"/>
      <c r="E248" s="2"/>
      <c r="F248" s="2" t="s">
        <v>557</v>
      </c>
      <c r="G248" s="330">
        <v>395656</v>
      </c>
      <c r="H248" s="2">
        <v>1</v>
      </c>
      <c r="I248" s="2"/>
    </row>
    <row r="249" spans="1:9" x14ac:dyDescent="0.25">
      <c r="A249" s="2">
        <v>384.47899999999998</v>
      </c>
      <c r="B249" s="2">
        <v>100</v>
      </c>
      <c r="C249" s="2" t="s">
        <v>512</v>
      </c>
      <c r="D249" s="2"/>
      <c r="E249" s="2"/>
      <c r="F249" s="2" t="s">
        <v>512</v>
      </c>
      <c r="G249" s="330">
        <v>384479</v>
      </c>
      <c r="H249" s="2">
        <v>2</v>
      </c>
      <c r="I249" s="2"/>
    </row>
    <row r="250" spans="1:9" x14ac:dyDescent="0.25">
      <c r="A250" s="2">
        <v>379.49700000000001</v>
      </c>
      <c r="B250" s="2">
        <v>100</v>
      </c>
      <c r="C250" s="2" t="s">
        <v>481</v>
      </c>
      <c r="D250" s="2"/>
      <c r="E250" s="2"/>
      <c r="F250" s="2" t="s">
        <v>481</v>
      </c>
      <c r="G250" s="330">
        <v>379497</v>
      </c>
      <c r="H250" s="2">
        <v>1</v>
      </c>
      <c r="I250" s="2"/>
    </row>
    <row r="251" spans="1:9" x14ac:dyDescent="0.25">
      <c r="A251" s="2">
        <v>322.96899999999999</v>
      </c>
      <c r="B251" s="2">
        <v>16</v>
      </c>
      <c r="C251" s="2" t="s">
        <v>1121</v>
      </c>
      <c r="D251" s="2"/>
      <c r="E251" s="2"/>
      <c r="F251" s="2" t="s">
        <v>618</v>
      </c>
      <c r="G251" s="330">
        <v>322969</v>
      </c>
      <c r="H251" s="2">
        <v>1</v>
      </c>
      <c r="I251" s="2"/>
    </row>
    <row r="252" spans="1:9" x14ac:dyDescent="0.25">
      <c r="A252" s="2">
        <v>280.13499999999999</v>
      </c>
      <c r="B252" s="2">
        <v>100</v>
      </c>
      <c r="C252" s="2" t="s">
        <v>380</v>
      </c>
      <c r="D252" s="2"/>
      <c r="E252" s="2"/>
      <c r="F252" s="2" t="s">
        <v>380</v>
      </c>
      <c r="G252" s="330">
        <v>280135</v>
      </c>
      <c r="H252" s="2">
        <v>2</v>
      </c>
      <c r="I252" s="2"/>
    </row>
    <row r="253" spans="1:9" x14ac:dyDescent="0.25">
      <c r="A253" s="2">
        <v>183.155</v>
      </c>
      <c r="B253" s="2">
        <v>100</v>
      </c>
      <c r="C253" s="2" t="s">
        <v>382</v>
      </c>
      <c r="D253" s="2"/>
      <c r="E253" s="2"/>
      <c r="F253" s="2" t="s">
        <v>382</v>
      </c>
      <c r="G253" s="330">
        <v>183155</v>
      </c>
      <c r="H253" s="2">
        <v>1</v>
      </c>
      <c r="I253" s="2"/>
    </row>
    <row r="254" spans="1:9" x14ac:dyDescent="0.25">
      <c r="A254" s="2" t="e">
        <v>#VALUE!</v>
      </c>
      <c r="B254" s="2">
        <v>100</v>
      </c>
      <c r="C254" s="2"/>
      <c r="D254" s="2"/>
    </row>
    <row r="255" spans="1:9" x14ac:dyDescent="0.25">
      <c r="A255" s="2" t="e">
        <v>#VALUE!</v>
      </c>
      <c r="B255" s="2">
        <v>100</v>
      </c>
      <c r="C255" s="2"/>
      <c r="D255" s="2"/>
    </row>
    <row r="256" spans="1:9" x14ac:dyDescent="0.25">
      <c r="A256" s="2" t="e">
        <v>#VALUE!</v>
      </c>
      <c r="B256" s="2">
        <v>100</v>
      </c>
      <c r="C256" s="2"/>
      <c r="D256" s="2"/>
    </row>
    <row r="257" spans="1:4" x14ac:dyDescent="0.25">
      <c r="A257" s="2" t="e">
        <v>#VALUE!</v>
      </c>
      <c r="B257" s="2">
        <v>100</v>
      </c>
      <c r="C257" s="2"/>
      <c r="D257" s="2"/>
    </row>
    <row r="258" spans="1:4" x14ac:dyDescent="0.25">
      <c r="A258" s="2" t="e">
        <v>#VALUE!</v>
      </c>
      <c r="B258" s="2">
        <v>100</v>
      </c>
      <c r="C258" s="2"/>
      <c r="D258" s="2"/>
    </row>
    <row r="259" spans="1:4" x14ac:dyDescent="0.25">
      <c r="A259" s="2" t="e">
        <v>#VALUE!</v>
      </c>
      <c r="B259" s="2">
        <v>100</v>
      </c>
      <c r="C259" s="2"/>
      <c r="D259" s="2"/>
    </row>
    <row r="260" spans="1:4" x14ac:dyDescent="0.25">
      <c r="A260" s="2" t="e">
        <v>#VALUE!</v>
      </c>
      <c r="B260" s="2">
        <v>100</v>
      </c>
      <c r="C260" s="2"/>
      <c r="D260" s="2"/>
    </row>
    <row r="261" spans="1:4" x14ac:dyDescent="0.25">
      <c r="A261" s="2" t="e">
        <v>#VALUE!</v>
      </c>
      <c r="B261" s="2">
        <v>100</v>
      </c>
      <c r="C261" s="2"/>
      <c r="D261" s="2"/>
    </row>
    <row r="262" spans="1:4" x14ac:dyDescent="0.25">
      <c r="A262" s="2" t="e">
        <v>#VALUE!</v>
      </c>
      <c r="B262" s="2">
        <v>100</v>
      </c>
      <c r="C262" s="2"/>
      <c r="D262" s="2"/>
    </row>
    <row r="263" spans="1:4" x14ac:dyDescent="0.25">
      <c r="A263" s="2" t="e">
        <v>#VALUE!</v>
      </c>
      <c r="B263" s="2">
        <v>100</v>
      </c>
      <c r="C263" s="2"/>
      <c r="D263" s="2"/>
    </row>
    <row r="264" spans="1:4" x14ac:dyDescent="0.25">
      <c r="A264" s="2" t="e">
        <v>#VALUE!</v>
      </c>
      <c r="B264" s="2">
        <v>100</v>
      </c>
      <c r="C264" s="2"/>
      <c r="D264" s="2"/>
    </row>
    <row r="265" spans="1:4" x14ac:dyDescent="0.25">
      <c r="A265" s="2" t="e">
        <v>#VALUE!</v>
      </c>
      <c r="B265" s="2">
        <v>100</v>
      </c>
      <c r="C265" s="2"/>
      <c r="D265" s="2"/>
    </row>
    <row r="266" spans="1:4" x14ac:dyDescent="0.25">
      <c r="A266" s="2" t="e">
        <v>#VALUE!</v>
      </c>
      <c r="B266" s="2">
        <v>100</v>
      </c>
      <c r="C266" s="2"/>
      <c r="D266" s="2"/>
    </row>
    <row r="267" spans="1:4" x14ac:dyDescent="0.25">
      <c r="A267" s="2" t="e">
        <v>#VALUE!</v>
      </c>
      <c r="B267" s="2">
        <v>100</v>
      </c>
      <c r="C267" s="2"/>
      <c r="D267" s="2"/>
    </row>
    <row r="268" spans="1:4" x14ac:dyDescent="0.25">
      <c r="A268" s="2" t="e">
        <v>#VALUE!</v>
      </c>
      <c r="B268" s="2">
        <v>100</v>
      </c>
      <c r="C268" s="2"/>
      <c r="D268" s="2"/>
    </row>
    <row r="269" spans="1:4" x14ac:dyDescent="0.25">
      <c r="A269" s="2" t="e">
        <v>#VALUE!</v>
      </c>
      <c r="B269" s="2">
        <v>100</v>
      </c>
      <c r="C269" s="2"/>
      <c r="D269" s="2"/>
    </row>
    <row r="270" spans="1:4" x14ac:dyDescent="0.25">
      <c r="A270" s="2" t="e">
        <v>#VALUE!</v>
      </c>
      <c r="B270" s="2">
        <v>100</v>
      </c>
      <c r="C270" s="2"/>
      <c r="D270" s="2"/>
    </row>
    <row r="271" spans="1:4" x14ac:dyDescent="0.25">
      <c r="A271" s="2" t="e">
        <v>#VALUE!</v>
      </c>
      <c r="B271" s="2">
        <v>100</v>
      </c>
      <c r="C271" s="2"/>
      <c r="D271" s="2"/>
    </row>
    <row r="272" spans="1:4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2015-02-16T10:26:46Z</dcterms:modified>
</cp:coreProperties>
</file>